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camilaromero/Downloads/"/>
    </mc:Choice>
  </mc:AlternateContent>
  <bookViews>
    <workbookView xWindow="0" yWindow="460" windowWidth="28800" windowHeight="17540" tabRatio="500" activeTab="3"/>
  </bookViews>
  <sheets>
    <sheet name="Interpretation Questionnaire" sheetId="1" r:id="rId1"/>
    <sheet name="Modeling Questionnaire" sheetId="2" r:id="rId2"/>
    <sheet name="Results" sheetId="3" r:id="rId3"/>
    <sheet name="Histograms" sheetId="4" r:id="rId4"/>
    <sheet name="InterpretationGrades" sheetId="12" r:id="rId5"/>
    <sheet name="ModelingGrades" sheetId="13" r:id="rId6"/>
    <sheet name="Overall Grades" sheetId="14" r:id="rId7"/>
  </sheets>
  <definedNames>
    <definedName name="_xlnm._FilterDatabase" localSheetId="4" hidden="1">InterpretationGrades!$A$1:$F$1</definedName>
    <definedName name="_xlnm._FilterDatabase" localSheetId="5" hidden="1">ModelingGrades!$A$1:$F$1</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C67" i="4" l="1"/>
  <c r="B68" i="4"/>
  <c r="F48" i="13"/>
  <c r="B16" i="14"/>
  <c r="B6" i="14"/>
  <c r="C2" i="14"/>
  <c r="C3" i="14"/>
  <c r="C4" i="14"/>
  <c r="C5" i="14"/>
  <c r="D5" i="14"/>
  <c r="B88" i="4"/>
  <c r="C87" i="4"/>
  <c r="C86" i="4"/>
  <c r="C82" i="4"/>
  <c r="C81" i="4"/>
  <c r="C77" i="4"/>
  <c r="C76" i="4"/>
  <c r="C66" i="4"/>
  <c r="B63" i="4"/>
  <c r="C60" i="4"/>
  <c r="C61" i="4"/>
  <c r="C62" i="4"/>
  <c r="C59" i="4"/>
  <c r="B56" i="4"/>
  <c r="C53" i="4"/>
  <c r="C54" i="4"/>
  <c r="C55" i="4"/>
  <c r="C52" i="4"/>
  <c r="B49" i="4"/>
  <c r="C48" i="4"/>
  <c r="C46" i="4"/>
  <c r="C47" i="4"/>
  <c r="C45" i="4"/>
  <c r="B83" i="4"/>
  <c r="C11" i="14"/>
  <c r="C12" i="14"/>
  <c r="C13" i="14"/>
  <c r="D13" i="14"/>
  <c r="C10" i="14"/>
  <c r="C41" i="4"/>
  <c r="C40" i="4"/>
  <c r="C36" i="4"/>
  <c r="C35" i="4"/>
  <c r="C31" i="4"/>
  <c r="C30" i="4"/>
  <c r="C26" i="4"/>
  <c r="C25" i="4"/>
  <c r="C21" i="4"/>
  <c r="C20" i="4"/>
  <c r="B11" i="4"/>
  <c r="C8" i="4"/>
  <c r="C9" i="4"/>
  <c r="C10" i="4"/>
  <c r="C7" i="4"/>
  <c r="B12" i="4"/>
  <c r="B5" i="4"/>
  <c r="C3" i="4"/>
  <c r="C4" i="4"/>
  <c r="C2" i="4"/>
  <c r="F49" i="13"/>
  <c r="E49" i="13"/>
  <c r="D49" i="13"/>
  <c r="E48" i="13"/>
  <c r="D48" i="13"/>
  <c r="E40" i="12"/>
  <c r="F40" i="12"/>
  <c r="D40" i="12"/>
  <c r="E39" i="12"/>
  <c r="F39" i="12"/>
  <c r="D39" i="12"/>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Q2"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P2"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O2"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N2"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I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G2"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E3" i="3"/>
  <c r="F2"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D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2"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<sst xmlns="http://schemas.openxmlformats.org/spreadsheetml/2006/main" count="1761" uniqueCount="495">
  <si>
    <t>PREGUNTAS</t>
  </si>
  <si>
    <t>¿En qué programa/programas de pregrado está inscrito?</t>
  </si>
  <si>
    <t xml:space="preserve">¿Qué semestre está cursando? </t>
  </si>
  <si>
    <t>¿Ha tenido experiencia previa usando lenguajes de modelado?</t>
  </si>
  <si>
    <t>Si la respuesta anterior fue afirmativa, seleccione de la lista que se presenta a continuación los lenguajes con los que ha trabajado:</t>
  </si>
  <si>
    <t>BPMN</t>
  </si>
  <si>
    <t>UML</t>
  </si>
  <si>
    <t>Archimate</t>
  </si>
  <si>
    <t>Petri Nets</t>
  </si>
  <si>
    <t>Other</t>
  </si>
  <si>
    <t>Creo que BMGL permite modelar un modelo de negocio.</t>
  </si>
  <si>
    <t>Creo que podría interpretar modelos de negocio expresados con BMGL</t>
  </si>
  <si>
    <t>Creo que BMGL tiene demasiados símbolos</t>
  </si>
  <si>
    <t xml:space="preserve">Creo que BMGL resulta confuso. </t>
  </si>
  <si>
    <t>Si su respuesta anterior fue afirmativa, exponga las razones por las que le pareció confuso</t>
  </si>
  <si>
    <t>Creo que BMGL tiene símbolos redundantes</t>
  </si>
  <si>
    <t>Si la respuesta anterior fue afirmativa, a qué símbolos se refiere</t>
  </si>
  <si>
    <t>Creo que para usar este lenguaje es necesario esforzarse y contar con amplios conocimientos previos en el área de modelos de negocio</t>
  </si>
  <si>
    <t>Recordar los elementos del lenguaje mientras interpretaba el modelo fue difícil</t>
  </si>
  <si>
    <t>Cree que interpretó correctamente todos los componentes del modelo</t>
  </si>
  <si>
    <t>¿Qué componente se le dificultó más para interpretar? ¿Por qué?</t>
  </si>
  <si>
    <t>Por favor escriba sus comentarios o sugerencias acerca de la prueba o el lenguaje</t>
  </si>
  <si>
    <t>ISIS</t>
  </si>
  <si>
    <t>Sí</t>
  </si>
  <si>
    <t>Y</t>
  </si>
  <si>
    <t>In most of the cases</t>
  </si>
  <si>
    <t>N</t>
  </si>
  <si>
    <t>Los puertos ya que confundía el de entrada con el de salida</t>
  </si>
  <si>
    <t>Podrían colocar el puerto de entrada como relleno ya que estaría lleno porque le llegó información, por ejemplo.</t>
  </si>
  <si>
    <t>Yo creería que si, tal vez no entendí muy bien la diferencia entre</t>
  </si>
  <si>
    <t>El multiple leaf y el procesador</t>
  </si>
  <si>
    <t>Hacer el modelo más visible, a veces se acumulaban los puertos y no se veía bien</t>
  </si>
  <si>
    <t>In some cases</t>
  </si>
  <si>
    <t>Yo creo que logre interpretar correctamente los componentes y el funcionamiento del modelo.</t>
  </si>
  <si>
    <t xml:space="preserve">Los puertos, no tanto por su significado, sino por la manera como estaban organizadas en las tablas que había que llenar, donde primero uno marcaba la entrada y luego la salida, eso me confundía un poco porque uno primero identificaba la salida y luego la entrada. </t>
  </si>
  <si>
    <t xml:space="preserve">El modelo me pareció un poco enredado al principio por la cantidad de flujos pero uno luego, teniendo en cuenta el funcionamiento de una editorial, ya uno se desenreda fácilmente. creo que talvez para procesos menos conocidos talvez si resulte un poco complicado sin el uso de descripciones de flujos o de decisiones que pueden tomar los procesadores. Tener información explicita de que hace que componente simplifica mucho el proceso de interpretado. </t>
  </si>
  <si>
    <t>Always</t>
  </si>
  <si>
    <t>Si, eran bastante claros</t>
  </si>
  <si>
    <t>Algunas preguntas que se hacían eran un poco tediosas y tal vez se debía a como estaban formuladas.</t>
  </si>
  <si>
    <t>Me parece interesante, pero sugeriría revisar el uso de plurales en el nombramiento de los procesadores, con la cantidad de instancias basta y puede hacer confuso su entendimiento.</t>
  </si>
  <si>
    <t>La gran mayoría, pero todos no es posible</t>
  </si>
  <si>
    <t>Los flujos debido a como estaban pegados y entender de donde salía</t>
  </si>
  <si>
    <t>Tiene potencial, sin embargo hay varias cosas que necesita mejorar y algunas otras que necesita añadir para que pueda ser implementado en las organizaciones</t>
  </si>
  <si>
    <t>ISIS-IIIND</t>
  </si>
  <si>
    <t>En caso de haber solucionado todos las confusiones de los flujos creo que si interprete todos los elementos del modelo.</t>
  </si>
  <si>
    <t>Los flujos entre componentes y acumulador</t>
  </si>
  <si>
    <t>Crear una forma en que los flujos entre procesadores o procesador acumulador sean más claras a la hora de haber muchas.</t>
  </si>
  <si>
    <t>ISIS-MATE</t>
  </si>
  <si>
    <t>Sí.</t>
  </si>
  <si>
    <t>Los puertos. Porque en principio no es intuitiva la manera en la que se denotan las direccionalidades de los flujos (si el puerto es de salida o entrada).</t>
  </si>
  <si>
    <t>En el modelo propuesto, en el mismo procesador habían muchos puertos de entrada y salida. Si los puertos en realidad aportan algo al contenido del lenguaje deberían ser todos eliminados. Si su funcionalidad es ordenar las relaciones que llegan y que salen a los procesadores y acumuladores, sólo debería haber un puerto de salida y de entrada por cada una de estas entidades, en lugar de haber unos por cada flujo.</t>
  </si>
  <si>
    <t>ISIS-ECON</t>
  </si>
  <si>
    <t>Puede que en algunos casos como en jefe de impresión, la interpretación se hace bastante confusa por la cantidad de flujos que involucran a este procesador. Esto puede ser manejado de mejor manera usando un tamaño más amplio para aquellas entidades (acumulador o procesador) que tienen muchos flujos involucrados</t>
  </si>
  <si>
    <t xml:space="preserve">Jefe de impresión, administración de editorial y algunos puertos de la editorial, proveedores y autores ya que estos no se encuentran sobre la entidad. </t>
  </si>
  <si>
    <t>Ser más restrictivo con los puertos, estos deben, en todos los casos, estar pegados a la entidad a la que le pertenece. Además, agrandar las entidades que involucran más de 3 flujos.</t>
  </si>
  <si>
    <t>Si</t>
  </si>
  <si>
    <t>Los flujos ya que los nombres de ellos son muy pequeños se interponen con otros</t>
  </si>
  <si>
    <t>El lenguaje debería organizarse para no cometer redundancia mas que todo en el nombre de los flujos y su interpretacion</t>
  </si>
  <si>
    <t>Si, los elementos son simples de interpretar</t>
  </si>
  <si>
    <t>Los flujos ya que son muchos.</t>
  </si>
  <si>
    <t>El lenguaje es simple y se puede explicar modelos complejos. Esto permite que el modelo sea simple de entender</t>
  </si>
  <si>
    <t>Los grupos, los procesadores y los multiple leaf. Porque inicialmente parecen ser diferentes, pero luego se evidencia representan detalles de los procesadores, es decir, no representan entidades de negocio diferentes, si no que representan información de la entidad.</t>
  </si>
  <si>
    <t xml:space="preserve">La prueba fue demasiado extensa para las preguntas, puesto que se pedía demasiada información repetitiva como la de los puertos. El lenguaje es simple de entender y sus conceptos ayudan a entender parte del funcionamiento del negocio. Sin embargo, no alcanza a especificar lo que va en sus flujos de valor, también me parece que la representación gráfica no es lo suficientemente clara, pues flujos que entran por el mismo puerto no se pueden separar.                                                                                                                                                                                                                                                                                               </t>
  </si>
  <si>
    <t>Si.</t>
  </si>
  <si>
    <t>El id del flujo, a veces no era muy claro cual es cual.</t>
  </si>
  <si>
    <t>De pronto una mejor forma para distribuir los puertos en las imágenes y que no se tapen entre ellas.</t>
  </si>
  <si>
    <t>No, aun no entiendo muy bien que decisión toma un grupo (si es que se define como procesador) y cómo es correcto representar las cosas (los autores pueden verse como un proveedor de manuscritos, pero no están dentro del grupo proveedores)</t>
  </si>
  <si>
    <t>Los grupos, porque (hasta donde entendí) son procesadores, pero por definición deben tomar decisiones y realizar actividades. No entiendo que decisión toman.</t>
  </si>
  <si>
    <t>Me gustaron los colores, no es desgastante leer el diagrama y tienen algo de coherencia (dinero verde). Cuando un procesador tiene más de 3 puertos, se puede volver muy confuso si es muy chiquito (como el jefe de impresión). Los acumuladores no les vi mucho uso y a veces confunden, por ejemplo, la caja de Editorial no se sabe de dónde saca plata porque solo ofrece, y en cambio, la caja de Oficinas solamente recibe plata. En este caso se puede intuir que la plata llega de algún modo (que no representa el modelo) de la oficina a la editorial, pero si tengo mecanismos más complejos de recaudar dinero, es necesario ver cómo fluyen los recursos en los almacenadores y no se quedan estancados (o vacíos).</t>
  </si>
  <si>
    <t xml:space="preserve">Sí, </t>
  </si>
  <si>
    <t>El grupo, dado que las descripciones indican que es un procesador que contiene elementos, ya sea otros procesadores, acumuladores, etc… Lo cual puede llegar a ser un poco confuso.</t>
  </si>
  <si>
    <t>Si pude interpretar  todos  los  componentes del modelo</t>
  </si>
  <si>
    <t>Los flujos ,  era posible confundirse con su entrada y salida  además del recorrido  que  hacia a lo largo de los procesadores</t>
  </si>
  <si>
    <t>Mejorar  la distinción de los flujos  para  permitir  diferenciar sus  entradas y salidas  si se llegan a encontrar demasiados flujos a un mismo puerto  sea de salida o entrada.</t>
  </si>
  <si>
    <t>Me gustó el lenguaje, aunque al principio puede ser difícil de utilizar, así como también puede ser algo intimidador para alguien ajeno, o extraño, al lenguaje. Una razón adicional por la cual lo pude entender bien se debe, tanto a la tabla con la que venía la imagen, como también los ejercicios que tuve que hacer. Pero el lenguaje es un poco más fácil de entender de lo que parece a primera vista, y si sigues una serie de flujos desde el comienzo hasta su final, te darás cuenta cómo se relacionan, y usando los nombres de los procesadores, se puede deducir de qué tratan los flujos. Se realiza análisis de contexto, en donde se analiza dónde comienza y dónde termina el flujo, así como también del flujo en sí. Todos estos pequeños análisis juntos nos llevan a la conclusión final. El lenguaje es bueno, y creo que puede ser una excelente manera de transmitir la información de un negocio, o al menos sus operaciones internas. Por otro lado, se recomienda agregar más tiempos, dado que hay unos flujos que no tienen tiempos, pero uno creería que deberían tener tiempos debido a su naturaleza.</t>
  </si>
  <si>
    <t xml:space="preserve">Si, son fáciles de interpretar una vez que se conoce el lenguaje </t>
  </si>
  <si>
    <t>Los flujos, no entendía si el valor era por instancia o por todo el grupo</t>
  </si>
  <si>
    <t>Tal vez un poco de redundancia en la forma de llamar a los procesadores ya que cuando estos tienen multi instancia no debería usarse el plural, por ejemplo “Autores-200 instancias” a mi parecer debería ser más de la forma “Autor- 200 instancias”</t>
  </si>
  <si>
    <t>Flujos por lo dicho anteriormente. Tocó usar lógica para complementar lo visto en algunos Flujos y sus conexiones.</t>
  </si>
  <si>
    <t>Si se mejora el punto de los flujos sería un modelo superior en casi todo sentido a los usados anteriormente. Es claro</t>
  </si>
  <si>
    <t>ISIS/IELE</t>
  </si>
  <si>
    <t xml:space="preserve">Sí, en esencia, es fácil saber el funcionamiento de cada componente gracias al apartado visual (por ejemplo, gracias a los colores) y que involucran elementos intuitivos. </t>
  </si>
  <si>
    <t>Los flujos, dado que los puertos grupales los reúnen, son difíciles de identificar gráficamente y, por ende, se hace difícil su interpretación. De forma más detallada, no se sabe a ciencia cierta origen y destino de flujo claramente por lo cual se dificulta el proceso de interpretación.</t>
  </si>
  <si>
    <t>En general, el lenguaje es conveniente para el modelaje de negocios y este proceso se realiza de una manera intuitiva y sencilla. Sin embargo, el uso de puertos recae en una sobrecarga gráfica, lo que, en mi criterio, genera incomodidad y dificultades. Tal vez esto podría solucionarse fácilmente excluyendo los puertos grupales o simplemente interpretando la información de los puertos directamente de los flujos</t>
  </si>
  <si>
    <t>Casi en su totalidad, pues algunos flujos no eran del todo legibles (en términos de entrada/salida)</t>
  </si>
  <si>
    <t>Flujos, ya que cuando pasan varios por los mismos puertos no queda claro de cual sale a cual entra.</t>
  </si>
  <si>
    <t>La única debilidad que encuentro es la legibilidad de los flujos, pero es probable que sea por la imagen especifica que pusieron en la prueba.</t>
  </si>
  <si>
    <t>Sí, considero que interpreté bien todos los elementos. Pese a que a veces los flujos y los puertos fueran confusos, y el orden “Lógico” de las tablas para mi sería Salida – Entrada y no viceversa (es más real, no hay entrada sin una salida.)</t>
  </si>
  <si>
    <t>Flujos, por la razón descrita en la sección de que son confusos, hacen overlap</t>
  </si>
  <si>
    <t>Flujos de dinero, porque a veces no tienen ID, por lo que es difícil contarlos en las tablas. Adicionalmente, el modelo debe ser más amplio, no se pueden distinguir muy bien las lineas</t>
  </si>
  <si>
    <t>ISIS/FISI</t>
  </si>
  <si>
    <t>En su gran mayoría al menos.</t>
  </si>
  <si>
    <t xml:space="preserve">Editorial, debido a la cantidad de estructuras (flujos, procesadores, acumuladores, etc…) que contiene me resultó difícil leer algunas partes. </t>
  </si>
  <si>
    <t>ISIS/MATE</t>
  </si>
  <si>
    <t>Si, creo que interpreté todos los componentes del modelo.</t>
  </si>
  <si>
    <t>Los flujos se me hicieron en lo personal lo más difícil de interpretar. Esto se debe a los puertos.</t>
  </si>
  <si>
    <t xml:space="preserve">Considero que es un lenguaje que permite modelar correctamente los negocios. Me parece interesante el uso de colores para saber que se envía de una entidad a otra. Por otro lado, considero que habría revisar los puertos de entrada y salida pues estos son innecesarios ya que a la hora de moverse entre grupos dificulta saber con exactitud los elementos del mismo tipo (Valor, dinero o información) llegan a cuál parte del negocio. </t>
  </si>
  <si>
    <t>-       La prueba está bien, es muy completa y engloba toda la funcionalidad del lenguaje. El trabajo práctico de llenar las tablas si es tedioso por la parte de los puertos. Sin embargo, me parece absolutamente necesario para entender todo el rango del negocio. Con respecto al lenguaje, resulta bastante simple, y así mismo, bastante poderoso. La propiedad genérica de “procesador” y el uso de colores explica de manera puntual de dónde sale, y a donde va qué. Lo único que quisiera recalcar es que a veces es difícil ver exactamente a dónde van los flujos, por las curvas, y porque varios flujos terminan inevitablemente yendo al mismo puerto.</t>
  </si>
  <si>
    <t>-       ¿Si los flujos tienen flechas, para que tener 2 tipos de compuerta? La flecha ya indica de donde sale y de donde entra. La instancia múltiple no me parece muy útil ya que solo con decir instancia (inserte numero aquí) estoy indicando que es múltiple. Además, cuando el procesador es pequeño ni siquiera se aprecia fácilmente si la imagen es simple o múltiple.</t>
  </si>
  <si>
    <t>ADMI/ISIS</t>
  </si>
  <si>
    <t xml:space="preserve">Mas o menos, todos los lenguajes tienen una curva de aprendizaje </t>
  </si>
  <si>
    <t>Los flujos porque casi no se ven.</t>
  </si>
  <si>
    <t xml:space="preserve">Muy bueno pero mejoren los flujos para que sea vean más </t>
  </si>
  <si>
    <t>IIND/ISIS</t>
  </si>
  <si>
    <t>No completamente</t>
  </si>
  <si>
    <t xml:space="preserve">Los flujos dado que no todos tienen unidad de tiempo por lo tanto no es muy intuitivo seguir el flujo de información </t>
  </si>
  <si>
    <t>Es un lenguaje sencillo de entender apto para cualquier público incluso personas que no conozcan de modelos de negocio. Puede llegar a ser confuso la cantidad de flujos lo que permite confusión en ciertos casos, sobre todo si se realiza un modelo más grande. Sugerencia tener un estándar en las líneas de flujo.  Sería bueno un nombre para cada flujo al lado de la tabla del ID, que refleje a que se refiere.</t>
  </si>
  <si>
    <t>IELE/ISIS</t>
  </si>
  <si>
    <t>si</t>
  </si>
  <si>
    <t>Los puertos, porque eran demasiados. Y debería haber alguna pista para guairse además del color rojo de valor -</t>
  </si>
  <si>
    <t>El lenguaje tiene muy pocos símbolos. Mas símbolos ayudarían a entender mas rápido. En la prueba habían comentarios no ocultos sobre las preguntas</t>
  </si>
  <si>
    <t>Los puertos. Debido a que en la explicación dice que el de salida debe ir coloreado y el de entrada no, pero en una imagen se muestra lo contrario. En el modelo en sí, los flujos pues ver tantas flechas acumuladas podía ser un poco confuso</t>
  </si>
  <si>
    <t>Las líneas de los flujos no se distinguían muy bien por el tamaño de la imagen y el número de flechas acumuladas en un mismo lugar.</t>
  </si>
  <si>
    <t>Si, fácil de interpretar y de entender</t>
  </si>
  <si>
    <t>Entrada salida de los puertos debido a que hay muchos flujos en un solo puerto</t>
  </si>
  <si>
    <t>Es interesante ver todo desde una perspectiva tan sencilla. Permite modelar flujos de valor, info y dinero. Pero no permite modelar la jerarquía de una empresa, por ejemplo.</t>
  </si>
  <si>
    <t>Si, Tal vez algunos flujos confundí que procesadores o acumuladores los generaban por la superposición de las flechas</t>
  </si>
  <si>
    <t>La múltiple instancia, porque no entendí muy bien si se multiplican los flujos que van a una múltiple instancia por el número de instancias de esta</t>
  </si>
  <si>
    <t>Cambiar el diccionario porque tiene un error en el componente de flujo de valor Hacer el diagrama un poco más grande para poder ver todas las flechas</t>
  </si>
  <si>
    <t>Los flujos, ya que eran demasiados, además de no era claro los puertos.</t>
  </si>
  <si>
    <t>El lenguaje funciona bien para modelar procesos, pero genera confusiones en las compuertas y en los flujos, en ese tema podría ser más claro.</t>
  </si>
  <si>
    <t>Si, Creo que encontré todos los componentes que contenía el modelo</t>
  </si>
  <si>
    <t>Los flujos, ahí momentos que uno se pierde en el flujo porque pueden llegar muchos a un mismo punto causando que uno no sepa por donde debe continuar.</t>
  </si>
  <si>
    <t>Aconsejaría buscar una forma de separar cuando mas de 2 flujos caen en un mismo puerto para facilitar la lectura de este, de pronto creando un símbolo que sea una división de puerto o la otra seria cambiar el símbolo de flujo de una línea a otro en el cual no se enrede mucho al encontrar muchos flujos en un mismo punto.</t>
  </si>
  <si>
    <t>IIND</t>
  </si>
  <si>
    <t>Dinámica de Sistemas</t>
  </si>
  <si>
    <t>Si, el modelo es sencillo y entendible.</t>
  </si>
  <si>
    <t>Al momento de identificar los roles del administrador de editorial, este posee muchos puertos y flujos de valor y puede tenderse a una complicación para personas. De igual forma, no se sabe los roles específicos y si existen desperdicios o algo por el estilo. Es una idea general del negocio.</t>
  </si>
  <si>
    <t xml:space="preserve">Es clara, entendible y efectiva. Es un lenguaje sencillo de manejar y entender. Por último, se puede manejar mas información teniendo en cuenta el enfoque del modelo de negocio que se quiere manejar. (EJ: Si se quiere manejar un enfoque financiero, que tipo de unidades y flujos se utilizaran, o un enfoque de producción y logística, que actividades y desperdicios pueden existir dentro de los procesadores). </t>
  </si>
  <si>
    <t>Creo que si interprete todos los componentes correctamente es, aunque requerí de ayuda de los profesores</t>
  </si>
  <si>
    <t>Los flujos son más complejos de interpretar ya que no es claro el origen y el destino.</t>
  </si>
  <si>
    <t>Me parece que el problema más claro para mi es la interpretación del flujo, aunque según lo que me explicaron los profesores, la organización y el significado de estos flujos que atraviesan otros puertos, es clara pero podría implementarse de otra manera más clara.</t>
  </si>
  <si>
    <t xml:space="preserve">No todos , resulta a vece confuso poder identificar de manera global todo lo que está ocurriendo en el proceso. </t>
  </si>
  <si>
    <t>Los puertos y los flujos resultaron particularmente complicados</t>
  </si>
  <si>
    <t>Podrían hacer procesadores más grandes para no tener tantos puertos acumulados . De la misma manera los flujos pueden resultar particularmente tediosos porque se forman telarañas ,es mejor ampliar la imagen.</t>
  </si>
  <si>
    <t>Si, aunque me costo especialmente en la parte de los puertos y sus direcciones</t>
  </si>
  <si>
    <t>Los puertos y sus flujos, la información es muy densa visualmete</t>
  </si>
  <si>
    <t xml:space="preserve">Mejores indicadores de los flujos. </t>
  </si>
  <si>
    <t>Sí, me pareció bastante intuitivo y creo que identifiqué todos los componentes del modelo</t>
  </si>
  <si>
    <t>En algunos casos los procesadores que estaban dentro de los grupos, puesto que eran muy pequeños     y con todos los puertos que tenían no los lograba ver.</t>
  </si>
  <si>
    <t>Me pareció bastante intuitivo, una vez uno conoce el lenguaje es muy fácil entender el modelo expresado. Como sugerencias sólo tendría que se mejore la visualización de los procesadores dentro de grupos, sobre todo cuando tienen muchos puertos que pueden esconderlos.</t>
  </si>
  <si>
    <t>Se entienden bien, aunque al principio la multi-instancia me confundió, pero en general si se interpreta. Respecto al acumulador debería partirse, agregar un par de elementos para diferenciar entre una bodega y algún medio de transporte. Puede ser importante saber si lo que guardo está siempre hay o si lo tengo en movimiento por cuestiones de operación. (no agregar tantos, lo bonito del lenguaje es lo simple)</t>
  </si>
  <si>
    <t>Múltiple instancia. Me tomo una relectura entender para que serbia y solo lo logré cuando vi el ejemplo, Es más cuestiones de la expresión en el diccionario que del elemento en si.  El grupo, al ser un procesador como tal, podría confundir un poco, aunque si le hallo el sentido a su existencia. (es decir, entiendo porque hace parte del lenguaje)</t>
  </si>
  <si>
    <t>Es posible modelar muchas cosas, pero por lo simple del lenguaje puede limitar las definiciones, aunque el tratar de simplificar los lenguajes ya mencionados es una muy buena idea.</t>
  </si>
  <si>
    <t>Eso creo, pero no se puede estar del todo seguro debido a lo confuso del modelo</t>
  </si>
  <si>
    <t>Los flujos, debido a que la manera en que estaban modelados no era clara y no se entendía bien su origen y destino.</t>
  </si>
  <si>
    <t>Realizar los modelos de manera más amplia para que no se vean amontonados los símbolos ni los flujos. Establecer de manera más clara la dirección, origen y destino de los flujos.</t>
  </si>
  <si>
    <t>Creo que BMGL tiene símbolos distintos que representan los mismo</t>
  </si>
  <si>
    <t>¿Pudo modelar todas las etapas del caso de estudio? Si no, ¿Cuáles no pudo modelar?</t>
  </si>
  <si>
    <t>¿Cuáles componentes se le dificultaron más para modelar y por qué?</t>
  </si>
  <si>
    <t>¿Cree que BMGL provee todos los elementos necesarios para modelar todos los componentes del negocio presentados?</t>
  </si>
  <si>
    <t>¿Añadiría o eliminaría algún elemento de BMGL? Si sí, responda cuál y por qué.</t>
  </si>
  <si>
    <t xml:space="preserve">Por favor escriba sus comentarios o sugerencias acerca del lenguaje. </t>
  </si>
  <si>
    <t xml:space="preserve"> Creo que usaría BMGL para modelar modelos de negocio.</t>
  </si>
  <si>
    <t xml:space="preserve">No existe una secuencia de eventos en el tiempo ni tiempos de espera, ni descripción de ciertos eventos, que serían útiles </t>
  </si>
  <si>
    <t>No se pudieron modelar ciertas etapas debido a que faltan descripciones de eventos y el uso de agrupaciones de esta herramienta es confusa</t>
  </si>
  <si>
    <t>Grupos</t>
  </si>
  <si>
    <t xml:space="preserve">Si, los componentes si, pero no una secuencia temporal entre ellos ni tampoco descripciones de eventos </t>
  </si>
  <si>
    <t>Añadiría eventos o parametors para las flechas</t>
  </si>
  <si>
    <t>Es un lenguaje fácil de entender y usar pero le faltan elementos</t>
  </si>
  <si>
    <t>Los componentes que más se me dificultaron para modelar fueron las relaciones entre componentes ya que no entendía muy bien cómo usar las flechas que relacionan los componentes y también se me dificulto un poco el manejo de las flechas de un lado a otro.</t>
  </si>
  <si>
    <t>Sí, me parece que BMGL provee todos los elementos necesarios</t>
  </si>
  <si>
    <t>No</t>
  </si>
  <si>
    <t>Me parece que el lenguaje es bueno, pero falta mejorar mucho la interfaz y también hacer como caminos para que sea más fácil borrar el Procesador. También creo que se debería mejor las “flechas” para que sean más fáciles de manejar.</t>
  </si>
  <si>
    <t>ISIS/IIND</t>
  </si>
  <si>
    <t>Los flujos debido a la herramienta</t>
  </si>
  <si>
    <t>No, falta manejo de los tiempos</t>
  </si>
  <si>
    <t>El elemento de manejo de los tiempo, porque este es importante.</t>
  </si>
  <si>
    <t>La herramienta es tediosa, igual, a pesar de esto, la actividad resulto muy proactiva.</t>
  </si>
  <si>
    <t>La dirección de los flujos representa la entrada/salida de el mismo</t>
  </si>
  <si>
    <t>Todas</t>
  </si>
  <si>
    <t>Los puertos, aún tienen errores, no se pueden editar, se ubican de manera aleatoria y no conectan con los flujos.</t>
  </si>
  <si>
    <t>Creo que los puertos no son necesarios, los flujos tienen un identificador(Color) y una dirección, por lo que ya se sabe de qué son, de donde salen y a donde entran.</t>
  </si>
  <si>
    <t>Funciona bien, lo único que cambiaría como anteriormente escribí seria quitar los flujos.</t>
  </si>
  <si>
    <t>No se pueden modelar los tiempos entre envió y recepción de valor</t>
  </si>
  <si>
    <t>Ninguno en particular</t>
  </si>
  <si>
    <t>No posee todos los elementos para modelar el modelo de negocio presentado</t>
  </si>
  <si>
    <t>Si, alguno que pueda modelar tiempos o algún otro tipo de descripción.</t>
  </si>
  <si>
    <t>El lenguaje posee algunas limitaciones las cuales fueron mencionadas en respuestas anterior que no permiten modelar la totalidad del modelo de negocio, sin embargo lo que si se logra modelar es bastante sencillo e intuitivo de manejar</t>
  </si>
  <si>
    <t>-Que los nombres de las relaciones sean visibles</t>
  </si>
  <si>
    <t>Logre modelar las etapas en el caso de estudio, no logre modelar el tiempo en los procesos.</t>
  </si>
  <si>
    <t>Los puertos, debido a que se necesita conocer si en realidad es algo lo que realiza la actividad, algo como una persona</t>
  </si>
  <si>
    <t>En general, el lenguaje es intuitivo para crear procesos de negocio, el ambiente de modelado no es el mejor. Pueden agergarse eventos que faciliten la representación de los tiempos.</t>
  </si>
  <si>
    <t>Sí se podía a excepción del manejo de tiempos y de orden de eventos.</t>
  </si>
  <si>
    <t>Ninguno</t>
  </si>
  <si>
    <t>Falta manejar la temporalidad principalmente, aunque se podría poner en la descripción de los flujos.</t>
  </si>
  <si>
    <t>Algún elemento distinto entre grupo y procesador.</t>
  </si>
  <si>
    <t>Lo ya mencionado anteriormente, manejo de tiempo, orden de eventos, un elemento distinto entre grupo y procesador.</t>
  </si>
  <si>
    <t>En general se pudieron modelar todas las etapas de caso de estudio, no alcance a pasar todo a la herramienta ya que esta es aún muy ineficiente e incompleta</t>
  </si>
  <si>
    <t>En genera no pude utilizar los datos de cantidades ni de tiempo ya que para estos no habían las facilidades ni las expresiones para poder expresarlos</t>
  </si>
  <si>
    <t>Muchos simbolos</t>
  </si>
  <si>
    <t>Como en mensaje agrupacion</t>
  </si>
  <si>
    <t>Sii,</t>
  </si>
  <si>
    <t>Unir las conecciones</t>
  </si>
  <si>
    <t>Si, pero hay que saberse todo para poder hacerlo asi que es mas confuso</t>
  </si>
  <si>
    <t>Una forma para modelar con tiempo, mejorar el programa como poner atrás para el grupo si se borraba por accidente. Control z perfecto.</t>
  </si>
  <si>
    <t>SI pude o eso creo.</t>
  </si>
  <si>
    <t>La múltiple instancia usada como grupo. Esto dado que en el diccionario no lo vi bien definido.</t>
  </si>
  <si>
    <t>Si me parece completo.</t>
  </si>
  <si>
    <t>No.</t>
  </si>
  <si>
    <t>No está muy bacano, me gustaría que en las relaciones en la parte de la fleca aparte del color poner el insumo o valor que genera la relación.</t>
  </si>
  <si>
    <t xml:space="preserve">Necesita de más herramientas de edición para facilitar el modelaje, como el guardado, el “ctrl –z” y una mejor forma de visualización de los conceptos. Me equivoqué mucho al principio, pero de a pocos le cogí el ritmo. </t>
  </si>
  <si>
    <t xml:space="preserve">         Pude modelarlas todas</t>
  </si>
  <si>
    <t>Los flujos de valor, dinero e información, ya que si te equivocas en hacer uno debes borrar el procesador o el acumulador además que toca estar organizando las flechas bien para que quede algo maso menos entendible.</t>
  </si>
  <si>
    <t>Los tiempos no son modelados por tanto considero que no.</t>
  </si>
  <si>
    <t xml:space="preserve">Pensaría que faltan los condicionales, por ejemplo, si un libro no es vendido en x tiempo es desechado o si el libro presentado por un diseñador no cumple con los parámetros de calidad es devuelto a revisión, etc. </t>
  </si>
  <si>
    <t>Me pareció bonito, pero fue un dolor de cabeza lograr modelar el caso, principalmente debido al editor, es poco intuitivo y muy difícil de entender todo en poco tiempo, además si te equivocas toca casi que empezar desde el principio. Respecto  a los elementos para modelar me parece que cumplen su cometido y no noto ambigüedades pero si considero que faltan otros elementos y especificar más ciertas cosas como por ejemplo el flujo de valor, podría ser más específico con una descripción o tipo de valor.</t>
  </si>
  <si>
    <t>Si pude modelar todas las etapas</t>
  </si>
  <si>
    <t>Los grupos</t>
  </si>
  <si>
    <t>Eliminaría tener que conectar las líneas con un grupo y después con un procesador interno, lo haría directo</t>
  </si>
  <si>
    <t>En general el lenguaje es intuitivo pero la herramienta no permite utilizar el lenguaje de buena manera</t>
  </si>
  <si>
    <t>Me parece un poco confuso debido a que la inserción de los nuevos conceptos no se explica muy detalladamente, por lo que no es tan fácil entender al 100% las funcionalidades que tiene cada uno de ellos. Adicionalmente, los puertos no me parecen algo muy práctico y no es tan fácil modelarlos.</t>
  </si>
  <si>
    <t>Los puertos, ya que si ponía un puerto mal, era bastante complejo corregirle aspectos tan sencillos como el tipo.</t>
  </si>
  <si>
    <t xml:space="preserve">No, no permite modelar los tiempos que mencionan en todos los procesos enunciados en el escenario de negocio, además las relaciones no son algo bastante claro de ver. Les hace falta algo como un nombre. </t>
  </si>
  <si>
    <t xml:space="preserve">Eliminaría los puertos, ya que me parecen algo no muy útil dentro del modelado y que puede ser confuso incluso. Añadiría algún elemento que se encargue de explicar las relaciones y algo que muestre los eventos de tiempo. </t>
  </si>
  <si>
    <t xml:space="preserve">Pienso que es un lenguaje que de por sí permite modelar los procesos, pero que posee cosas que no permiten un entendimiento muy sencillo de estos. Por lo que puede que sea algo innovador, pero que necesita trabajo en lo relacionado con la exposición de las relaciones entre los componentes de este.  Sugiero que miren que hacer con los puertos, puesto que en verdad no me parecen algo muy útil, o al menos no, según la definición que entendí de ellos. </t>
  </si>
  <si>
    <t>Si, no fue difícil modelar. Todo fue factible</t>
  </si>
  <si>
    <t xml:space="preserve">Quizá un poco contenedores </t>
  </si>
  <si>
    <t>Si, completo</t>
  </si>
  <si>
    <t>Mismo concepto de acumulador pero en multiinstancia</t>
  </si>
  <si>
    <t>Completo pero simple Gráfico y eficaz Visual Muy útil a la hora de modelar</t>
  </si>
  <si>
    <t>No alcance a hacer el grupo de procesos de la oficina de la editorial. Fue muy complicado hacer uso de la herramienta, a pesar de que los conceptos estaban claros a la hora de usar el lenguaje</t>
  </si>
  <si>
    <t>El lenguaje es muy intuitivo, especialmente el concepto de los grupo para identificar clusters de procesos. A pesar de esto, se siente un poco pesado manejar tantos elementos en un lenguaje, siento que hay maneras mas sencillas e igual de útiles para ejemplificar estos procesos.</t>
  </si>
  <si>
    <t>En definitiva si, pero creo que sobra el hecho de tener que un proceso de fine uno o mas procesos. Seria mejor tener un símbolo diferente para ilustrar estos subgrupos</t>
  </si>
  <si>
    <t>Buscaría un nuevo símbolo para algo que se compone de varios procesos. Además, el elemento de almacenamiento no se siente tan util</t>
  </si>
  <si>
    <t>Lo más difícil del modelado fue la herramienta que utilizamos. Dejando esto de lado, encontramos que el lenguaje es práctico y sencillo y que no se necesita muchos tecnicismos para utilizarlo. Sin embargo, cuando hay muchos flujos, el lenguaje se presta para un modelo sobrecargado, poco legible y difícil de realizar.</t>
  </si>
  <si>
    <t>Sí se puede modelar el caso de estudio.</t>
  </si>
  <si>
    <t>Sí, si se necesitan solamente las relaciones de comunicación, sin ningún dato adicional.</t>
  </si>
  <si>
    <t>Considero que se puede mejorar el círculo que encierra a un grupo de elementos, ya que no se diferencia de un Procesador</t>
  </si>
  <si>
    <t>La mayoría si, tuve dificultades con la parte donde decía cuanto se demoraban los procesos pues en ningún lado se podía colocar dicho tiempo, además el programa usado para el modelaje no fue el mejor, muchas cosas fallaron, se trabo cuando iba por la mitad y tuve que hacer otro de ceros</t>
  </si>
  <si>
    <t>Los acumuladores, son muy generales</t>
  </si>
  <si>
    <t>La mayoría si</t>
  </si>
  <si>
    <t>Añadiria algo que muestre mejor como son los sub procesos, mas detalles</t>
  </si>
  <si>
    <t>El lenguaje es bastante entendible y fácil de usar, sin embargo por el programa usado la dificultad de hacer todo fue mucho mayor, uno se concentro mas en que funcionara el programa que en pensar bien como era la forma de expresar el proceso con el lenguaje</t>
  </si>
  <si>
    <t>Los puertos de entrada y salida me parece que sobran porque si ya el flujo tiene una flecha, el puerto de salida sería de donde sale la flecha y el punto de entrada sería a donde apunta la flecha</t>
  </si>
  <si>
    <t>Si, pude modelar todas las etapas a excepción de la parte del tiempo en el que llega cada uno</t>
  </si>
  <si>
    <t>Falta representar la parte de tiempo, por ejemplo, de los proveedores que uno se pide cada mes y el otro cada 15 días.</t>
  </si>
  <si>
    <t>Eliminaría la parte de los puertos ya que opino que con los flujos todo queda claro de dónde sale y hacia donde va.</t>
  </si>
  <si>
    <t>El lenguaje es bueno, falta un buen editor, pero me parece sencillo y claro. Sólo cambiaría la parte de los puertos y agregaría alguna notación para poner los tiempos, pero de resto está bien.</t>
  </si>
  <si>
    <t>Los flujos dado que no entiendo los puertos que debo situar y donde(puerto en procesador y en procesadores anidados)</t>
  </si>
  <si>
    <t>no</t>
  </si>
  <si>
    <t xml:space="preserve">Es un lenguaje sencillo </t>
  </si>
  <si>
    <t>Pude hacerlo en papel, pero en el programa, porque resultaba confuso hacerlo, y la curva de aprendizaje de la herramienta fue un poco grande</t>
  </si>
  <si>
    <t>Las relaciones de flujo y las cajas que indican una acumulación, porque fueron complicados un poco de manejar respecto a los demás elementos</t>
  </si>
  <si>
    <t xml:space="preserve">No, pero podría representar los más funcionales o importantes, para cierto parámetro que quieras representar, o se podrían hacer, pero habría que instanciar más elementos </t>
  </si>
  <si>
    <t>Yo representaría capacidades de elementos, para indicar simulaciones o elementos más ráeles del negocio</t>
  </si>
  <si>
    <t>Lo que dije de indicar elemento que sirvan para simulación, si es que los tienen, creo que no me fijé bien, pero me gusta el lenguaje.</t>
  </si>
  <si>
    <t>Me parece confuso las relaciones que se establecen entre los diferentes en un grupo elementos ya que cuando hay un grupo toca relacionar los elementos internos y el grupo como tal</t>
  </si>
  <si>
    <t>Algunas etapas que conllevan la relación de varios elementos en un mismo grupo</t>
  </si>
  <si>
    <t>Relacionar en gran medida los elementos del grupo editorial ya que son muchos elementos a relacionar</t>
  </si>
  <si>
    <t>Que mejoren el sistema de relaciones y conexiones</t>
  </si>
  <si>
    <t>Sí, pude modelarlas todas</t>
  </si>
  <si>
    <t xml:space="preserve">En general, ninguna, fue sencillo usar el lenuaje. </t>
  </si>
  <si>
    <t xml:space="preserve">Sí, lo ceo. </t>
  </si>
  <si>
    <t>Sí, no tuve ningún inconveniente. No obstante habían ciertos símbolos que permitían ambigüedades confusas.</t>
  </si>
  <si>
    <t>Los grupos y las instancias múltiples.</t>
  </si>
  <si>
    <t>Sí, permite modelar muchos casos.</t>
  </si>
  <si>
    <t>No, ninguno.</t>
  </si>
  <si>
    <t>Se deben tratar de especificar mejor los casos de uso de los símbolos</t>
  </si>
  <si>
    <t xml:space="preserve">Muy chebre el lenguaje, muy completo, pero hay que seguir mejorando los esfuerzos por hacer mejor la herramienta. </t>
  </si>
  <si>
    <t xml:space="preserve">Ninguno. </t>
  </si>
  <si>
    <t xml:space="preserve">Sí, de pronto se podría añadir algo de información extra para el manejo del tiempo. </t>
  </si>
  <si>
    <t xml:space="preserve">Tan solo un atributo en los acumuladores que me deje indicar el tiempo que estará algún recurso ahí (en promedio). </t>
  </si>
  <si>
    <t xml:space="preserve">Me pareció muy completo e interesante, perfecto para realizar los modelos de CANALES DEL MODELO DE NEGOCIO </t>
  </si>
  <si>
    <t>Al principio no entendía bien lo de los grupos</t>
  </si>
  <si>
    <t>Me pareció fácil de entender</t>
  </si>
  <si>
    <t>Editorial, por lo que contiene.</t>
  </si>
  <si>
    <t>No se bien como conectar las cosas como si hay cosas mas pequeñas dentro de un proceso no entendí bien como relacionarlo</t>
  </si>
  <si>
    <t>No, las ultimas 3 por otro compromiso no me alcanzo el tiiempo</t>
  </si>
  <si>
    <t>Administrador no se si lo hice bien</t>
  </si>
  <si>
    <t>Tal vez diferenciaría un poco entre cosas para almacenar datos informaticos</t>
  </si>
  <si>
    <t>Diferenciar un poco más el proceso multiple y el proceso simple</t>
  </si>
  <si>
    <t>El lenguaje no permite mostrar acciones de un usuario o el tiempo que se demora en realizarla.</t>
  </si>
  <si>
    <t>No se pudo modelar cuando los editores realizan correcciones y los diseñadores realizan el diseño, esto se debe a que son acciones que se le realizan al producto y el actor es el mismo procesador.</t>
  </si>
  <si>
    <t>No permite la duración de actividades o lo que se demora en entregar, además no permite un rango en múltiples instancias cuando los procesadores no son fijos.</t>
  </si>
  <si>
    <t>Modificaría los flujos para que se permitan colocar nombres y/o tiempos de la duración. Además, podría colocar algo para modelar actividades que haga un procesador antes de interactuar con otro procesador o acumulador.</t>
  </si>
  <si>
    <t xml:space="preserve">Si la idea del lenguaje es poder modelar un modelo de negocio sin necesidad de realizar cosas secuenciales es una muy buena idea, sin embargo, no todos los modelos de negocio permiten esa libertad de acciones y es indispensable tener una alternativa para poder modelarlo. </t>
  </si>
  <si>
    <t>Contenedores y Los procesadores</t>
  </si>
  <si>
    <t>Casi</t>
  </si>
  <si>
    <t>SI</t>
  </si>
  <si>
    <t xml:space="preserve">No </t>
  </si>
  <si>
    <t>Creo que es muy intuitivo</t>
  </si>
  <si>
    <t>ISIS/DISE</t>
  </si>
  <si>
    <t>No pude modelar los tiempos en los que se realizaban las distintas actividades puesto que no encontré un elemento que considerara apropiado para esto. Como por ejemplo cada cuanto realizaban los pedidos, en ese caso puse en los productos las unidades y el tiempo en el que se pedían</t>
  </si>
  <si>
    <t>Fue difícil el modelado de las conexiones debido a que las flechas no siempre quedaban en el puerto de entrada, sino que se iban a la mitad del procesador, y muy rara vez se corregía. Debería ser directo, es decir, que al hacer clic sobre cada puerto se creara un flujo directo.</t>
  </si>
  <si>
    <t>Considero que le hace falta una manera de representar los tiempos, ya sea una nueva figura o un comentario en los flujos realizados.</t>
  </si>
  <si>
    <t>Añadiría un componente para representar los tiempos. No quitaría nada, pero corregiría la manera para realizar los flujos.</t>
  </si>
  <si>
    <t>Es un lenguaje apropiado para el modelado de procesos de negocio. Considero que puede llegar a ser un poco desordenado en un proceso con muchos subprocesos ya que las conexiones se cruzan entre sí y llega a ser difícil identificar algunos flujos. Añadiría y corregiría los componentes que expresé anteriormente.</t>
  </si>
  <si>
    <t>Hay muchas cosas que no se pueden modelar, además de tener muchos fallos en su versión actual, como al momento colocar un grupo tiene que haberse creado antes, también hay bastantes fallos o dificultades a la hora de crear puertos lo que dificulta mucho el trabajo además el uso del zoom a veces puede ser desorientado</t>
  </si>
  <si>
    <t>No los tiempos no se pueden modelar lo cual es algo vital en estos procesos.</t>
  </si>
  <si>
    <t>Los relacionados con el tiempo pues es un poco desconcertante el no tener el poder de modelarlos.</t>
  </si>
  <si>
    <t>No como lo dije anteriormente cuando se planea modelar algo referente al tiempo no existe símbolo alguno.</t>
  </si>
  <si>
    <t>Añadiría algo para representar el tiempo como un reloj y notas que se puedan colocar al pie de los elementos de BMGL de modo que se puedan especificar mejor algunos procesos que no sean del todo claros.</t>
  </si>
  <si>
    <t>Algunas funcionalidades son bastante intuitivas o fáciles de entender como el uso de colores para representar información, dinero o productos, pero en algunos ámbitos se queda corto, como al usar las flechas úes suelen generar bastantes problemas para ubicarlas, también los zooms pueden ser molestos, al igual que el asignar los puertos pues a veces la solución para borrarlos es eliminar el elemento y volver a crearlo</t>
  </si>
  <si>
    <t>ISIS/ICIV</t>
  </si>
  <si>
    <t xml:space="preserve">Si, dado que el modelo de proceso tiende a parecer un grafo por la cantidad de flujos y no es muy clara la visualización. </t>
  </si>
  <si>
    <t xml:space="preserve">No se pueden modelar tiempos ni las acciones que hace cada procesador, lo que hace que no se puedan estimar tiempos ni la complejidad de los procesos que se presenten. </t>
  </si>
  <si>
    <t xml:space="preserve">Ninguno </t>
  </si>
  <si>
    <t xml:space="preserve">No, no se pueden modelar tiempos de las acciones que hace cada procesador, lo que hace que no se puedan estimar tiempos ni la complejidad de los procesos que se presenten. </t>
  </si>
  <si>
    <t xml:space="preserve">Añadiría un indicador del tiempo que dura un proceso </t>
  </si>
  <si>
    <t xml:space="preserve">Aunque es muy sencillo logra representar un modelo de negocio de forma simplificada. Sin embargo, gráficamente puede resultar confuso y no presentar mucha información. </t>
  </si>
  <si>
    <t>Sí, la mayoría de las etapas las pude modelar, pero no encuentro herramientas para especificar tiempos por ejemplo.</t>
  </si>
  <si>
    <t>Los flujos son muy complicados de expresar y poner entre los procesadores o contenedores</t>
  </si>
  <si>
    <t>No, por ejemplo se pueden añadir espacios para colocar texto o anotaciones que pueden detallar mejor el proceso en cuestión.</t>
  </si>
  <si>
    <t>Comentarios y anotaciones, reglas para organizar mejor los flujos.</t>
  </si>
  <si>
    <t>Me parece que se pueden implementar reglas o cuadrículas para organizar mejor el trabajo, hacer más fáciles las opciones para agregar flujos pues ahora son complicados, opción para deshacer cambios (rehacer también).</t>
  </si>
  <si>
    <t>Me parece que la dirección de la flecha podría indicar desde donde es la salida y desde donde es la entrada, sin necesidad de puertos.</t>
  </si>
  <si>
    <t>sí</t>
  </si>
  <si>
    <t>Los flujos y los puertos.</t>
  </si>
  <si>
    <t>Los puertos. Porque me parece redundante que sea salida o entrada si la flecha ya tiene una dirección.</t>
  </si>
  <si>
    <t>Lo mismo del punto 4.</t>
  </si>
  <si>
    <t>Al final quedan muchas líneas que se entrecortan entre si haciendo difícil la lectura</t>
  </si>
  <si>
    <t>Si, pude modelarlas todas. Aunque los flujos quedaron sin atributos debido al editor.</t>
  </si>
  <si>
    <t xml:space="preserve">Los flujos, los círculos llenos y vacíos, para mi van al contrario los llenos de entrada y los vacíos de salida. </t>
  </si>
  <si>
    <t>Si, aunque los atributos de los flujos pueden darse para confusiones.</t>
  </si>
  <si>
    <t>Insumos, no es claro que pasa con los insumos a través del proceso de transformación (ej. Papel y tinta)</t>
  </si>
  <si>
    <t>Creo que en la parte de flujos puede revisarse, para hacerse más claro. En especial la parte de los atributos y cuando el modelo requiere de muchos flujos.</t>
  </si>
  <si>
    <t>Never</t>
  </si>
  <si>
    <t xml:space="preserve">Algunas veces resulta confuso si no se organiza de la mejor manera, o sea hay que tener cierta organización de manera visualmente más agradable para que no se vuelva confuso. Pero si se organiza bien, puede llegar a ser muy claro. </t>
  </si>
  <si>
    <t xml:space="preserve">Sí pude modelar todas las etapas. </t>
  </si>
  <si>
    <t xml:space="preserve">Los flujos, tarda mucho crear cada puerto y luego para crear el flujo y que las flechas queden organizadas es un proceso muy tedioso. Además, fue complicado manejar cada elemento procesador, multi-instancia y, acumulador. Debería agregarse más opciones como copiar y pegar estos elementos para facilitar el uso y disminuir el tiempo de modelado. También, cada elemento debería tener un menú de opciones en el que sea más sencillo añadir puertos y flujos. Por otro lado, oprimir borrar sin querer y volvió al menú de inicio, así que tuve que enviar una imagen que había descargado antes, lo que si dificulto un poco poder terminar todo el modelado en el editor. </t>
  </si>
  <si>
    <t xml:space="preserve">Me parece que con el lenguaje se pueden modelar modelos de negocio de manera sencilla, puesto que a comparación de otros no tiene demasiados elementos los cuales a veces no es claro su significado. </t>
  </si>
  <si>
    <t>Los flujos se pierden cuando hay un nodo intermedio.</t>
  </si>
  <si>
    <t>En los que hay varios pasos para cumplir con un flujo</t>
  </si>
  <si>
    <t>Es sencillo y se puede aprender a usar rápidamente.</t>
  </si>
  <si>
    <t>Considero que es importante que en los flujos se indique qué es lo que se está haciendo, ya que la dirección es entendible y quien se encarga de qué, pero no queda claro que hace.</t>
  </si>
  <si>
    <t>La dirección de los flujos y los puertos de entrada y salida se entienden como igual. Creo que es suficientemente intuitivo ver la dirección de un flujo para saber de dónde sale y donde entra la información, el dinero o el valor.</t>
  </si>
  <si>
    <t xml:space="preserve">Si, pude modelar todas las etapas. </t>
  </si>
  <si>
    <t>Los grupos, debido a que al terminar de modelar todo lo perteneciente a un grupo, si no creé el grupo previamente, al intentar ponerlo en los elementos que le pertenecen, queda sobrepuesto y los cubre.</t>
  </si>
  <si>
    <t>Creo que falta el detalle de poder expresar el tiempo que tarda en realizarse un proceso.</t>
  </si>
  <si>
    <t xml:space="preserve">Eliminaría los puertos de entrada y salida. </t>
  </si>
  <si>
    <t xml:space="preserve">Opino que el lenguaje está relativamente completo y es fácil de entender de manera general. Sin embargo, si uno desea incluir detalles al proceso, como cuánto tiempo tarda en completarse o qué se está haciendo en dicho proceso, no es posible y creo que estas dos características son importantes para entender mejor un negocio, especialmente la parte de saber qué se está haciendo en un flujo. No siempre es suficiente señalar que por un flujo se transporta información, valor o dinero para intuir qué se hace, principalmente en el caso del valor y la información. Por lo demás, me parece que es un buen lenguaje para modelar de forma sencilla, intuitiva y entendible un modelo. </t>
  </si>
  <si>
    <t>El manejo de tiempos en el modelo no sé cómo se modelaría</t>
  </si>
  <si>
    <t xml:space="preserve">Sí, pero no estoy seguro de si debía usar más flujos de información para la comunicación entre procesadores o solo bastaba con flujos de valor. </t>
  </si>
  <si>
    <t xml:space="preserve">Los puertos y contenencias en grupos. </t>
  </si>
  <si>
    <t xml:space="preserve">Si, se ve bastante completo, aunque hay cosas que no sabría hacer. </t>
  </si>
  <si>
    <t>No creo, pero faltaría aclarar mejor uso</t>
  </si>
  <si>
    <t>El manejo de tiempos o cantidades más específicas no es obvio como se modelaría. El editor puede mejorar mucho y haría que fuera muy fácil crear los modelos, es intuitivo en papel pero cosas como capas, puertos más automáticos, flechas mejor puestas serían muy necesarias</t>
  </si>
  <si>
    <t>Pues únicamente es confuso a la hora de manejar los puertos y las flechas puesto que es                                                                                                                                 tanto contenido unido que complica el entender</t>
  </si>
  <si>
    <t>Si pude, lo único que se me complico fue el manejo de los puertos, debido al editor</t>
  </si>
  <si>
    <t>El administrador de la empresa por la cantidad de puertos y conexiones que tenia</t>
  </si>
  <si>
    <t>Si, lo único seria en las flechas que no queda claro que tipo de valor son (flechas rosadas) o que información presentan las flechas moradas</t>
  </si>
  <si>
    <t>Tal vez eliminaría los puertos porque las flechas representan entrada o salida, por lo que talvez no sea tan eficiente.</t>
  </si>
  <si>
    <t>Es difícil, pero se podría buscar la forma de que no se pudieran representar varias flechas en una sola(del mismo color</t>
  </si>
  <si>
    <t>Es muy difícil que las líneas de flujo conecten como uno desea</t>
  </si>
  <si>
    <t>Si pude modelarlas todas.</t>
  </si>
  <si>
    <t>La Editorial de los Alpes tenía demasiados actores algunos de los cuales recibían y pasaban muchos flujos.</t>
  </si>
  <si>
    <t>Creo que, si provee todos los elementos necesarios, sin embargo, quizás sería bueno cuantificar las relaciones en los flujos y tener en cuenta tiempo.</t>
  </si>
  <si>
    <t>Si, control de tiempo y de cantidad de instancias de producción por ejemplo la cantidad de insumos y etcétera.</t>
  </si>
  <si>
    <t>En resumen, mejorar las uniones de los grafos. Es confuso y muy tedioso.</t>
  </si>
  <si>
    <t>Si se pudo en gran mayoría, a veces no quedaba muy claro de qué manera debía ir el flujo en el sentido de que no era evidente a veces si un procesador iba dentro o fuera de otro.</t>
  </si>
  <si>
    <t>Procesadores y quien va dentro de quien.</t>
  </si>
  <si>
    <t>Siento que puede llegar a haber un caso en el que no.</t>
  </si>
  <si>
    <t>Elementos de inicio y de fin de un flujo, el puerto no lo veo suficiente para ello.</t>
  </si>
  <si>
    <t>Intuitivo, fácil de entender y usar (EXCEPTO por el editor, terrible).</t>
  </si>
  <si>
    <t>No pude modelar completamente la parte de distribución y venta por falta de tiempo</t>
  </si>
  <si>
    <t>Los flujos y los puertos, porque no era posible eliminar puertos, y porque colocar los flujos era tedioso</t>
  </si>
  <si>
    <t>No, no puede modelar la frecuencia con la que suceden algunos eventos</t>
  </si>
  <si>
    <t>-       De cierto modo un acumulador puede llegar a ser un procesador, sin necesidad como tal de tener un elemento físico en el cual acumule las cosas. Las agrupaciones podrían realizarse con un símbolo diferente o un circulo punteado.</t>
  </si>
  <si>
    <t>-       No logro modelar ninguna parte que tenga esperas o donde los tiempos puedan ser relevantes.</t>
  </si>
  <si>
    <t>-       Lo que más se dificulta son las agrupaciones ya que, debo tener muy claro mi modelo antes de empezar a modelar, ya que la agrupación se realiza en el orden en el que pongo los procesos, así que, si a lo último me da por poner un nuevo grupo, tengo que volver a hacer todo ya que este procesador quedara encima de todos.</t>
  </si>
  <si>
    <t>-       Cuando un componente tiene muchísimos puertos y se complica el entender con quién está relacionado, en especial cuando son del mismo flujo. No se pudieron implementar los grupos en la herramienta de modelado.</t>
  </si>
  <si>
    <t>-       Realmente como el lenguaje está actualmente, se logra modelar de una manera muy general cualquier modelo de negocio.</t>
  </si>
  <si>
    <t>-       No hay una manera de modelar los eventos de tiempo, solo se puede modelar con los flujos.</t>
  </si>
  <si>
    <t>-       Un elemento que simbolice acciones realizadas después de un tiempo o en un momento exacto</t>
  </si>
  <si>
    <t xml:space="preserve">-       Principalmente mejorar la funcionalidad de la página web en la que se desarrolla. La interfaz no es realmente intuitiva en ciertos puntos. Como por ejemplo el nombre o encontrar por primera vez donde modificar atributos. Por otro lado, el manejo de las relaciones es un poco complicado. El lenguaje como tal llega a ser demasiado simple, lo cual deja por fuera algunas cositas como el tiempo o el manejo de varias instancias de lo mismo, pero con nombres diferentes. Por ejemplo, tener usuarios VIP y normales que hagan lo mismo pero que desde el punto de vista de negocio sea necesario o útil verlos como dos grupos diferentes, Es decir no necesitar dos procesadores de multiple instancia sino dos relaciones con nombres diferentes al mismo multi instancia. </t>
  </si>
  <si>
    <t>EL proceso de edición</t>
  </si>
  <si>
    <t>Es muy general en las relaciones, por lo que resulta confuso</t>
  </si>
  <si>
    <t>Crear un sistema mas claro en las relaciones de flujo y mejorar el programa</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</si>
  <si>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</si>
  <si>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</si>
  <si>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</si>
  <si>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</si>
  <si>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</si>
  <si>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</si>
  <si>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</si>
  <si>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</si>
  <si>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</si>
  <si>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</si>
  <si>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</si>
  <si>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</si>
  <si>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</si>
  <si>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</si>
  <si>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</si>
  <si>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</si>
  <si>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</si>
  <si>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</si>
  <si>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</si>
  <si>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</si>
  <si>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</si>
  <si>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</si>
  <si>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</si>
  <si>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</si>
  <si>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</si>
  <si>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</si>
  <si>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</si>
  <si>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</si>
  <si>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</si>
  <si>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</si>
  <si>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</si>
  <si>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</si>
  <si>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</si>
  <si>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</si>
  <si>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</si>
  <si>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</si>
  <si>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</si>
  <si>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</si>
  <si>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</si>
  <si>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</si>
  <si>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</si>
  <si>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</si>
  <si>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</si>
  <si>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</si>
  <si>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</si>
  <si>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Y: 1 N:0</t>
  </si>
  <si>
    <t>E46</t>
  </si>
  <si>
    <t>E47</t>
  </si>
  <si>
    <t>E48</t>
  </si>
  <si>
    <t>E49</t>
  </si>
  <si>
    <t>E50</t>
  </si>
  <si>
    <t>E51</t>
  </si>
  <si>
    <t>E52</t>
  </si>
  <si>
    <t>E53</t>
  </si>
  <si>
    <t>E54</t>
  </si>
  <si>
    <t>E55</t>
  </si>
  <si>
    <t>E56</t>
  </si>
  <si>
    <t>E57</t>
  </si>
  <si>
    <t>E58</t>
  </si>
  <si>
    <t>E59</t>
  </si>
  <si>
    <t>E60</t>
  </si>
  <si>
    <t>E61</t>
  </si>
  <si>
    <t>E62</t>
  </si>
  <si>
    <t>E63</t>
  </si>
  <si>
    <t>E64</t>
  </si>
  <si>
    <t>E65</t>
  </si>
  <si>
    <t>E66</t>
  </si>
  <si>
    <t>E67</t>
  </si>
  <si>
    <t>E68</t>
  </si>
  <si>
    <t>E69</t>
  </si>
  <si>
    <t>E70</t>
  </si>
  <si>
    <t>E71</t>
  </si>
  <si>
    <t>E72</t>
  </si>
  <si>
    <t>E73</t>
  </si>
  <si>
    <t>E74</t>
  </si>
  <si>
    <t>E75</t>
  </si>
  <si>
    <t>E76</t>
  </si>
  <si>
    <t>E77</t>
  </si>
  <si>
    <t>E78</t>
  </si>
  <si>
    <t>E79</t>
  </si>
  <si>
    <t>E80</t>
  </si>
  <si>
    <t>E81</t>
  </si>
  <si>
    <t>E82</t>
  </si>
  <si>
    <t>E83</t>
  </si>
  <si>
    <t>ISIS: 1, Doble: 2</t>
  </si>
  <si>
    <t>Semestre</t>
  </si>
  <si>
    <t>Bin</t>
  </si>
  <si>
    <t>More</t>
  </si>
  <si>
    <t>Frequency</t>
  </si>
  <si>
    <t>Double Major</t>
  </si>
  <si>
    <t>Systems and Computing Engineering</t>
  </si>
  <si>
    <t>6th Semester</t>
  </si>
  <si>
    <t>5th Semester</t>
  </si>
  <si>
    <t>7th Semester</t>
  </si>
  <si>
    <t>8 and up</t>
  </si>
  <si>
    <t>Y: 1, N: 2</t>
  </si>
  <si>
    <t>El lenguaje posee algunas limitaciones las cuales fueron mencionadas en respuestas anterior que no permiten modelar la totalidad del modelo de negocio, sin embargo lo que si se logra modelar es bastante sencillo e intuitivo de manejar.</t>
  </si>
  <si>
    <t>E84</t>
  </si>
  <si>
    <t>ARCHIMATE</t>
  </si>
  <si>
    <t xml:space="preserve">PETRI </t>
  </si>
  <si>
    <t>OTHERS</t>
  </si>
  <si>
    <t>NO</t>
  </si>
  <si>
    <t>Modeling Experience</t>
  </si>
  <si>
    <t>Other Yes</t>
  </si>
  <si>
    <t>Other Languages</t>
  </si>
  <si>
    <t>Yes</t>
  </si>
  <si>
    <t>Encuesta OK</t>
  </si>
  <si>
    <t>Sección</t>
  </si>
  <si>
    <t>OK</t>
  </si>
  <si>
    <t>Identificación Elementos</t>
  </si>
  <si>
    <t>Preguntas</t>
  </si>
  <si>
    <t>Ok</t>
  </si>
  <si>
    <t>NOTA BONO</t>
  </si>
  <si>
    <t xml:space="preserve">OK </t>
  </si>
  <si>
    <t>Elementos</t>
  </si>
  <si>
    <t>Flujos y Puertos</t>
  </si>
  <si>
    <t xml:space="preserve">on </t>
  </si>
  <si>
    <t>I THINK THAT BMGL HAS REDUNDANT SYMBOLS</t>
  </si>
  <si>
    <t xml:space="preserve">I THINK THAT TO USE BMGL IT IS NECESSARY TO MAKE AN EFFORT AND HAVE DEEP KNOWLEDGE OF BUSINESS MODELS </t>
  </si>
  <si>
    <t>I THINK THAT I BMGL HAS TOO MANY SYMBOLS</t>
  </si>
  <si>
    <t>I THINK THAT BMGL ALLOWS TO MODEL A BUSINESS MODEL</t>
  </si>
  <si>
    <t>REMEMBERING THE SYMBOLS OF THE LANGUAGE WAS DIFFICULT WHILE INTERPRETING THE MODEL</t>
  </si>
  <si>
    <t>I THINK THAT I COULD INTERPRET BUSINESS MODELS EXPRESSED IN BMGL</t>
  </si>
  <si>
    <t>I THINK THAT I WOULD USE BMGL TO MODEL BUSINESS MODELS</t>
  </si>
  <si>
    <t>MODELING</t>
  </si>
  <si>
    <t>INTERPRETATION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</si>
</sst>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5" x14ac:knownFonts="1">
    <font>
      <sz val="12"/>
      <color theme="1"/>
      <name val="Calibri"/>
      <family val="2"/>
      <scheme val="minor"/>
    </font>
    <font>
      <sz val="12"/>
      <color theme="1"/>
      <name val="Calibri"/>
      <family val="2"/>
      <scheme val="minor"/>
    </font>
    <font>
      <sz val="10"/>
      <color theme="1"/>
      <name val="Segoe UI"/>
      <family val="2"/>
    </font>
    <font>
      <sz val="10"/>
      <color rgb="FF000000"/>
      <name val="Segoe UI Light"/>
      <family val="2"/>
    </font>
    <font>
      <sz val="10"/>
      <color rgb="FF000000"/>
      <name val="Segoe UI"/>
      <family val="2"/>
    </font>
    <font>
      <sz val="10"/>
      <color theme="0"/>
      <name val="Segoe UI"/>
      <family val="2"/>
    </font>
    <font>
      <u/>
      <sz val="12"/>
      <color theme="10"/>
      <name val="Calibri"/>
      <family val="2"/>
      <scheme val="minor"/>
    </font>
    <font>
      <u/>
      <sz val="12"/>
      <color theme="11"/>
      <name val="Calibri"/>
      <family val="2"/>
      <scheme val="minor"/>
    </font>
    <font>
      <sz val="10.5"/>
      <color theme="1"/>
      <name val="Segoe UI Light"/>
      <family val="2"/>
    </font>
    <font>
      <i/>
      <sz val="12"/>
      <color theme="1"/>
      <name val="Calibri"/>
      <family val="2"/>
      <scheme val="minor"/>
    </font>
    <font>
      <sz val="12"/>
      <color rgb="FF000000"/>
      <name val="Calibri"/>
      <family val="2"/>
      <scheme val="minor"/>
    </font>
    <font>
      <i/>
      <sz val="12"/>
      <color rgb="FF000000"/>
      <name val="Calibri"/>
      <family val="2"/>
      <scheme val="minor"/>
    </font>
    <font>
      <sz val="12"/>
      <color theme="0"/>
      <name val="Calibri"/>
      <family val="2"/>
      <scheme val="minor"/>
    </font>
    <font>
      <b/>
      <sz val="16"/>
      <color theme="0"/>
      <name val="Calibri"/>
      <family val="2"/>
      <scheme val="minor"/>
    </font>
    <font>
      <b/>
      <sz val="14"/>
      <color theme="0"/>
      <name val="Calibri"/>
      <family val="2"/>
      <scheme val="minor"/>
    </font>
  </fonts>
  <fills count="3">
    <fill>
      <patternFill patternType="none"/>
    </fill>
    <fill>
      <patternFill patternType="gray125"/>
    </fill>
    <fill>
      <patternFill patternType="solid">
        <fgColor rgb="FF002060"/>
        <bgColor indexed="64"/>
      </patternFill>
    </fill>
  </fills>
  <borders count="4">
    <border>
      <left/>
      <right/>
      <top/>
      <bottom/>
      <diagonal/>
    </border>
    <border>
      <left/>
      <right/>
      <top/>
      <bottom style="medium">
        <color auto="1"/>
      </bottom>
      <diagonal/>
    </border>
    <border>
      <left/>
      <right/>
      <top style="medium">
        <color auto="1"/>
      </top>
      <bottom style="thin">
        <color auto="1"/>
      </bottom>
      <diagonal/>
    </border>
    <border>
      <left/>
      <right/>
      <top style="medium">
        <color auto="1"/>
      </top>
      <bottom/>
      <diagonal/>
    </border>
  </borders>
  <cellStyleXfs count="38">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5">
    <xf numFmtId="0" fontId="0" fillId="0" borderId="0" xfId="0"/>
    <xf numFmtId="0" fontId="2" fillId="0" borderId="0" xfId="0" applyFont="1" applyAlignment="1">
      <alignment horizontal="center"/>
    </xf>
    <xf numFmtId="2" fontId="2" fillId="0" borderId="0" xfId="0" applyNumberFormat="1" applyFont="1" applyAlignment="1">
      <alignment horizontal="center"/>
    </xf>
    <xf numFmtId="0" fontId="4" fillId="0" borderId="0" xfId="0" applyFont="1" applyAlignment="1">
      <alignment horizontal="center" vertical="center"/>
    </xf>
    <xf numFmtId="0" fontId="4" fillId="0" borderId="0" xfId="0" applyFont="1" applyAlignment="1">
      <alignment horizontal="center"/>
    </xf>
    <xf numFmtId="0" fontId="2" fillId="0" borderId="0" xfId="0" applyFont="1" applyAlignment="1">
      <alignment horizontal="left"/>
    </xf>
    <xf numFmtId="0" fontId="4" fillId="0" borderId="0" xfId="0" applyFont="1"/>
    <xf numFmtId="164" fontId="2" fillId="0" borderId="0" xfId="0" applyNumberFormat="1" applyFont="1" applyAlignment="1">
      <alignment horizontal="center"/>
    </xf>
    <xf numFmtId="0" fontId="2" fillId="0" borderId="0" xfId="0" applyFont="1" applyAlignment="1">
      <alignment horizontal="center" vertical="center"/>
    </xf>
    <xf numFmtId="0" fontId="8" fillId="0" borderId="0" xfId="0" applyFont="1" applyAlignment="1">
      <alignment vertical="center"/>
    </xf>
    <xf numFmtId="0" fontId="2" fillId="0" borderId="0" xfId="0" applyFont="1" applyAlignment="1">
      <alignment horizontal="left" vertical="center"/>
    </xf>
    <xf numFmtId="0" fontId="2" fillId="0" borderId="0" xfId="0" applyFont="1" applyAlignment="1"/>
    <xf numFmtId="0" fontId="3" fillId="0" borderId="0" xfId="0" applyFont="1" applyAlignment="1">
      <alignment horizontal="center" vertical="center"/>
    </xf>
    <xf numFmtId="0" fontId="3" fillId="0" borderId="0" xfId="0" applyFont="1" applyAlignment="1">
      <alignment horizontal="center"/>
    </xf>
    <xf numFmtId="0" fontId="0" fillId="0" borderId="0" xfId="0" applyAlignment="1">
      <alignment horizontal="center"/>
    </xf>
    <xf numFmtId="0"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9" fillId="0" borderId="2" xfId="0" applyFont="1" applyFill="1" applyBorder="1" applyAlignment="1">
      <alignment horizontal="center"/>
    </xf>
    <xf numFmtId="0" fontId="0" fillId="0" borderId="0" xfId="0" applyNumberFormat="1" applyFill="1" applyBorder="1" applyAlignment="1">
      <alignment horizontal="center"/>
    </xf>
    <xf numFmtId="0" fontId="2" fillId="0" borderId="0" xfId="0" applyFont="1" applyAlignment="1">
      <alignment vertical="center"/>
    </xf>
    <xf numFmtId="0" fontId="10" fillId="0" borderId="0" xfId="0" applyFont="1"/>
    <xf numFmtId="0" fontId="11" fillId="0" borderId="2" xfId="0" applyFont="1" applyBorder="1" applyAlignment="1">
      <alignment horizontal="center"/>
    </xf>
    <xf numFmtId="0" fontId="10" fillId="0" borderId="1" xfId="0" applyFont="1" applyBorder="1"/>
    <xf numFmtId="0" fontId="0" fillId="0" borderId="1" xfId="0" applyFill="1" applyBorder="1" applyAlignment="1">
      <alignment horizontal="center"/>
    </xf>
    <xf numFmtId="0" fontId="4" fillId="0" borderId="0" xfId="0" applyFont="1" applyAlignment="1">
      <alignment vertical="center"/>
    </xf>
    <xf numFmtId="0" fontId="4" fillId="0" borderId="0" xfId="0" applyFont="1" applyAlignment="1">
      <alignment horizontal="left"/>
    </xf>
    <xf numFmtId="0" fontId="12" fillId="2" borderId="0" xfId="0" applyFont="1" applyFill="1"/>
    <xf numFmtId="0" fontId="12" fillId="2" borderId="0" xfId="0" applyFont="1" applyFill="1" applyAlignment="1">
      <alignment horizontal="center"/>
    </xf>
    <xf numFmtId="0" fontId="0" fillId="0" borderId="0" xfId="0" applyFill="1"/>
    <xf numFmtId="0" fontId="0" fillId="0" borderId="0" xfId="0" applyFill="1" applyAlignment="1">
      <alignment horizontal="center"/>
    </xf>
    <xf numFmtId="2" fontId="0" fillId="0" borderId="0" xfId="0" applyNumberFormat="1" applyAlignment="1">
      <alignment horizontal="center"/>
    </xf>
    <xf numFmtId="0" fontId="0" fillId="0" borderId="0" xfId="0" applyFill="1" applyBorder="1" applyAlignment="1">
      <alignment horizontal="center"/>
    </xf>
    <xf numFmtId="9" fontId="0" fillId="0" borderId="0" xfId="33" applyFont="1"/>
    <xf numFmtId="165" fontId="0" fillId="0" borderId="0" xfId="33" applyNumberFormat="1" applyFont="1"/>
    <xf numFmtId="165" fontId="0" fillId="0" borderId="0" xfId="0" applyNumberFormat="1"/>
    <xf numFmtId="10" fontId="0" fillId="0" borderId="0" xfId="33" applyNumberFormat="1" applyFont="1"/>
    <xf numFmtId="0" fontId="0" fillId="0" borderId="0" xfId="0" applyAlignment="1">
      <alignment wrapText="1"/>
    </xf>
    <xf numFmtId="0" fontId="13" fillId="0" borderId="0" xfId="0" applyFont="1" applyAlignment="1">
      <alignment horizontal="center" vertical="center" readingOrder="1"/>
    </xf>
    <xf numFmtId="0" fontId="14" fillId="0" borderId="0" xfId="0" applyFont="1" applyAlignment="1">
      <alignment horizontal="center" vertical="center" readingOrder="1"/>
    </xf>
    <xf numFmtId="2" fontId="0" fillId="0" borderId="0" xfId="0" applyNumberFormat="1" applyFill="1" applyAlignment="1">
      <alignment horizontal="center"/>
    </xf>
    <xf numFmtId="0" fontId="12" fillId="0" borderId="0" xfId="0" applyFont="1"/>
    <xf numFmtId="0" fontId="5" fillId="2" borderId="0" xfId="0" applyFont="1" applyFill="1" applyAlignment="1">
      <alignment horizontal="center"/>
    </xf>
    <xf numFmtId="0" fontId="9" fillId="0" borderId="3" xfId="0" applyFont="1" applyFill="1" applyBorder="1" applyAlignment="1">
      <alignment horizontal="center"/>
    </xf>
    <xf numFmtId="0" fontId="0" fillId="0" borderId="0" xfId="0" applyBorder="1"/>
  </cellXfs>
  <cellStyles count="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5" builtinId="9" hidden="1"/>
    <cellStyle name="Followed Hyperlink" xfId="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4" builtinId="8" hidden="1"/>
    <cellStyle name="Hyperlink" xfId="36" builtinId="8" hidden="1"/>
    <cellStyle name="Normal" xfId="0" builtinId="0"/>
    <cellStyle name="Percent" xfId="33"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1.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12.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13.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14.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15.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MAJOR DISTRIBUTION</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9F0F-4A99-81C9-E6EE74D19B1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9F0F-4A99-81C9-E6EE74D19B1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5-9F0F-4A99-81C9-E6EE74D19B1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Histograms!$A$2:$A$4</c:f>
              <c:strCache>
                <c:ptCount val="3"/>
                <c:pt idx="0">
                  <c:v>Systems and Computing Engineering</c:v>
                </c:pt>
                <c:pt idx="1">
                  <c:v>Double Major</c:v>
                </c:pt>
                <c:pt idx="2">
                  <c:v>Other</c:v>
                </c:pt>
              </c:strCache>
            </c:strRef>
          </c:cat>
          <c:val>
            <c:numRef>
              <c:f>Histograms!$C$2:$C$4</c:f>
              <c:numCache>
                <c:formatCode>0%</c:formatCode>
                <c:ptCount val="3"/>
                <c:pt idx="0">
                  <c:v>0.773809523809524</c:v>
                </c:pt>
                <c:pt idx="1">
                  <c:v>0.214285714285714</c:v>
                </c:pt>
                <c:pt idx="2">
                  <c:v>0.0119047619047619</c:v>
                </c:pt>
              </c:numCache>
            </c:numRef>
          </c:val>
          <c:extLst xmlns:c16r2="http://schemas.microsoft.com/office/drawing/2015/06/chart">
            <c:ext xmlns:c16="http://schemas.microsoft.com/office/drawing/2014/chart" uri="{C3380CC4-5D6E-409C-BE32-E72D297353CC}">
              <c16:uniqueId val="{00000006-9F0F-4A99-81C9-E6EE74D19B15}"/>
            </c:ext>
          </c:extLst>
        </c:ser>
        <c:dLbls>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REMEMBERING THE SYMBOLS OF THE LANGUAGE WAS DIFFICULT WHILE INTERPRETING THE MODEL</a:t>
            </a:r>
            <a:endParaRPr lang="en-US" sz="1100">
              <a:effectLst/>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Histograms!$A$86:$A$87</c:f>
              <c:strCache>
                <c:ptCount val="2"/>
                <c:pt idx="0">
                  <c:v>Yes</c:v>
                </c:pt>
                <c:pt idx="1">
                  <c:v>No</c:v>
                </c:pt>
              </c:strCache>
            </c:strRef>
          </c:cat>
          <c:val>
            <c:numRef>
              <c:f>Histograms!$B$86:$B$87</c:f>
              <c:numCache>
                <c:formatCode>General</c:formatCode>
                <c:ptCount val="2"/>
                <c:pt idx="0">
                  <c:v>7.0</c:v>
                </c:pt>
                <c:pt idx="1">
                  <c:v>31.0</c:v>
                </c:pt>
              </c:numCache>
            </c:numRef>
          </c:val>
          <c:extLst xmlns:c16r2="http://schemas.microsoft.com/office/drawing/2015/06/chart">
            <c:ext xmlns:c16="http://schemas.microsoft.com/office/drawing/2014/chart" uri="{C3380CC4-5D6E-409C-BE32-E72D297353CC}">
              <c16:uniqueId val="{00000000-6719-4598-87E7-92CB400ACAA8}"/>
            </c:ext>
          </c:extLst>
        </c:ser>
        <c:dLbls>
          <c:showLegendKey val="0"/>
          <c:showVal val="0"/>
          <c:showCatName val="0"/>
          <c:showSerName val="0"/>
          <c:showPercent val="0"/>
          <c:showBubbleSize val="0"/>
        </c:dLbls>
        <c:gapWidth val="219"/>
        <c:overlap val="-27"/>
        <c:axId val="2104638912"/>
        <c:axId val="2104641664"/>
      </c:barChart>
      <c:catAx>
        <c:axId val="210463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641664"/>
        <c:crosses val="autoZero"/>
        <c:auto val="1"/>
        <c:lblAlgn val="ctr"/>
        <c:lblOffset val="100"/>
        <c:noMultiLvlLbl val="0"/>
      </c:catAx>
      <c:valAx>
        <c:axId val="210464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638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BMGL EVALUATION</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percentStacked"/>
        <c:varyColors val="0"/>
        <c:ser>
          <c:idx val="1"/>
          <c:order val="0"/>
          <c:tx>
            <c:v>Yes</c:v>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Histograms!$K$70:$K$73</c:f>
              <c:strCache>
                <c:ptCount val="4"/>
                <c:pt idx="0">
                  <c:v>I THINK THAT I BMGL HAS TOO MANY SYMBOLS</c:v>
                </c:pt>
                <c:pt idx="1">
                  <c:v>I THINK THAT BMGL HAS REDUNDANT SYMBOLS</c:v>
                </c:pt>
                <c:pt idx="2">
                  <c:v>I THINK THAT TO USE BMGL IT IS NECESSARY TO MAKE AN EFFORT AND HAVE DEEP KNOWLEDGE OF BUSINESS MODELS </c:v>
                </c:pt>
                <c:pt idx="3">
                  <c:v>REMEMBERING THE SYMBOLS OF THE LANGUAGE WAS DIFFICULT WHILE INTERPRETING THE MODEL</c:v>
                </c:pt>
              </c:strCache>
            </c:strRef>
          </c:cat>
          <c:val>
            <c:numRef>
              <c:f>(Histograms!$C$66,Histograms!$C$76,Histograms!$C$81,Histograms!$C$86)</c:f>
              <c:numCache>
                <c:formatCode>0.00%</c:formatCode>
                <c:ptCount val="4"/>
                <c:pt idx="0">
                  <c:v>0.0833333333333333</c:v>
                </c:pt>
                <c:pt idx="1">
                  <c:v>0.226190476190476</c:v>
                </c:pt>
                <c:pt idx="2">
                  <c:v>0.130952380952381</c:v>
                </c:pt>
                <c:pt idx="3">
                  <c:v>0.184210526315789</c:v>
                </c:pt>
              </c:numCache>
            </c:numRef>
          </c:val>
          <c:extLst xmlns:c16r2="http://schemas.microsoft.com/office/drawing/2015/06/chart">
            <c:ext xmlns:c16="http://schemas.microsoft.com/office/drawing/2014/chart" uri="{C3380CC4-5D6E-409C-BE32-E72D297353CC}">
              <c16:uniqueId val="{00000000-633E-40A2-89B5-3DE422D34051}"/>
            </c:ext>
          </c:extLst>
        </c:ser>
        <c:ser>
          <c:idx val="0"/>
          <c:order val="1"/>
          <c:tx>
            <c:v>No</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Histograms!$K$70:$K$73</c:f>
              <c:strCache>
                <c:ptCount val="4"/>
                <c:pt idx="0">
                  <c:v>I THINK THAT I BMGL HAS TOO MANY SYMBOLS</c:v>
                </c:pt>
                <c:pt idx="1">
                  <c:v>I THINK THAT BMGL HAS REDUNDANT SYMBOLS</c:v>
                </c:pt>
                <c:pt idx="2">
                  <c:v>I THINK THAT TO USE BMGL IT IS NECESSARY TO MAKE AN EFFORT AND HAVE DEEP KNOWLEDGE OF BUSINESS MODELS </c:v>
                </c:pt>
                <c:pt idx="3">
                  <c:v>REMEMBERING THE SYMBOLS OF THE LANGUAGE WAS DIFFICULT WHILE INTERPRETING THE MODEL</c:v>
                </c:pt>
              </c:strCache>
            </c:strRef>
          </c:cat>
          <c:val>
            <c:numRef>
              <c:f>(Histograms!$C$67,Histograms!$C$77,Histograms!$C$82,Histograms!$C$87)</c:f>
              <c:numCache>
                <c:formatCode>0.00%</c:formatCode>
                <c:ptCount val="4"/>
                <c:pt idx="0">
                  <c:v>0.916666666666667</c:v>
                </c:pt>
                <c:pt idx="1">
                  <c:v>0.773809523809524</c:v>
                </c:pt>
                <c:pt idx="2">
                  <c:v>0.869047619047619</c:v>
                </c:pt>
                <c:pt idx="3">
                  <c:v>0.81578947368421</c:v>
                </c:pt>
              </c:numCache>
            </c:numRef>
          </c:val>
          <c:extLst xmlns:c16r2="http://schemas.microsoft.com/office/drawing/2015/06/chart">
            <c:ext xmlns:c16="http://schemas.microsoft.com/office/drawing/2014/chart" uri="{C3380CC4-5D6E-409C-BE32-E72D297353CC}">
              <c16:uniqueId val="{00000001-633E-40A2-89B5-3DE422D34051}"/>
            </c:ext>
          </c:extLst>
        </c:ser>
        <c:dLbls>
          <c:dLblPos val="ctr"/>
          <c:showLegendKey val="0"/>
          <c:showVal val="1"/>
          <c:showCatName val="0"/>
          <c:showSerName val="0"/>
          <c:showPercent val="0"/>
          <c:showBubbleSize val="0"/>
        </c:dLbls>
        <c:gapWidth val="79"/>
        <c:overlap val="100"/>
        <c:axId val="2104668304"/>
        <c:axId val="2104671056"/>
      </c:barChart>
      <c:catAx>
        <c:axId val="210466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4671056"/>
        <c:crosses val="autoZero"/>
        <c:auto val="1"/>
        <c:lblAlgn val="ctr"/>
        <c:lblOffset val="100"/>
        <c:noMultiLvlLbl val="0"/>
      </c:catAx>
      <c:valAx>
        <c:axId val="2104671056"/>
        <c:scaling>
          <c:orientation val="minMax"/>
        </c:scaling>
        <c:delete val="1"/>
        <c:axPos val="b"/>
        <c:numFmt formatCode="0%" sourceLinked="1"/>
        <c:majorTickMark val="none"/>
        <c:minorTickMark val="none"/>
        <c:tickLblPos val="nextTo"/>
        <c:crossAx val="210466830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BMGL EVALUATION</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percentStacked"/>
        <c:varyColors val="0"/>
        <c:ser>
          <c:idx val="1"/>
          <c:order val="0"/>
          <c:tx>
            <c:strRef>
              <c:f>Histograms!$A$45</c:f>
              <c:strCache>
                <c:ptCount val="1"/>
                <c:pt idx="0">
                  <c:v>Always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Histograms!$E$35:$E$37</c:f>
              <c:strCache>
                <c:ptCount val="3"/>
                <c:pt idx="0">
                  <c:v>I THINK THAT BMGL ALLOWS TO MODEL A BUSINESS MODEL</c:v>
                </c:pt>
                <c:pt idx="1">
                  <c:v>I THINK THAT I COULD INTERPRET BUSINESS MODELS EXPRESSED IN BMGL</c:v>
                </c:pt>
                <c:pt idx="2">
                  <c:v>I THINK THAT I WOULD USE BMGL TO MODEL BUSINESS MODELS</c:v>
                </c:pt>
              </c:strCache>
            </c:strRef>
          </c:cat>
          <c:val>
            <c:numRef>
              <c:f>(Histograms!$C$45,Histograms!$C$52,Histograms!$C$59)</c:f>
              <c:numCache>
                <c:formatCode>0.00%</c:formatCode>
                <c:ptCount val="3"/>
                <c:pt idx="0">
                  <c:v>0.333333333333333</c:v>
                </c:pt>
                <c:pt idx="1">
                  <c:v>0.31578947368421</c:v>
                </c:pt>
                <c:pt idx="2">
                  <c:v>0.0869565217391304</c:v>
                </c:pt>
              </c:numCache>
            </c:numRef>
          </c:val>
          <c:extLst xmlns:c16r2="http://schemas.microsoft.com/office/drawing/2015/06/chart">
            <c:ext xmlns:c16="http://schemas.microsoft.com/office/drawing/2014/chart" uri="{C3380CC4-5D6E-409C-BE32-E72D297353CC}">
              <c16:uniqueId val="{00000000-73CD-46F1-A325-4A75374D11F7}"/>
            </c:ext>
          </c:extLst>
        </c:ser>
        <c:ser>
          <c:idx val="0"/>
          <c:order val="1"/>
          <c:tx>
            <c:strRef>
              <c:f>Histograms!$A$46</c:f>
              <c:strCache>
                <c:ptCount val="1"/>
                <c:pt idx="0">
                  <c:v>In most of the cases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Histograms!$E$35:$E$37</c:f>
              <c:strCache>
                <c:ptCount val="3"/>
                <c:pt idx="0">
                  <c:v>I THINK THAT BMGL ALLOWS TO MODEL A BUSINESS MODEL</c:v>
                </c:pt>
                <c:pt idx="1">
                  <c:v>I THINK THAT I COULD INTERPRET BUSINESS MODELS EXPRESSED IN BMGL</c:v>
                </c:pt>
                <c:pt idx="2">
                  <c:v>I THINK THAT I WOULD USE BMGL TO MODEL BUSINESS MODELS</c:v>
                </c:pt>
              </c:strCache>
            </c:strRef>
          </c:cat>
          <c:val>
            <c:numRef>
              <c:f>(Histograms!$C$46,Histograms!$C$53,Histograms!$C$60)</c:f>
              <c:numCache>
                <c:formatCode>0.00%</c:formatCode>
                <c:ptCount val="3"/>
                <c:pt idx="0">
                  <c:v>0.547619047619048</c:v>
                </c:pt>
                <c:pt idx="1">
                  <c:v>0.5</c:v>
                </c:pt>
                <c:pt idx="2">
                  <c:v>0.391304347826087</c:v>
                </c:pt>
              </c:numCache>
            </c:numRef>
          </c:val>
          <c:extLst xmlns:c16r2="http://schemas.microsoft.com/office/drawing/2015/06/chart">
            <c:ext xmlns:c16="http://schemas.microsoft.com/office/drawing/2014/chart" uri="{C3380CC4-5D6E-409C-BE32-E72D297353CC}">
              <c16:uniqueId val="{00000001-73CD-46F1-A325-4A75374D11F7}"/>
            </c:ext>
          </c:extLst>
        </c:ser>
        <c:ser>
          <c:idx val="2"/>
          <c:order val="2"/>
          <c:tx>
            <c:strRef>
              <c:f>Histograms!$A$47</c:f>
              <c:strCache>
                <c:ptCount val="1"/>
                <c:pt idx="0">
                  <c:v>In some cases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Histograms!$E$35:$E$37</c:f>
              <c:strCache>
                <c:ptCount val="3"/>
                <c:pt idx="0">
                  <c:v>I THINK THAT BMGL ALLOWS TO MODEL A BUSINESS MODEL</c:v>
                </c:pt>
                <c:pt idx="1">
                  <c:v>I THINK THAT I COULD INTERPRET BUSINESS MODELS EXPRESSED IN BMGL</c:v>
                </c:pt>
                <c:pt idx="2">
                  <c:v>I THINK THAT I WOULD USE BMGL TO MODEL BUSINESS MODELS</c:v>
                </c:pt>
              </c:strCache>
            </c:strRef>
          </c:cat>
          <c:val>
            <c:numRef>
              <c:f>(Histograms!$C$47,Histograms!$C$54,Histograms!$C$61)</c:f>
              <c:numCache>
                <c:formatCode>0.00%</c:formatCode>
                <c:ptCount val="3"/>
                <c:pt idx="0">
                  <c:v>0.119047619047619</c:v>
                </c:pt>
                <c:pt idx="1">
                  <c:v>0.184210526315789</c:v>
                </c:pt>
                <c:pt idx="2">
                  <c:v>0.478260869565217</c:v>
                </c:pt>
              </c:numCache>
            </c:numRef>
          </c:val>
          <c:extLst xmlns:c16r2="http://schemas.microsoft.com/office/drawing/2015/06/chart">
            <c:ext xmlns:c16="http://schemas.microsoft.com/office/drawing/2014/chart" uri="{C3380CC4-5D6E-409C-BE32-E72D297353CC}">
              <c16:uniqueId val="{00000002-73CD-46F1-A325-4A75374D11F7}"/>
            </c:ext>
          </c:extLst>
        </c:ser>
        <c:ser>
          <c:idx val="3"/>
          <c:order val="3"/>
          <c:tx>
            <c:strRef>
              <c:f>Histograms!$A$48</c:f>
              <c:strCache>
                <c:ptCount val="1"/>
                <c:pt idx="0">
                  <c:v>Never</c:v>
                </c:pt>
              </c:strCache>
            </c:strRef>
          </c:tx>
          <c:spPr>
            <a:solidFill>
              <a:schemeClr val="accent4"/>
            </a:solidFill>
            <a:ln>
              <a:noFill/>
            </a:ln>
            <a:effectLst/>
          </c:spPr>
          <c:invertIfNegative val="0"/>
          <c:dLbls>
            <c:dLbl>
              <c:idx val="0"/>
              <c:layout>
                <c:manualLayout>
                  <c:x val="-1.58267796388135E-16"/>
                  <c:y val="-1.76178373510944E-16"/>
                </c:manualLayout>
              </c:layout>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73CD-46F1-A325-4A75374D11F7}"/>
                </c:ext>
                <c:ext xmlns:c15="http://schemas.microsoft.com/office/drawing/2012/chart" uri="{CE6537A1-D6FC-4f65-9D91-7224C49458BB}">
                  <c15:layout/>
                </c:ext>
              </c:extLst>
            </c:dLbl>
            <c:dLbl>
              <c:idx val="1"/>
              <c:layout>
                <c:manualLayout>
                  <c:x val="0.0"/>
                  <c:y val="-0.018833641480873"/>
                </c:manualLayout>
              </c:layout>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73CD-46F1-A325-4A75374D11F7}"/>
                </c:ext>
                <c:ext xmlns:c15="http://schemas.microsoft.com/office/drawing/2012/chart" uri="{CE6537A1-D6FC-4f65-9D91-7224C49458BB}">
                  <c15:layout/>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Histograms!$E$35:$E$37</c:f>
              <c:strCache>
                <c:ptCount val="3"/>
                <c:pt idx="0">
                  <c:v>I THINK THAT BMGL ALLOWS TO MODEL A BUSINESS MODEL</c:v>
                </c:pt>
                <c:pt idx="1">
                  <c:v>I THINK THAT I COULD INTERPRET BUSINESS MODELS EXPRESSED IN BMGL</c:v>
                </c:pt>
                <c:pt idx="2">
                  <c:v>I THINK THAT I WOULD USE BMGL TO MODEL BUSINESS MODELS</c:v>
                </c:pt>
              </c:strCache>
            </c:strRef>
          </c:cat>
          <c:val>
            <c:numRef>
              <c:f>(Histograms!$C$48,Histograms!$C$55,Histograms!$C$62)</c:f>
              <c:numCache>
                <c:formatCode>0.00%</c:formatCode>
                <c:ptCount val="3"/>
                <c:pt idx="0">
                  <c:v>0.0</c:v>
                </c:pt>
                <c:pt idx="1">
                  <c:v>0.0</c:v>
                </c:pt>
                <c:pt idx="2">
                  <c:v>0.0434782608695652</c:v>
                </c:pt>
              </c:numCache>
            </c:numRef>
          </c:val>
          <c:extLst xmlns:c16r2="http://schemas.microsoft.com/office/drawing/2015/06/chart">
            <c:ext xmlns:c16="http://schemas.microsoft.com/office/drawing/2014/chart" uri="{C3380CC4-5D6E-409C-BE32-E72D297353CC}">
              <c16:uniqueId val="{00000004-73CD-46F1-A325-4A75374D11F7}"/>
            </c:ext>
          </c:extLst>
        </c:ser>
        <c:dLbls>
          <c:dLblPos val="ctr"/>
          <c:showLegendKey val="0"/>
          <c:showVal val="1"/>
          <c:showCatName val="0"/>
          <c:showSerName val="0"/>
          <c:showPercent val="0"/>
          <c:showBubbleSize val="0"/>
        </c:dLbls>
        <c:gapWidth val="79"/>
        <c:overlap val="100"/>
        <c:axId val="2062285888"/>
        <c:axId val="2062288640"/>
      </c:barChart>
      <c:catAx>
        <c:axId val="206228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62288640"/>
        <c:crosses val="autoZero"/>
        <c:auto val="1"/>
        <c:lblAlgn val="ctr"/>
        <c:lblOffset val="100"/>
        <c:noMultiLvlLbl val="0"/>
      </c:catAx>
      <c:valAx>
        <c:axId val="2062288640"/>
        <c:scaling>
          <c:orientation val="minMax"/>
        </c:scaling>
        <c:delete val="1"/>
        <c:axPos val="b"/>
        <c:numFmt formatCode="0%" sourceLinked="1"/>
        <c:majorTickMark val="none"/>
        <c:minorTickMark val="none"/>
        <c:tickLblPos val="nextTo"/>
        <c:crossAx val="206228588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INTERPRETATION GRADES</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D6BD-4AC7-AB89-DF358CD6ADB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D6BD-4AC7-AB89-DF358CD6ADB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5-D6BD-4AC7-AB89-DF358CD6ADB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7-D6BD-4AC7-AB89-DF358CD6ADB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numRef>
              <c:f>'Overall Grades'!$A$2:$A$5</c:f>
              <c:numCache>
                <c:formatCode>General</c:formatCode>
                <c:ptCount val="4"/>
                <c:pt idx="0">
                  <c:v>0.0</c:v>
                </c:pt>
                <c:pt idx="1">
                  <c:v>0.5</c:v>
                </c:pt>
                <c:pt idx="2">
                  <c:v>0.75</c:v>
                </c:pt>
                <c:pt idx="3">
                  <c:v>1.0</c:v>
                </c:pt>
              </c:numCache>
            </c:numRef>
          </c:cat>
          <c:val>
            <c:numRef>
              <c:f>'Overall Grades'!$C$2:$C$5</c:f>
              <c:numCache>
                <c:formatCode>0.0%</c:formatCode>
                <c:ptCount val="4"/>
                <c:pt idx="0">
                  <c:v>0.135135135135135</c:v>
                </c:pt>
                <c:pt idx="1">
                  <c:v>0.189189189189189</c:v>
                </c:pt>
                <c:pt idx="2">
                  <c:v>0.162162162162162</c:v>
                </c:pt>
                <c:pt idx="3">
                  <c:v>0.513513513513513</c:v>
                </c:pt>
              </c:numCache>
            </c:numRef>
          </c:val>
          <c:extLst xmlns:c16r2="http://schemas.microsoft.com/office/drawing/2015/06/chart">
            <c:ext xmlns:c16="http://schemas.microsoft.com/office/drawing/2014/chart" uri="{C3380CC4-5D6E-409C-BE32-E72D297353CC}">
              <c16:uniqueId val="{00000008-D6BD-4AC7-AB89-DF358CD6ADB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MODELING GRADES</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2559-4EF5-9BB4-9B74108A969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2559-4EF5-9BB4-9B74108A969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5-2559-4EF5-9BB4-9B74108A969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7-2559-4EF5-9BB4-9B74108A96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numRef>
              <c:f>'Overall Grades'!$A$2:$A$5</c:f>
              <c:numCache>
                <c:formatCode>General</c:formatCode>
                <c:ptCount val="4"/>
                <c:pt idx="0">
                  <c:v>0.0</c:v>
                </c:pt>
                <c:pt idx="1">
                  <c:v>0.5</c:v>
                </c:pt>
                <c:pt idx="2">
                  <c:v>0.75</c:v>
                </c:pt>
                <c:pt idx="3">
                  <c:v>1.0</c:v>
                </c:pt>
              </c:numCache>
            </c:numRef>
          </c:cat>
          <c:val>
            <c:numRef>
              <c:f>'Overall Grades'!$C$10:$C$13</c:f>
              <c:numCache>
                <c:formatCode>0.0%</c:formatCode>
                <c:ptCount val="4"/>
                <c:pt idx="0">
                  <c:v>0.347826086956522</c:v>
                </c:pt>
                <c:pt idx="1">
                  <c:v>0.282608695652174</c:v>
                </c:pt>
                <c:pt idx="2">
                  <c:v>0.152173913043478</c:v>
                </c:pt>
                <c:pt idx="3">
                  <c:v>0.217391304347826</c:v>
                </c:pt>
              </c:numCache>
            </c:numRef>
          </c:val>
          <c:extLst xmlns:c16r2="http://schemas.microsoft.com/office/drawing/2015/06/chart">
            <c:ext xmlns:c16="http://schemas.microsoft.com/office/drawing/2014/chart" uri="{C3380CC4-5D6E-409C-BE32-E72D297353CC}">
              <c16:uniqueId val="{00000008-2559-4EF5-9BB4-9B74108A969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MODELING AND INTERPRETATION GRADES</a:t>
            </a:r>
          </a:p>
        </c:rich>
      </c:tx>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percentStacked"/>
        <c:varyColors val="0"/>
        <c:ser>
          <c:idx val="0"/>
          <c:order val="0"/>
          <c:tx>
            <c:v>0</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('Overall Grades'!$A$6,'Overall Grades'!$A$14)</c:f>
              <c:strCache>
                <c:ptCount val="2"/>
                <c:pt idx="0">
                  <c:v>INTERPRETATION</c:v>
                </c:pt>
                <c:pt idx="1">
                  <c:v>MODELING</c:v>
                </c:pt>
              </c:strCache>
            </c:strRef>
          </c:cat>
          <c:val>
            <c:numRef>
              <c:f>('Overall Grades'!$C$2,'Overall Grades'!$C$10)</c:f>
              <c:numCache>
                <c:formatCode>0.0%</c:formatCode>
                <c:ptCount val="2"/>
                <c:pt idx="0">
                  <c:v>0.135135135135135</c:v>
                </c:pt>
                <c:pt idx="1">
                  <c:v>0.347826086956522</c:v>
                </c:pt>
              </c:numCache>
            </c:numRef>
          </c:val>
          <c:extLst xmlns:c16r2="http://schemas.microsoft.com/office/drawing/2015/06/chart">
            <c:ext xmlns:c16="http://schemas.microsoft.com/office/drawing/2014/chart" uri="{C3380CC4-5D6E-409C-BE32-E72D297353CC}">
              <c16:uniqueId val="{00000000-3976-432A-8AAD-624D12452BF0}"/>
            </c:ext>
          </c:extLst>
        </c:ser>
        <c:ser>
          <c:idx val="1"/>
          <c:order val="1"/>
          <c:tx>
            <c:strRef>
              <c:f>'Overall Grades'!$A$11</c:f>
              <c:strCache>
                <c:ptCount val="1"/>
                <c:pt idx="0">
                  <c:v>0.5</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('Overall Grades'!$A$6,'Overall Grades'!$A$14)</c:f>
              <c:strCache>
                <c:ptCount val="2"/>
                <c:pt idx="0">
                  <c:v>INTERPRETATION</c:v>
                </c:pt>
                <c:pt idx="1">
                  <c:v>MODELING</c:v>
                </c:pt>
              </c:strCache>
            </c:strRef>
          </c:cat>
          <c:val>
            <c:numRef>
              <c:f>('Overall Grades'!$C$3,'Overall Grades'!$C$11)</c:f>
              <c:numCache>
                <c:formatCode>0.0%</c:formatCode>
                <c:ptCount val="2"/>
                <c:pt idx="0">
                  <c:v>0.189189189189189</c:v>
                </c:pt>
                <c:pt idx="1">
                  <c:v>0.282608695652174</c:v>
                </c:pt>
              </c:numCache>
            </c:numRef>
          </c:val>
          <c:extLst xmlns:c16r2="http://schemas.microsoft.com/office/drawing/2015/06/chart">
            <c:ext xmlns:c16="http://schemas.microsoft.com/office/drawing/2014/chart" uri="{C3380CC4-5D6E-409C-BE32-E72D297353CC}">
              <c16:uniqueId val="{00000001-3976-432A-8AAD-624D12452BF0}"/>
            </c:ext>
          </c:extLst>
        </c:ser>
        <c:ser>
          <c:idx val="2"/>
          <c:order val="2"/>
          <c:tx>
            <c:strRef>
              <c:f>'Overall Grades'!$A$12</c:f>
              <c:strCache>
                <c:ptCount val="1"/>
                <c:pt idx="0">
                  <c:v>0.75</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('Overall Grades'!$A$6,'Overall Grades'!$A$14)</c:f>
              <c:strCache>
                <c:ptCount val="2"/>
                <c:pt idx="0">
                  <c:v>INTERPRETATION</c:v>
                </c:pt>
                <c:pt idx="1">
                  <c:v>MODELING</c:v>
                </c:pt>
              </c:strCache>
            </c:strRef>
          </c:cat>
          <c:val>
            <c:numRef>
              <c:f>('Overall Grades'!$C$4,'Overall Grades'!$C$12)</c:f>
              <c:numCache>
                <c:formatCode>0.0%</c:formatCode>
                <c:ptCount val="2"/>
                <c:pt idx="0">
                  <c:v>0.162162162162162</c:v>
                </c:pt>
                <c:pt idx="1">
                  <c:v>0.152173913043478</c:v>
                </c:pt>
              </c:numCache>
            </c:numRef>
          </c:val>
          <c:extLst xmlns:c16r2="http://schemas.microsoft.com/office/drawing/2015/06/chart">
            <c:ext xmlns:c16="http://schemas.microsoft.com/office/drawing/2014/chart" uri="{C3380CC4-5D6E-409C-BE32-E72D297353CC}">
              <c16:uniqueId val="{00000002-3976-432A-8AAD-624D12452BF0}"/>
            </c:ext>
          </c:extLst>
        </c:ser>
        <c:ser>
          <c:idx val="3"/>
          <c:order val="3"/>
          <c:tx>
            <c:strRef>
              <c:f>'Overall Grades'!$A$5</c:f>
              <c:strCache>
                <c:ptCount val="1"/>
                <c:pt idx="0">
                  <c:v>1</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('Overall Grades'!$A$6,'Overall Grades'!$A$14)</c:f>
              <c:strCache>
                <c:ptCount val="2"/>
                <c:pt idx="0">
                  <c:v>INTERPRETATION</c:v>
                </c:pt>
                <c:pt idx="1">
                  <c:v>MODELING</c:v>
                </c:pt>
              </c:strCache>
            </c:strRef>
          </c:cat>
          <c:val>
            <c:numRef>
              <c:f>('Overall Grades'!$C$5,'Overall Grades'!$C$13)</c:f>
              <c:numCache>
                <c:formatCode>0.0%</c:formatCode>
                <c:ptCount val="2"/>
                <c:pt idx="0">
                  <c:v>0.513513513513513</c:v>
                </c:pt>
                <c:pt idx="1">
                  <c:v>0.217391304347826</c:v>
                </c:pt>
              </c:numCache>
            </c:numRef>
          </c:val>
          <c:extLst xmlns:c16r2="http://schemas.microsoft.com/office/drawing/2015/06/chart">
            <c:ext xmlns:c16="http://schemas.microsoft.com/office/drawing/2014/chart" uri="{C3380CC4-5D6E-409C-BE32-E72D297353CC}">
              <c16:uniqueId val="{00000003-3976-432A-8AAD-624D12452BF0}"/>
            </c:ext>
          </c:extLst>
        </c:ser>
        <c:dLbls>
          <c:showLegendKey val="0"/>
          <c:showVal val="1"/>
          <c:showCatName val="0"/>
          <c:showSerName val="0"/>
          <c:showPercent val="0"/>
          <c:showBubbleSize val="0"/>
        </c:dLbls>
        <c:gapWidth val="95"/>
        <c:overlap val="100"/>
        <c:axId val="2103730368"/>
        <c:axId val="2103733120"/>
      </c:barChart>
      <c:catAx>
        <c:axId val="210373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3733120"/>
        <c:crosses val="autoZero"/>
        <c:auto val="1"/>
        <c:lblAlgn val="ctr"/>
        <c:lblOffset val="100"/>
        <c:noMultiLvlLbl val="0"/>
      </c:catAx>
      <c:valAx>
        <c:axId val="2103733120"/>
        <c:scaling>
          <c:orientation val="minMax"/>
        </c:scaling>
        <c:delete val="1"/>
        <c:axPos val="b"/>
        <c:numFmt formatCode="0%" sourceLinked="1"/>
        <c:majorTickMark val="none"/>
        <c:minorTickMark val="none"/>
        <c:tickLblPos val="nextTo"/>
        <c:crossAx val="210373036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SEMESTER DISTRIBUTION</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1081-4EB5-9779-8148DE01E18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1081-4EB5-9779-8148DE01E18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5-1081-4EB5-9779-8148DE01E18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7-1081-4EB5-9779-8148DE01E18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Histograms!$A$7:$A$10</c:f>
              <c:strCache>
                <c:ptCount val="4"/>
                <c:pt idx="0">
                  <c:v>5th Semester</c:v>
                </c:pt>
                <c:pt idx="1">
                  <c:v>6th Semester</c:v>
                </c:pt>
                <c:pt idx="2">
                  <c:v>7th Semester</c:v>
                </c:pt>
                <c:pt idx="3">
                  <c:v>8 and up</c:v>
                </c:pt>
              </c:strCache>
            </c:strRef>
          </c:cat>
          <c:val>
            <c:numRef>
              <c:f>Histograms!$C$7:$C$10</c:f>
              <c:numCache>
                <c:formatCode>0%</c:formatCode>
                <c:ptCount val="4"/>
                <c:pt idx="0">
                  <c:v>0.678571428571429</c:v>
                </c:pt>
                <c:pt idx="1">
                  <c:v>0.154761904761905</c:v>
                </c:pt>
                <c:pt idx="2">
                  <c:v>0.107142857142857</c:v>
                </c:pt>
                <c:pt idx="3">
                  <c:v>0.0595238095238095</c:v>
                </c:pt>
              </c:numCache>
            </c:numRef>
          </c:val>
          <c:extLst xmlns:c16r2="http://schemas.microsoft.com/office/drawing/2015/06/chart">
            <c:ext xmlns:c16="http://schemas.microsoft.com/office/drawing/2014/chart" uri="{C3380CC4-5D6E-409C-BE32-E72D297353CC}">
              <c16:uniqueId val="{00000008-1081-4EB5-9779-8148DE01E18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Have you had previous modeling experience</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647F-4B18-AECE-5C4914C4F75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647F-4B18-AECE-5C4914C4F75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Histograms!$A$15:$A$16</c:f>
              <c:strCache>
                <c:ptCount val="2"/>
                <c:pt idx="0">
                  <c:v>Modeling Experience</c:v>
                </c:pt>
                <c:pt idx="1">
                  <c:v>No</c:v>
                </c:pt>
              </c:strCache>
            </c:strRef>
          </c:cat>
          <c:val>
            <c:numRef>
              <c:f>Histograms!$B$15:$B$16</c:f>
              <c:numCache>
                <c:formatCode>General</c:formatCode>
                <c:ptCount val="2"/>
                <c:pt idx="0">
                  <c:v>84.0</c:v>
                </c:pt>
                <c:pt idx="1">
                  <c:v>0.0</c:v>
                </c:pt>
              </c:numCache>
            </c:numRef>
          </c:val>
          <c:extLst xmlns:c16r2="http://schemas.microsoft.com/office/drawing/2015/06/chart">
            <c:ext xmlns:c16="http://schemas.microsoft.com/office/drawing/2014/chart" uri="{C3380CC4-5D6E-409C-BE32-E72D297353CC}">
              <c16:uniqueId val="{00000004-647F-4B18-AECE-5C4914C4F75B}"/>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MODELING LANGUAGES</a:t>
            </a:r>
          </a:p>
        </c:rich>
      </c:tx>
      <c:layout/>
      <c:overlay val="0"/>
      <c:spPr>
        <a:noFill/>
        <a:ln>
          <a:noFill/>
        </a:ln>
        <a:effectLst/>
      </c:spPr>
    </c:title>
    <c:autoTitleDeleted val="0"/>
    <c:plotArea>
      <c:layout/>
      <c:barChart>
        <c:barDir val="col"/>
        <c:grouping val="stacked"/>
        <c:varyColors val="0"/>
        <c:ser>
          <c:idx val="0"/>
          <c:order val="0"/>
          <c:tx>
            <c:v>Have Modeled</c:v>
          </c:tx>
          <c:spPr>
            <a:solidFill>
              <a:schemeClr val="accent1"/>
            </a:solidFill>
            <a:ln>
              <a:noFill/>
            </a:ln>
            <a:effectLst/>
          </c:spPr>
          <c:invertIfNegative val="0"/>
          <c:cat>
            <c:strRef>
              <c:f>(Histograms!$A$20,Histograms!$A$25,Histograms!$A$30,Histograms!$A$35,Histograms!$A$40)</c:f>
              <c:strCache>
                <c:ptCount val="5"/>
                <c:pt idx="0">
                  <c:v>BPMN</c:v>
                </c:pt>
                <c:pt idx="1">
                  <c:v>UML</c:v>
                </c:pt>
                <c:pt idx="2">
                  <c:v>Archimate</c:v>
                </c:pt>
                <c:pt idx="3">
                  <c:v>Petri Nets</c:v>
                </c:pt>
                <c:pt idx="4">
                  <c:v>Other Languages</c:v>
                </c:pt>
              </c:strCache>
            </c:strRef>
          </c:cat>
          <c:val>
            <c:numRef>
              <c:f>(Histograms!$C$20,Histograms!$C$25,Histograms!$C$30,Histograms!$C$35,Histograms!$C$41)</c:f>
              <c:numCache>
                <c:formatCode>0%</c:formatCode>
                <c:ptCount val="5"/>
                <c:pt idx="0">
                  <c:v>0.964285714285714</c:v>
                </c:pt>
                <c:pt idx="1">
                  <c:v>0.988095238095238</c:v>
                </c:pt>
                <c:pt idx="2">
                  <c:v>0.857142857142857</c:v>
                </c:pt>
                <c:pt idx="3">
                  <c:v>0.416666666666667</c:v>
                </c:pt>
                <c:pt idx="4">
                  <c:v>0.0119047619047619</c:v>
                </c:pt>
              </c:numCache>
            </c:numRef>
          </c:val>
          <c:extLst xmlns:c16r2="http://schemas.microsoft.com/office/drawing/2015/06/chart">
            <c:ext xmlns:c16="http://schemas.microsoft.com/office/drawing/2014/chart" uri="{C3380CC4-5D6E-409C-BE32-E72D297353CC}">
              <c16:uniqueId val="{00000000-590E-4CD7-9149-F7BFAE006BFA}"/>
            </c:ext>
          </c:extLst>
        </c:ser>
        <c:ser>
          <c:idx val="1"/>
          <c:order val="1"/>
          <c:tx>
            <c:v>Have Not Modeled</c:v>
          </c:tx>
          <c:spPr>
            <a:solidFill>
              <a:schemeClr val="accent2"/>
            </a:solidFill>
            <a:ln>
              <a:noFill/>
            </a:ln>
            <a:effectLst/>
          </c:spPr>
          <c:invertIfNegative val="0"/>
          <c:cat>
            <c:strRef>
              <c:f>(Histograms!$A$20,Histograms!$A$25,Histograms!$A$30,Histograms!$A$35,Histograms!$A$40)</c:f>
              <c:strCache>
                <c:ptCount val="5"/>
                <c:pt idx="0">
                  <c:v>BPMN</c:v>
                </c:pt>
                <c:pt idx="1">
                  <c:v>UML</c:v>
                </c:pt>
                <c:pt idx="2">
                  <c:v>Archimate</c:v>
                </c:pt>
                <c:pt idx="3">
                  <c:v>Petri Nets</c:v>
                </c:pt>
                <c:pt idx="4">
                  <c:v>Other Languages</c:v>
                </c:pt>
              </c:strCache>
            </c:strRef>
          </c:cat>
          <c:val>
            <c:numRef>
              <c:f>(Histograms!$C$21,Histograms!$C$26,Histograms!$C$31,Histograms!$C$36,Histograms!$C$40)</c:f>
              <c:numCache>
                <c:formatCode>0%</c:formatCode>
                <c:ptCount val="5"/>
                <c:pt idx="0">
                  <c:v>0.0357142857142857</c:v>
                </c:pt>
                <c:pt idx="1">
                  <c:v>0.0119047619047619</c:v>
                </c:pt>
                <c:pt idx="2">
                  <c:v>0.142857142857143</c:v>
                </c:pt>
                <c:pt idx="3">
                  <c:v>0.583333333333333</c:v>
                </c:pt>
                <c:pt idx="4">
                  <c:v>0.988095238095238</c:v>
                </c:pt>
              </c:numCache>
            </c:numRef>
          </c:val>
          <c:extLst xmlns:c16r2="http://schemas.microsoft.com/office/drawing/2015/06/chart">
            <c:ext xmlns:c16="http://schemas.microsoft.com/office/drawing/2014/chart" uri="{C3380CC4-5D6E-409C-BE32-E72D297353CC}">
              <c16:uniqueId val="{00000001-590E-4CD7-9149-F7BFAE006BFA}"/>
            </c:ext>
          </c:extLst>
        </c:ser>
        <c:dLbls>
          <c:showLegendKey val="0"/>
          <c:showVal val="0"/>
          <c:showCatName val="0"/>
          <c:showSerName val="0"/>
          <c:showPercent val="0"/>
          <c:showBubbleSize val="0"/>
        </c:dLbls>
        <c:gapWidth val="55"/>
        <c:overlap val="100"/>
        <c:axId val="2103593520"/>
        <c:axId val="2103596000"/>
      </c:barChart>
      <c:catAx>
        <c:axId val="210359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2103596000"/>
        <c:crosses val="autoZero"/>
        <c:auto val="1"/>
        <c:lblAlgn val="ctr"/>
        <c:lblOffset val="100"/>
        <c:noMultiLvlLbl val="0"/>
      </c:catAx>
      <c:valAx>
        <c:axId val="2103596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n-US"/>
          </a:p>
        </c:txPr>
        <c:crossAx val="2103593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vert="horz"/>
          <a:lstStyle/>
          <a:p>
            <a:pPr rtl="0">
              <a:defRPr>
                <a:latin typeface="+mn-lt"/>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n-lt"/>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baseline="0">
                <a:effectLst/>
              </a:rPr>
              <a:t>I THINK THAT I COULD INTERPRET BUSINESS MODELS EXPRESSED IN BMGL</a:t>
            </a:r>
            <a:endParaRPr lang="en-US" sz="1400">
              <a:effectLst/>
            </a:endParaRPr>
          </a:p>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sz="1400"/>
          </a:p>
        </c:rich>
      </c:tx>
      <c:layout>
        <c:manualLayout>
          <c:xMode val="edge"/>
          <c:yMode val="edge"/>
          <c:x val="0.175389547063498"/>
          <c:y val="0.106182799348357"/>
        </c:manualLayout>
      </c:layout>
      <c:overlay val="0"/>
      <c:spPr>
        <a:noFill/>
        <a:ln>
          <a:noFill/>
        </a:ln>
        <a:effectLst/>
      </c:spPr>
    </c:title>
    <c:autoTitleDeleted val="0"/>
    <c:plotArea>
      <c:layout/>
      <c:barChart>
        <c:barDir val="bar"/>
        <c:grouping val="clustered"/>
        <c:varyColors val="0"/>
        <c:ser>
          <c:idx val="0"/>
          <c:order val="0"/>
          <c:tx>
            <c:strRef>
              <c:f>Histograms!$B$51</c:f>
              <c:strCache>
                <c:ptCount val="1"/>
                <c:pt idx="0">
                  <c:v>Frequency</c:v>
                </c:pt>
              </c:strCache>
            </c:strRef>
          </c:tx>
          <c:spPr>
            <a:solidFill>
              <a:schemeClr val="accent1"/>
            </a:solidFill>
            <a:ln>
              <a:noFill/>
            </a:ln>
            <a:effectLst/>
          </c:spPr>
          <c:invertIfNegative val="0"/>
          <c:cat>
            <c:strRef>
              <c:f>Histograms!$A$52:$A$55</c:f>
              <c:strCache>
                <c:ptCount val="4"/>
                <c:pt idx="0">
                  <c:v>Always</c:v>
                </c:pt>
                <c:pt idx="1">
                  <c:v>In most of the cases</c:v>
                </c:pt>
                <c:pt idx="2">
                  <c:v>In some cases</c:v>
                </c:pt>
                <c:pt idx="3">
                  <c:v>Never</c:v>
                </c:pt>
              </c:strCache>
            </c:strRef>
          </c:cat>
          <c:val>
            <c:numRef>
              <c:f>Histograms!$B$52:$B$55</c:f>
              <c:numCache>
                <c:formatCode>General</c:formatCode>
                <c:ptCount val="4"/>
                <c:pt idx="0">
                  <c:v>12.0</c:v>
                </c:pt>
                <c:pt idx="1">
                  <c:v>19.0</c:v>
                </c:pt>
                <c:pt idx="2">
                  <c:v>7.0</c:v>
                </c:pt>
                <c:pt idx="3">
                  <c:v>0.0</c:v>
                </c:pt>
              </c:numCache>
            </c:numRef>
          </c:val>
          <c:extLst xmlns:c16r2="http://schemas.microsoft.com/office/drawing/2015/06/chart">
            <c:ext xmlns:c16="http://schemas.microsoft.com/office/drawing/2014/chart" uri="{C3380CC4-5D6E-409C-BE32-E72D297353CC}">
              <c16:uniqueId val="{00000000-2992-46D1-9B28-9A0A46D7F891}"/>
            </c:ext>
          </c:extLst>
        </c:ser>
        <c:dLbls>
          <c:showLegendKey val="0"/>
          <c:showVal val="0"/>
          <c:showCatName val="0"/>
          <c:showSerName val="0"/>
          <c:showPercent val="0"/>
          <c:showBubbleSize val="0"/>
        </c:dLbls>
        <c:gapWidth val="182"/>
        <c:axId val="2103619840"/>
        <c:axId val="2103622592"/>
      </c:barChart>
      <c:catAx>
        <c:axId val="2103619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622592"/>
        <c:crosses val="autoZero"/>
        <c:auto val="1"/>
        <c:lblAlgn val="ctr"/>
        <c:lblOffset val="100"/>
        <c:noMultiLvlLbl val="0"/>
      </c:catAx>
      <c:valAx>
        <c:axId val="2103622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619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I THINK THAT I WOULD USE BMGL TO MODEL BUSINESS MODELS</a:t>
            </a:r>
            <a:endParaRPr lang="en-US" sz="1100">
              <a:effectLst/>
            </a:endParaRPr>
          </a:p>
        </c:rich>
      </c:tx>
      <c:layout/>
      <c:overlay val="0"/>
      <c:spPr>
        <a:noFill/>
        <a:ln>
          <a:noFill/>
        </a:ln>
        <a:effectLst/>
      </c:spPr>
    </c:title>
    <c:autoTitleDeleted val="0"/>
    <c:plotArea>
      <c:layout/>
      <c:barChart>
        <c:barDir val="bar"/>
        <c:grouping val="clustered"/>
        <c:varyColors val="0"/>
        <c:ser>
          <c:idx val="0"/>
          <c:order val="0"/>
          <c:spPr>
            <a:solidFill>
              <a:schemeClr val="accent1"/>
            </a:solidFill>
            <a:ln>
              <a:noFill/>
            </a:ln>
            <a:effectLst/>
          </c:spPr>
          <c:invertIfNegative val="0"/>
          <c:cat>
            <c:strRef>
              <c:f>Histograms!$A$59:$A$62</c:f>
              <c:strCache>
                <c:ptCount val="4"/>
                <c:pt idx="0">
                  <c:v>Always</c:v>
                </c:pt>
                <c:pt idx="1">
                  <c:v>In most of the cases</c:v>
                </c:pt>
                <c:pt idx="2">
                  <c:v>In some cases</c:v>
                </c:pt>
                <c:pt idx="3">
                  <c:v>Never</c:v>
                </c:pt>
              </c:strCache>
            </c:strRef>
          </c:cat>
          <c:val>
            <c:numRef>
              <c:f>Histograms!$B$59:$B$62</c:f>
              <c:numCache>
                <c:formatCode>General</c:formatCode>
                <c:ptCount val="4"/>
                <c:pt idx="0">
                  <c:v>4.0</c:v>
                </c:pt>
                <c:pt idx="1">
                  <c:v>18.0</c:v>
                </c:pt>
                <c:pt idx="2">
                  <c:v>22.0</c:v>
                </c:pt>
                <c:pt idx="3">
                  <c:v>2.0</c:v>
                </c:pt>
              </c:numCache>
            </c:numRef>
          </c:val>
          <c:extLst xmlns:c16r2="http://schemas.microsoft.com/office/drawing/2015/06/chart">
            <c:ext xmlns:c16="http://schemas.microsoft.com/office/drawing/2014/chart" uri="{C3380CC4-5D6E-409C-BE32-E72D297353CC}">
              <c16:uniqueId val="{00000000-8421-4819-8DF6-A4D1AF8EB24E}"/>
            </c:ext>
          </c:extLst>
        </c:ser>
        <c:dLbls>
          <c:showLegendKey val="0"/>
          <c:showVal val="0"/>
          <c:showCatName val="0"/>
          <c:showSerName val="0"/>
          <c:showPercent val="0"/>
          <c:showBubbleSize val="0"/>
        </c:dLbls>
        <c:gapWidth val="182"/>
        <c:axId val="2103642304"/>
        <c:axId val="2103645056"/>
      </c:barChart>
      <c:catAx>
        <c:axId val="2103642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645056"/>
        <c:crosses val="autoZero"/>
        <c:auto val="1"/>
        <c:lblAlgn val="ctr"/>
        <c:lblOffset val="100"/>
        <c:noMultiLvlLbl val="0"/>
      </c:catAx>
      <c:valAx>
        <c:axId val="2103645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64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I THINK THAT I BMGL HAS TOO MANY SYMBOLS</a:t>
            </a: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Histograms!$A$66:$A$67</c:f>
              <c:strCache>
                <c:ptCount val="2"/>
                <c:pt idx="0">
                  <c:v>Yes</c:v>
                </c:pt>
                <c:pt idx="1">
                  <c:v>No</c:v>
                </c:pt>
              </c:strCache>
            </c:strRef>
          </c:cat>
          <c:val>
            <c:numRef>
              <c:f>Histograms!$B$66:$B$67</c:f>
              <c:numCache>
                <c:formatCode>General</c:formatCode>
                <c:ptCount val="2"/>
                <c:pt idx="0">
                  <c:v>7.0</c:v>
                </c:pt>
                <c:pt idx="1">
                  <c:v>77.0</c:v>
                </c:pt>
              </c:numCache>
            </c:numRef>
          </c:val>
          <c:extLst xmlns:c16r2="http://schemas.microsoft.com/office/drawing/2015/06/chart">
            <c:ext xmlns:c16="http://schemas.microsoft.com/office/drawing/2014/chart" uri="{C3380CC4-5D6E-409C-BE32-E72D297353CC}">
              <c16:uniqueId val="{00000000-7E86-4F30-944B-7DB8088900EB}"/>
            </c:ext>
          </c:extLst>
        </c:ser>
        <c:dLbls>
          <c:dLblPos val="outEnd"/>
          <c:showLegendKey val="0"/>
          <c:showVal val="1"/>
          <c:showCatName val="0"/>
          <c:showSerName val="0"/>
          <c:showPercent val="0"/>
          <c:showBubbleSize val="0"/>
        </c:dLbls>
        <c:gapWidth val="444"/>
        <c:overlap val="-90"/>
        <c:axId val="2104559008"/>
        <c:axId val="2104561760"/>
      </c:barChart>
      <c:catAx>
        <c:axId val="2104559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04561760"/>
        <c:crosses val="autoZero"/>
        <c:auto val="1"/>
        <c:lblAlgn val="ctr"/>
        <c:lblOffset val="100"/>
        <c:noMultiLvlLbl val="0"/>
      </c:catAx>
      <c:valAx>
        <c:axId val="2104561760"/>
        <c:scaling>
          <c:orientation val="minMax"/>
        </c:scaling>
        <c:delete val="1"/>
        <c:axPos val="l"/>
        <c:numFmt formatCode="General" sourceLinked="1"/>
        <c:majorTickMark val="none"/>
        <c:minorTickMark val="none"/>
        <c:tickLblPos val="nextTo"/>
        <c:crossAx val="210455900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I THINK THAT BMGL HAS REDUNDANT SYMBOLS</a:t>
            </a:r>
            <a:endParaRPr lang="en-US" sz="1400">
              <a:effectLst/>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Histograms!$A$76:$A$77</c:f>
              <c:strCache>
                <c:ptCount val="2"/>
                <c:pt idx="0">
                  <c:v>Yes</c:v>
                </c:pt>
                <c:pt idx="1">
                  <c:v>No</c:v>
                </c:pt>
              </c:strCache>
            </c:strRef>
          </c:cat>
          <c:val>
            <c:numRef>
              <c:f>Histograms!$B$76:$B$77</c:f>
              <c:numCache>
                <c:formatCode>General</c:formatCode>
                <c:ptCount val="2"/>
                <c:pt idx="0">
                  <c:v>19.0</c:v>
                </c:pt>
                <c:pt idx="1">
                  <c:v>65.0</c:v>
                </c:pt>
              </c:numCache>
            </c:numRef>
          </c:val>
          <c:extLst xmlns:c16r2="http://schemas.microsoft.com/office/drawing/2015/06/chart">
            <c:ext xmlns:c16="http://schemas.microsoft.com/office/drawing/2014/chart" uri="{C3380CC4-5D6E-409C-BE32-E72D297353CC}">
              <c16:uniqueId val="{00000000-F4AB-462B-8C18-391152AF02F5}"/>
            </c:ext>
          </c:extLst>
        </c:ser>
        <c:dLbls>
          <c:showLegendKey val="0"/>
          <c:showVal val="0"/>
          <c:showCatName val="0"/>
          <c:showSerName val="0"/>
          <c:showPercent val="0"/>
          <c:showBubbleSize val="0"/>
        </c:dLbls>
        <c:gapWidth val="219"/>
        <c:overlap val="-27"/>
        <c:axId val="2104609696"/>
        <c:axId val="2104612448"/>
      </c:barChart>
      <c:catAx>
        <c:axId val="210460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612448"/>
        <c:crosses val="autoZero"/>
        <c:auto val="1"/>
        <c:lblAlgn val="ctr"/>
        <c:lblOffset val="100"/>
        <c:noMultiLvlLbl val="0"/>
      </c:catAx>
      <c:valAx>
        <c:axId val="210461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609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I THINK THAT TO USE BMGL IT IS NECESSARY TO MAKE AN EFFORT AND HAVE DEEP KNOWLEDGE OF BUSINESS MODELS </a:t>
            </a:r>
            <a:endParaRPr lang="en-US" sz="1100">
              <a:effectLst/>
            </a:endParaRP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Histograms!$A$81:$A$82</c:f>
              <c:strCache>
                <c:ptCount val="2"/>
                <c:pt idx="0">
                  <c:v>Yes</c:v>
                </c:pt>
                <c:pt idx="1">
                  <c:v>No</c:v>
                </c:pt>
              </c:strCache>
            </c:strRef>
          </c:cat>
          <c:val>
            <c:numRef>
              <c:f>Histograms!$B$81:$B$82</c:f>
              <c:numCache>
                <c:formatCode>General</c:formatCode>
                <c:ptCount val="2"/>
                <c:pt idx="0">
                  <c:v>11.0</c:v>
                </c:pt>
                <c:pt idx="1">
                  <c:v>73.0</c:v>
                </c:pt>
              </c:numCache>
            </c:numRef>
          </c:val>
          <c:extLst xmlns:c16r2="http://schemas.microsoft.com/office/drawing/2015/06/chart">
            <c:ext xmlns:c16="http://schemas.microsoft.com/office/drawing/2014/chart" uri="{C3380CC4-5D6E-409C-BE32-E72D297353CC}">
              <c16:uniqueId val="{00000000-BBA9-4552-AEAF-154966A62B32}"/>
            </c:ext>
          </c:extLst>
        </c:ser>
        <c:dLbls>
          <c:showLegendKey val="0"/>
          <c:showVal val="0"/>
          <c:showCatName val="0"/>
          <c:showSerName val="0"/>
          <c:showPercent val="0"/>
          <c:showBubbleSize val="0"/>
        </c:dLbls>
        <c:gapWidth val="219"/>
        <c:overlap val="-27"/>
        <c:axId val="2062250928"/>
        <c:axId val="2103508944"/>
      </c:barChart>
      <c:catAx>
        <c:axId val="206225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508944"/>
        <c:crosses val="autoZero"/>
        <c:auto val="1"/>
        <c:lblAlgn val="ctr"/>
        <c:lblOffset val="100"/>
        <c:noMultiLvlLbl val="0"/>
      </c:catAx>
      <c:valAx>
        <c:axId val="210350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250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1" Type="http://schemas.openxmlformats.org/officeDocument/2006/relationships/chart" Target="../charts/chart11.xml"/><Relationship Id="rId12" Type="http://schemas.openxmlformats.org/officeDocument/2006/relationships/chart" Target="../charts/chart12.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4</xdr:col>
      <xdr:colOff>337427</xdr:colOff>
      <xdr:row>0</xdr:row>
      <xdr:rowOff>101638</xdr:rowOff>
    </xdr:from>
    <xdr:to>
      <xdr:col>9</xdr:col>
      <xdr:colOff>175172</xdr:colOff>
      <xdr:row>13</xdr:row>
      <xdr:rowOff>14598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345965</xdr:colOff>
      <xdr:row>0</xdr:row>
      <xdr:rowOff>113861</xdr:rowOff>
    </xdr:from>
    <xdr:to>
      <xdr:col>13</xdr:col>
      <xdr:colOff>522597</xdr:colOff>
      <xdr:row>12</xdr:row>
      <xdr:rowOff>189186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673100</xdr:colOff>
      <xdr:row>0</xdr:row>
      <xdr:rowOff>118533</xdr:rowOff>
    </xdr:from>
    <xdr:to>
      <xdr:col>18</xdr:col>
      <xdr:colOff>235900</xdr:colOff>
      <xdr:row>12</xdr:row>
      <xdr:rowOff>127000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61383</xdr:colOff>
      <xdr:row>0</xdr:row>
      <xdr:rowOff>0</xdr:rowOff>
    </xdr:from>
    <xdr:to>
      <xdr:col>26</xdr:col>
      <xdr:colOff>817034</xdr:colOff>
      <xdr:row>17</xdr:row>
      <xdr:rowOff>120650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558800</xdr:colOff>
      <xdr:row>15</xdr:row>
      <xdr:rowOff>1</xdr:rowOff>
    </xdr:from>
    <xdr:to>
      <xdr:col>18</xdr:col>
      <xdr:colOff>317500</xdr:colOff>
      <xdr:row>29</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515762</xdr:colOff>
      <xdr:row>30</xdr:row>
      <xdr:rowOff>130526</xdr:rowOff>
    </xdr:from>
    <xdr:to>
      <xdr:col>19</xdr:col>
      <xdr:colOff>584200</xdr:colOff>
      <xdr:row>46</xdr:row>
      <xdr:rowOff>114299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260350</xdr:colOff>
      <xdr:row>31</xdr:row>
      <xdr:rowOff>6350</xdr:rowOff>
    </xdr:from>
    <xdr:to>
      <xdr:col>11</xdr:col>
      <xdr:colOff>241300</xdr:colOff>
      <xdr:row>46</xdr:row>
      <xdr:rowOff>177800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298450</xdr:colOff>
      <xdr:row>47</xdr:row>
      <xdr:rowOff>158750</xdr:rowOff>
    </xdr:from>
    <xdr:to>
      <xdr:col>11</xdr:col>
      <xdr:colOff>190500</xdr:colOff>
      <xdr:row>64</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596900</xdr:colOff>
      <xdr:row>48</xdr:row>
      <xdr:rowOff>6350</xdr:rowOff>
    </xdr:from>
    <xdr:to>
      <xdr:col>18</xdr:col>
      <xdr:colOff>254000</xdr:colOff>
      <xdr:row>64</xdr:row>
      <xdr:rowOff>12700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565150</xdr:colOff>
      <xdr:row>48</xdr:row>
      <xdr:rowOff>6350</xdr:rowOff>
    </xdr:from>
    <xdr:to>
      <xdr:col>26</xdr:col>
      <xdr:colOff>254000</xdr:colOff>
      <xdr:row>64</xdr:row>
      <xdr:rowOff>114300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759804</xdr:colOff>
      <xdr:row>66</xdr:row>
      <xdr:rowOff>83918</xdr:rowOff>
    </xdr:from>
    <xdr:to>
      <xdr:col>13</xdr:col>
      <xdr:colOff>482600</xdr:colOff>
      <xdr:row>86</xdr:row>
      <xdr:rowOff>177799</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326637</xdr:colOff>
      <xdr:row>14</xdr:row>
      <xdr:rowOff>102508</xdr:rowOff>
    </xdr:from>
    <xdr:to>
      <xdr:col>11</xdr:col>
      <xdr:colOff>203200</xdr:colOff>
      <xdr:row>29</xdr:row>
      <xdr:rowOff>88900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296334</xdr:colOff>
      <xdr:row>0</xdr:row>
      <xdr:rowOff>84666</xdr:rowOff>
    </xdr:from>
    <xdr:to>
      <xdr:col>9</xdr:col>
      <xdr:colOff>169334</xdr:colOff>
      <xdr:row>11</xdr:row>
      <xdr:rowOff>135466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177800</xdr:colOff>
      <xdr:row>0</xdr:row>
      <xdr:rowOff>88900</xdr:rowOff>
    </xdr:from>
    <xdr:to>
      <xdr:col>13</xdr:col>
      <xdr:colOff>50800</xdr:colOff>
      <xdr:row>11</xdr:row>
      <xdr:rowOff>139700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243417</xdr:colOff>
      <xdr:row>12</xdr:row>
      <xdr:rowOff>44450</xdr:rowOff>
    </xdr:from>
    <xdr:to>
      <xdr:col>9</xdr:col>
      <xdr:colOff>827615</xdr:colOff>
      <xdr:row>21</xdr:row>
      <xdr:rowOff>44451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9"/>
  <sheetViews>
    <sheetView workbookViewId="0">
      <pane xSplit="2" ySplit="14" topLeftCell="C15" activePane="bottomRight" state="frozen"/>
      <selection pane="topRight" activeCell="C1" sqref="C1"/>
      <selection pane="bottomLeft" activeCell="A20" sqref="A20"/>
      <selection pane="bottomRight" activeCell="A16" sqref="A16"/>
    </sheetView>
  </sheetViews>
  <sheetFormatPr baseColWidth="10" defaultColWidth="10.83203125" defaultRowHeight="16" x14ac:dyDescent="0.25"/>
  <cols>
    <col min="1" max="1" width="12" style="1" bestFit="1" customWidth="1"/>
    <col min="2" max="2" width="100.6640625" style="1" bestFit="1" customWidth="1"/>
    <col min="3" max="3" width="11.33203125" style="5" customWidth="1"/>
    <col min="4" max="4" width="8.33203125" style="1" customWidth="1"/>
    <col min="5" max="16384" width="10.83203125" style="1"/>
  </cols>
  <sheetData>
    <row r="1" spans="1:41" x14ac:dyDescent="0.25">
      <c r="A1" s="42" t="s">
        <v>0</v>
      </c>
      <c r="B1" s="42"/>
      <c r="C1" s="1" t="s">
        <v>369</v>
      </c>
      <c r="D1" s="1" t="s">
        <v>370</v>
      </c>
      <c r="E1" s="1" t="s">
        <v>371</v>
      </c>
      <c r="F1" s="1" t="s">
        <v>372</v>
      </c>
      <c r="G1" s="1" t="s">
        <v>373</v>
      </c>
      <c r="H1" s="1" t="s">
        <v>374</v>
      </c>
      <c r="I1" s="1" t="s">
        <v>375</v>
      </c>
      <c r="J1" s="1" t="s">
        <v>376</v>
      </c>
      <c r="K1" s="1" t="s">
        <v>377</v>
      </c>
      <c r="L1" s="1" t="s">
        <v>378</v>
      </c>
      <c r="M1" s="1" t="s">
        <v>379</v>
      </c>
      <c r="N1" s="1" t="s">
        <v>380</v>
      </c>
      <c r="O1" s="1" t="s">
        <v>381</v>
      </c>
      <c r="P1" s="1" t="s">
        <v>382</v>
      </c>
      <c r="Q1" s="1" t="s">
        <v>383</v>
      </c>
      <c r="R1" s="1" t="s">
        <v>384</v>
      </c>
      <c r="S1" s="1" t="s">
        <v>385</v>
      </c>
      <c r="T1" s="1" t="s">
        <v>386</v>
      </c>
      <c r="U1" s="1" t="s">
        <v>387</v>
      </c>
      <c r="V1" s="1" t="s">
        <v>388</v>
      </c>
      <c r="W1" s="1" t="s">
        <v>389</v>
      </c>
      <c r="X1" s="1" t="s">
        <v>390</v>
      </c>
      <c r="Y1" s="1" t="s">
        <v>391</v>
      </c>
      <c r="Z1" s="1" t="s">
        <v>392</v>
      </c>
      <c r="AA1" s="1" t="s">
        <v>393</v>
      </c>
      <c r="AB1" s="1" t="s">
        <v>394</v>
      </c>
      <c r="AC1" s="1" t="s">
        <v>395</v>
      </c>
      <c r="AD1" s="1" t="s">
        <v>396</v>
      </c>
      <c r="AE1" s="1" t="s">
        <v>397</v>
      </c>
      <c r="AF1" s="1" t="s">
        <v>398</v>
      </c>
      <c r="AG1" s="1" t="s">
        <v>399</v>
      </c>
      <c r="AH1" s="1" t="s">
        <v>400</v>
      </c>
      <c r="AI1" s="1" t="s">
        <v>401</v>
      </c>
      <c r="AJ1" s="1" t="s">
        <v>402</v>
      </c>
      <c r="AK1" s="1" t="s">
        <v>403</v>
      </c>
      <c r="AL1" s="1" t="s">
        <v>404</v>
      </c>
      <c r="AM1" s="1" t="s">
        <v>405</v>
      </c>
      <c r="AN1" s="1" t="s">
        <v>406</v>
      </c>
    </row>
    <row r="2" spans="1:41" x14ac:dyDescent="0.25">
      <c r="A2" s="1">
        <v>1.1000000000000001</v>
      </c>
      <c r="B2" s="3" t="s">
        <v>1</v>
      </c>
      <c r="C2" s="1" t="s">
        <v>22</v>
      </c>
      <c r="D2" s="1" t="s">
        <v>22</v>
      </c>
      <c r="E2" s="1" t="s">
        <v>22</v>
      </c>
      <c r="F2" s="1" t="s">
        <v>22</v>
      </c>
      <c r="G2" s="1" t="s">
        <v>22</v>
      </c>
      <c r="H2" s="1" t="s">
        <v>43</v>
      </c>
      <c r="I2" s="1" t="s">
        <v>47</v>
      </c>
      <c r="J2" s="1" t="s">
        <v>51</v>
      </c>
      <c r="K2" s="1" t="s">
        <v>22</v>
      </c>
      <c r="L2" s="1" t="s">
        <v>22</v>
      </c>
      <c r="M2" s="1" t="s">
        <v>22</v>
      </c>
      <c r="N2" s="1" t="s">
        <v>22</v>
      </c>
      <c r="O2" s="1" t="s">
        <v>22</v>
      </c>
      <c r="P2" s="1" t="s">
        <v>22</v>
      </c>
      <c r="Q2" s="1" t="s">
        <v>22</v>
      </c>
      <c r="R2" s="1" t="s">
        <v>22</v>
      </c>
      <c r="S2" s="1" t="s">
        <v>22</v>
      </c>
      <c r="T2" s="1" t="s">
        <v>80</v>
      </c>
      <c r="U2" s="1" t="s">
        <v>22</v>
      </c>
      <c r="V2" s="1" t="s">
        <v>22</v>
      </c>
      <c r="W2" s="1" t="s">
        <v>22</v>
      </c>
      <c r="X2" s="1" t="s">
        <v>90</v>
      </c>
      <c r="Y2" s="1" t="s">
        <v>93</v>
      </c>
      <c r="Z2" s="1" t="s">
        <v>99</v>
      </c>
      <c r="AA2" s="1" t="s">
        <v>103</v>
      </c>
      <c r="AB2" s="1" t="s">
        <v>107</v>
      </c>
      <c r="AC2" s="1" t="s">
        <v>93</v>
      </c>
      <c r="AD2" s="1" t="s">
        <v>22</v>
      </c>
      <c r="AE2" s="1" t="s">
        <v>22</v>
      </c>
      <c r="AF2" s="1" t="s">
        <v>80</v>
      </c>
      <c r="AG2" s="1" t="s">
        <v>103</v>
      </c>
      <c r="AH2" s="1" t="s">
        <v>124</v>
      </c>
      <c r="AI2" s="1" t="s">
        <v>22</v>
      </c>
      <c r="AJ2" s="1" t="s">
        <v>22</v>
      </c>
      <c r="AK2" s="1" t="s">
        <v>22</v>
      </c>
      <c r="AL2" s="1" t="s">
        <v>22</v>
      </c>
      <c r="AM2" s="1" t="s">
        <v>22</v>
      </c>
      <c r="AN2" s="1" t="s">
        <v>22</v>
      </c>
    </row>
    <row r="3" spans="1:41" x14ac:dyDescent="0.25">
      <c r="A3" s="1">
        <v>1.2</v>
      </c>
      <c r="B3" s="4" t="s">
        <v>2</v>
      </c>
      <c r="C3" s="1">
        <v>5</v>
      </c>
      <c r="D3" s="1">
        <v>5</v>
      </c>
      <c r="E3" s="1">
        <v>5</v>
      </c>
      <c r="F3" s="1">
        <v>5</v>
      </c>
      <c r="G3" s="1">
        <v>5</v>
      </c>
      <c r="H3" s="1">
        <v>7</v>
      </c>
      <c r="I3" s="1">
        <v>6</v>
      </c>
      <c r="J3" s="1">
        <v>5</v>
      </c>
      <c r="K3" s="1">
        <v>5</v>
      </c>
      <c r="L3" s="1">
        <v>5</v>
      </c>
      <c r="M3" s="1">
        <v>11</v>
      </c>
      <c r="N3" s="1">
        <v>5</v>
      </c>
      <c r="O3" s="1">
        <v>5</v>
      </c>
      <c r="P3" s="1">
        <v>5</v>
      </c>
      <c r="Q3" s="1">
        <v>6</v>
      </c>
      <c r="R3" s="1">
        <v>5</v>
      </c>
      <c r="S3" s="1">
        <v>5</v>
      </c>
      <c r="T3" s="1">
        <v>5</v>
      </c>
      <c r="U3" s="1">
        <v>5</v>
      </c>
      <c r="V3" s="1">
        <v>6</v>
      </c>
      <c r="W3" s="1">
        <v>6</v>
      </c>
      <c r="X3" s="1">
        <v>7</v>
      </c>
      <c r="Y3" s="1">
        <v>5</v>
      </c>
      <c r="Z3" s="1">
        <v>8</v>
      </c>
      <c r="AA3" s="1">
        <v>8</v>
      </c>
      <c r="AB3" s="1">
        <v>6</v>
      </c>
      <c r="AC3" s="1">
        <v>7</v>
      </c>
      <c r="AD3" s="1">
        <v>5</v>
      </c>
      <c r="AE3" s="1">
        <v>5</v>
      </c>
      <c r="AF3" s="1">
        <v>5</v>
      </c>
      <c r="AG3" s="1">
        <v>7</v>
      </c>
      <c r="AH3" s="1">
        <v>9</v>
      </c>
      <c r="AI3" s="1">
        <v>7</v>
      </c>
      <c r="AJ3" s="1">
        <v>5</v>
      </c>
      <c r="AK3" s="1">
        <v>5</v>
      </c>
      <c r="AL3" s="1">
        <v>5</v>
      </c>
      <c r="AM3" s="1">
        <v>5</v>
      </c>
      <c r="AN3" s="1">
        <v>7</v>
      </c>
    </row>
    <row r="4" spans="1:41" x14ac:dyDescent="0.25">
      <c r="A4" s="1">
        <v>1.3</v>
      </c>
      <c r="B4" s="1" t="s">
        <v>3</v>
      </c>
      <c r="C4" s="1" t="s">
        <v>24</v>
      </c>
      <c r="D4" s="1" t="s">
        <v>24</v>
      </c>
      <c r="E4" s="1" t="s">
        <v>24</v>
      </c>
      <c r="F4" s="1" t="s">
        <v>24</v>
      </c>
      <c r="G4" s="1" t="s">
        <v>24</v>
      </c>
      <c r="H4" s="1" t="s">
        <v>24</v>
      </c>
      <c r="I4" s="1" t="s">
        <v>24</v>
      </c>
      <c r="J4" s="1" t="s">
        <v>24</v>
      </c>
      <c r="K4" s="1" t="s">
        <v>24</v>
      </c>
      <c r="L4" s="1" t="s">
        <v>24</v>
      </c>
      <c r="M4" s="1" t="s">
        <v>24</v>
      </c>
      <c r="N4" s="1" t="s">
        <v>24</v>
      </c>
      <c r="O4" s="1" t="s">
        <v>24</v>
      </c>
      <c r="P4" s="1" t="s">
        <v>24</v>
      </c>
      <c r="Q4" s="1" t="s">
        <v>24</v>
      </c>
      <c r="R4" s="1" t="s">
        <v>24</v>
      </c>
      <c r="S4" s="1" t="s">
        <v>24</v>
      </c>
      <c r="T4" s="1" t="s">
        <v>24</v>
      </c>
      <c r="U4" s="1" t="s">
        <v>24</v>
      </c>
      <c r="V4" s="1" t="s">
        <v>24</v>
      </c>
      <c r="W4" s="1" t="s">
        <v>24</v>
      </c>
      <c r="X4" s="1" t="s">
        <v>24</v>
      </c>
      <c r="Y4" s="1" t="s">
        <v>24</v>
      </c>
      <c r="Z4" s="1" t="s">
        <v>24</v>
      </c>
      <c r="AA4" s="1" t="s">
        <v>24</v>
      </c>
      <c r="AB4" s="1" t="s">
        <v>24</v>
      </c>
      <c r="AC4" s="1" t="s">
        <v>24</v>
      </c>
      <c r="AD4" s="1" t="s">
        <v>24</v>
      </c>
      <c r="AE4" s="1" t="s">
        <v>24</v>
      </c>
      <c r="AF4" s="1" t="s">
        <v>24</v>
      </c>
      <c r="AG4" s="1" t="s">
        <v>24</v>
      </c>
      <c r="AH4" s="1" t="s">
        <v>24</v>
      </c>
      <c r="AI4" s="1" t="s">
        <v>24</v>
      </c>
      <c r="AJ4" s="1" t="s">
        <v>24</v>
      </c>
      <c r="AK4" s="1" t="s">
        <v>24</v>
      </c>
      <c r="AL4" s="1" t="s">
        <v>24</v>
      </c>
      <c r="AM4" s="1" t="s">
        <v>24</v>
      </c>
      <c r="AN4" s="1" t="s">
        <v>24</v>
      </c>
      <c r="AO4" s="1" t="s">
        <v>414</v>
      </c>
    </row>
    <row r="5" spans="1:41" x14ac:dyDescent="0.25">
      <c r="A5" s="1">
        <v>1.4</v>
      </c>
      <c r="B5" s="5" t="s">
        <v>4</v>
      </c>
      <c r="C5" s="1"/>
    </row>
    <row r="6" spans="1:41" x14ac:dyDescent="0.25">
      <c r="B6" s="1" t="s">
        <v>5</v>
      </c>
      <c r="C6" s="1" t="s">
        <v>24</v>
      </c>
      <c r="D6" s="1" t="s">
        <v>24</v>
      </c>
      <c r="E6" s="1" t="s">
        <v>24</v>
      </c>
      <c r="F6" s="1" t="s">
        <v>24</v>
      </c>
      <c r="G6" s="1" t="s">
        <v>24</v>
      </c>
      <c r="H6" s="1" t="s">
        <v>24</v>
      </c>
      <c r="I6" s="1" t="s">
        <v>24</v>
      </c>
      <c r="J6" s="1" t="s">
        <v>24</v>
      </c>
      <c r="K6" s="1" t="s">
        <v>24</v>
      </c>
      <c r="L6" s="1" t="s">
        <v>24</v>
      </c>
      <c r="M6" s="1" t="s">
        <v>24</v>
      </c>
      <c r="N6" s="1" t="s">
        <v>24</v>
      </c>
      <c r="O6" s="1" t="s">
        <v>24</v>
      </c>
      <c r="P6" s="1" t="s">
        <v>24</v>
      </c>
      <c r="Q6" s="1" t="s">
        <v>24</v>
      </c>
      <c r="R6" s="1" t="s">
        <v>24</v>
      </c>
      <c r="S6" s="1" t="s">
        <v>24</v>
      </c>
      <c r="T6" s="1" t="s">
        <v>24</v>
      </c>
      <c r="U6" s="1" t="s">
        <v>24</v>
      </c>
      <c r="V6" s="1" t="s">
        <v>24</v>
      </c>
      <c r="W6" s="1" t="s">
        <v>24</v>
      </c>
      <c r="X6" s="1" t="s">
        <v>24</v>
      </c>
      <c r="Y6" s="1" t="s">
        <v>24</v>
      </c>
      <c r="Z6" s="1" t="s">
        <v>24</v>
      </c>
      <c r="AA6" s="1" t="s">
        <v>24</v>
      </c>
      <c r="AB6" s="1" t="s">
        <v>24</v>
      </c>
      <c r="AC6" s="1" t="s">
        <v>24</v>
      </c>
      <c r="AD6" s="1" t="s">
        <v>24</v>
      </c>
      <c r="AE6" s="1" t="s">
        <v>24</v>
      </c>
      <c r="AF6" s="1" t="s">
        <v>24</v>
      </c>
      <c r="AG6" s="1" t="s">
        <v>24</v>
      </c>
      <c r="AH6" s="1" t="s">
        <v>24</v>
      </c>
      <c r="AI6" s="1" t="s">
        <v>24</v>
      </c>
      <c r="AJ6" s="1" t="s">
        <v>24</v>
      </c>
      <c r="AK6" s="1" t="s">
        <v>24</v>
      </c>
      <c r="AL6" s="1" t="s">
        <v>24</v>
      </c>
      <c r="AM6" s="1" t="s">
        <v>24</v>
      </c>
      <c r="AN6" s="1" t="s">
        <v>24</v>
      </c>
    </row>
    <row r="7" spans="1:41" x14ac:dyDescent="0.25">
      <c r="B7" s="1" t="s">
        <v>6</v>
      </c>
      <c r="C7" s="1" t="s">
        <v>24</v>
      </c>
      <c r="D7" s="1" t="s">
        <v>24</v>
      </c>
      <c r="E7" s="1" t="s">
        <v>24</v>
      </c>
      <c r="F7" s="1" t="s">
        <v>24</v>
      </c>
      <c r="H7" s="1" t="s">
        <v>24</v>
      </c>
      <c r="I7" s="1" t="s">
        <v>24</v>
      </c>
      <c r="J7" s="1" t="s">
        <v>24</v>
      </c>
      <c r="K7" s="1" t="s">
        <v>24</v>
      </c>
      <c r="L7" s="1" t="s">
        <v>24</v>
      </c>
      <c r="M7" s="1" t="s">
        <v>24</v>
      </c>
      <c r="N7" s="1" t="s">
        <v>24</v>
      </c>
      <c r="O7" s="1" t="s">
        <v>24</v>
      </c>
      <c r="P7" s="1" t="s">
        <v>24</v>
      </c>
      <c r="Q7" s="1" t="s">
        <v>24</v>
      </c>
      <c r="R7" s="1" t="s">
        <v>24</v>
      </c>
      <c r="S7" s="1" t="s">
        <v>24</v>
      </c>
      <c r="T7" s="1" t="s">
        <v>24</v>
      </c>
      <c r="U7" s="1" t="s">
        <v>24</v>
      </c>
      <c r="V7" s="1" t="s">
        <v>24</v>
      </c>
      <c r="W7" s="1" t="s">
        <v>24</v>
      </c>
      <c r="X7" s="1" t="s">
        <v>24</v>
      </c>
      <c r="Y7" s="1" t="s">
        <v>24</v>
      </c>
      <c r="Z7" s="1" t="s">
        <v>24</v>
      </c>
      <c r="AA7" s="1" t="s">
        <v>24</v>
      </c>
      <c r="AB7" s="1" t="s">
        <v>24</v>
      </c>
      <c r="AC7" s="1" t="s">
        <v>24</v>
      </c>
      <c r="AD7" s="1" t="s">
        <v>24</v>
      </c>
      <c r="AE7" s="1" t="s">
        <v>24</v>
      </c>
      <c r="AF7" s="1" t="s">
        <v>24</v>
      </c>
      <c r="AG7" s="1" t="s">
        <v>24</v>
      </c>
      <c r="AH7" s="1" t="s">
        <v>24</v>
      </c>
      <c r="AI7" s="1" t="s">
        <v>24</v>
      </c>
      <c r="AJ7" s="1" t="s">
        <v>24</v>
      </c>
      <c r="AK7" s="1" t="s">
        <v>24</v>
      </c>
      <c r="AL7" s="1" t="s">
        <v>24</v>
      </c>
      <c r="AM7" s="1" t="s">
        <v>24</v>
      </c>
      <c r="AN7" s="1" t="s">
        <v>24</v>
      </c>
    </row>
    <row r="8" spans="1:41" x14ac:dyDescent="0.25">
      <c r="B8" s="1" t="s">
        <v>7</v>
      </c>
      <c r="C8" s="1" t="s">
        <v>24</v>
      </c>
      <c r="D8" s="1" t="s">
        <v>24</v>
      </c>
      <c r="E8" s="1" t="s">
        <v>24</v>
      </c>
      <c r="F8" s="1" t="s">
        <v>24</v>
      </c>
      <c r="H8" s="1" t="s">
        <v>24</v>
      </c>
      <c r="J8" s="1" t="s">
        <v>24</v>
      </c>
      <c r="K8" s="1" t="s">
        <v>24</v>
      </c>
      <c r="M8" s="1" t="s">
        <v>24</v>
      </c>
      <c r="N8" s="1" t="s">
        <v>24</v>
      </c>
      <c r="O8" s="1" t="s">
        <v>24</v>
      </c>
      <c r="P8" s="1" t="s">
        <v>24</v>
      </c>
      <c r="Q8" s="1" t="s">
        <v>24</v>
      </c>
      <c r="R8" s="1" t="s">
        <v>24</v>
      </c>
      <c r="S8" s="1" t="s">
        <v>24</v>
      </c>
      <c r="T8" s="1" t="s">
        <v>24</v>
      </c>
      <c r="U8" s="1" t="s">
        <v>24</v>
      </c>
      <c r="V8" s="1" t="s">
        <v>24</v>
      </c>
      <c r="W8" s="1" t="s">
        <v>24</v>
      </c>
      <c r="X8" s="1" t="s">
        <v>24</v>
      </c>
      <c r="Z8" s="1" t="s">
        <v>24</v>
      </c>
      <c r="AB8" s="1" t="s">
        <v>24</v>
      </c>
      <c r="AC8" s="1" t="s">
        <v>24</v>
      </c>
      <c r="AD8" s="1" t="s">
        <v>24</v>
      </c>
      <c r="AE8" s="1" t="s">
        <v>24</v>
      </c>
      <c r="AF8" s="1" t="s">
        <v>24</v>
      </c>
      <c r="AH8" s="1" t="s">
        <v>24</v>
      </c>
      <c r="AI8" s="1" t="s">
        <v>24</v>
      </c>
      <c r="AJ8" s="1" t="s">
        <v>24</v>
      </c>
      <c r="AK8" s="1" t="s">
        <v>24</v>
      </c>
      <c r="AM8" s="1" t="s">
        <v>24</v>
      </c>
      <c r="AN8" s="1" t="s">
        <v>24</v>
      </c>
    </row>
    <row r="9" spans="1:41" x14ac:dyDescent="0.25">
      <c r="B9" s="1" t="s">
        <v>8</v>
      </c>
      <c r="C9" s="1"/>
      <c r="E9" s="1" t="s">
        <v>24</v>
      </c>
      <c r="M9" s="1" t="s">
        <v>24</v>
      </c>
      <c r="N9" s="1" t="s">
        <v>24</v>
      </c>
      <c r="O9" s="1" t="s">
        <v>24</v>
      </c>
      <c r="P9" s="1" t="s">
        <v>24</v>
      </c>
      <c r="T9" s="1" t="s">
        <v>24</v>
      </c>
      <c r="AD9" s="1" t="s">
        <v>24</v>
      </c>
      <c r="AF9" s="1" t="s">
        <v>24</v>
      </c>
      <c r="AH9" s="1" t="s">
        <v>24</v>
      </c>
      <c r="AK9" s="1" t="s">
        <v>24</v>
      </c>
      <c r="AL9" s="1" t="s">
        <v>24</v>
      </c>
      <c r="AM9" s="1" t="s">
        <v>24</v>
      </c>
    </row>
    <row r="10" spans="1:41" x14ac:dyDescent="0.25">
      <c r="B10" s="1" t="s">
        <v>9</v>
      </c>
      <c r="C10" s="1"/>
      <c r="AH10" s="1" t="s">
        <v>125</v>
      </c>
    </row>
    <row r="11" spans="1:41" x14ac:dyDescent="0.25">
      <c r="A11" s="1">
        <v>2.1</v>
      </c>
      <c r="B11" s="3" t="s">
        <v>10</v>
      </c>
      <c r="C11" s="1" t="s">
        <v>25</v>
      </c>
      <c r="D11" s="1" t="s">
        <v>25</v>
      </c>
      <c r="E11" s="1" t="s">
        <v>25</v>
      </c>
      <c r="F11" s="1" t="s">
        <v>25</v>
      </c>
      <c r="G11" s="1" t="s">
        <v>25</v>
      </c>
      <c r="H11" s="1" t="s">
        <v>32</v>
      </c>
      <c r="I11" s="1" t="s">
        <v>25</v>
      </c>
      <c r="J11" s="1" t="s">
        <v>36</v>
      </c>
      <c r="K11" s="1" t="s">
        <v>25</v>
      </c>
      <c r="L11" s="1" t="s">
        <v>36</v>
      </c>
      <c r="M11" s="1" t="s">
        <v>32</v>
      </c>
      <c r="N11" s="1" t="s">
        <v>36</v>
      </c>
      <c r="O11" s="1" t="s">
        <v>36</v>
      </c>
      <c r="P11" s="1" t="s">
        <v>36</v>
      </c>
      <c r="Q11" s="1" t="s">
        <v>36</v>
      </c>
      <c r="R11" s="1" t="s">
        <v>36</v>
      </c>
      <c r="S11" s="1" t="s">
        <v>25</v>
      </c>
      <c r="T11" s="1" t="s">
        <v>36</v>
      </c>
      <c r="U11" s="1" t="s">
        <v>36</v>
      </c>
      <c r="V11" s="1" t="s">
        <v>36</v>
      </c>
      <c r="W11" s="1" t="s">
        <v>36</v>
      </c>
      <c r="X11" s="1" t="s">
        <v>25</v>
      </c>
      <c r="Y11" s="1" t="s">
        <v>36</v>
      </c>
      <c r="Z11" s="1" t="s">
        <v>36</v>
      </c>
      <c r="AA11" s="1" t="s">
        <v>25</v>
      </c>
      <c r="AB11" s="1" t="s">
        <v>36</v>
      </c>
      <c r="AC11" s="1" t="s">
        <v>36</v>
      </c>
      <c r="AD11" s="1" t="s">
        <v>25</v>
      </c>
      <c r="AE11" s="1" t="s">
        <v>25</v>
      </c>
      <c r="AF11" s="1" t="s">
        <v>25</v>
      </c>
      <c r="AG11" s="1" t="s">
        <v>25</v>
      </c>
      <c r="AH11" s="1" t="s">
        <v>25</v>
      </c>
      <c r="AI11" s="1" t="s">
        <v>32</v>
      </c>
      <c r="AJ11" s="1" t="s">
        <v>36</v>
      </c>
      <c r="AK11" s="1" t="s">
        <v>25</v>
      </c>
      <c r="AL11" s="1" t="s">
        <v>36</v>
      </c>
      <c r="AM11" s="1" t="s">
        <v>32</v>
      </c>
      <c r="AN11" s="1" t="s">
        <v>32</v>
      </c>
    </row>
    <row r="12" spans="1:41" x14ac:dyDescent="0.25">
      <c r="A12" s="1">
        <v>2.2000000000000002</v>
      </c>
      <c r="B12" s="4" t="s">
        <v>11</v>
      </c>
      <c r="C12" s="1" t="s">
        <v>25</v>
      </c>
      <c r="D12" s="1" t="s">
        <v>25</v>
      </c>
      <c r="E12" s="1" t="s">
        <v>32</v>
      </c>
      <c r="F12" s="1" t="s">
        <v>36</v>
      </c>
      <c r="G12" s="1" t="s">
        <v>25</v>
      </c>
      <c r="H12" s="1" t="s">
        <v>25</v>
      </c>
      <c r="I12" s="1" t="s">
        <v>36</v>
      </c>
      <c r="J12" s="1" t="s">
        <v>25</v>
      </c>
      <c r="K12" s="4" t="s">
        <v>25</v>
      </c>
      <c r="L12" s="4" t="s">
        <v>36</v>
      </c>
      <c r="M12" s="1" t="s">
        <v>32</v>
      </c>
      <c r="N12" s="1" t="s">
        <v>32</v>
      </c>
      <c r="O12" s="1" t="s">
        <v>32</v>
      </c>
      <c r="P12" s="1" t="s">
        <v>36</v>
      </c>
      <c r="Q12" s="1" t="s">
        <v>36</v>
      </c>
      <c r="R12" s="4" t="s">
        <v>25</v>
      </c>
      <c r="S12" s="1" t="s">
        <v>32</v>
      </c>
      <c r="T12" s="1" t="s">
        <v>36</v>
      </c>
      <c r="U12" s="4" t="s">
        <v>25</v>
      </c>
      <c r="V12" s="1" t="s">
        <v>36</v>
      </c>
      <c r="W12" s="1" t="s">
        <v>32</v>
      </c>
      <c r="X12" s="1" t="s">
        <v>36</v>
      </c>
      <c r="Y12" s="1" t="s">
        <v>36</v>
      </c>
      <c r="Z12" s="4" t="s">
        <v>25</v>
      </c>
      <c r="AA12" s="1" t="s">
        <v>25</v>
      </c>
      <c r="AB12" s="4" t="s">
        <v>25</v>
      </c>
      <c r="AC12" s="1" t="s">
        <v>36</v>
      </c>
      <c r="AD12" s="1" t="s">
        <v>25</v>
      </c>
      <c r="AE12" s="1" t="s">
        <v>36</v>
      </c>
      <c r="AF12" s="1" t="s">
        <v>25</v>
      </c>
      <c r="AG12" s="1" t="s">
        <v>25</v>
      </c>
      <c r="AH12" s="1" t="s">
        <v>25</v>
      </c>
      <c r="AI12" s="1" t="s">
        <v>32</v>
      </c>
      <c r="AJ12" s="1" t="s">
        <v>36</v>
      </c>
      <c r="AK12" s="1" t="s">
        <v>25</v>
      </c>
      <c r="AL12" s="4" t="s">
        <v>25</v>
      </c>
      <c r="AM12" s="4" t="s">
        <v>25</v>
      </c>
      <c r="AN12" s="4" t="s">
        <v>25</v>
      </c>
    </row>
    <row r="13" spans="1:41" x14ac:dyDescent="0.25">
      <c r="A13" s="1">
        <v>2.2999999999999998</v>
      </c>
      <c r="B13" s="4" t="s">
        <v>12</v>
      </c>
      <c r="C13" s="1" t="s">
        <v>26</v>
      </c>
      <c r="D13" s="1" t="s">
        <v>26</v>
      </c>
      <c r="E13" s="1" t="s">
        <v>26</v>
      </c>
      <c r="F13" s="1" t="s">
        <v>26</v>
      </c>
      <c r="G13" s="1" t="s">
        <v>26</v>
      </c>
      <c r="H13" s="1" t="s">
        <v>26</v>
      </c>
      <c r="I13" s="1" t="s">
        <v>24</v>
      </c>
      <c r="J13" s="1" t="s">
        <v>26</v>
      </c>
      <c r="K13" s="1" t="s">
        <v>26</v>
      </c>
      <c r="L13" s="1" t="s">
        <v>26</v>
      </c>
      <c r="M13" s="1" t="s">
        <v>26</v>
      </c>
      <c r="N13" s="1" t="s">
        <v>26</v>
      </c>
      <c r="O13" s="1" t="s">
        <v>26</v>
      </c>
      <c r="P13" s="1" t="s">
        <v>26</v>
      </c>
      <c r="Q13" s="1" t="s">
        <v>26</v>
      </c>
      <c r="R13" s="1" t="s">
        <v>26</v>
      </c>
      <c r="S13" s="1" t="s">
        <v>26</v>
      </c>
      <c r="T13" s="1" t="s">
        <v>24</v>
      </c>
      <c r="U13" s="1" t="s">
        <v>26</v>
      </c>
      <c r="V13" s="1" t="s">
        <v>26</v>
      </c>
      <c r="W13" s="1" t="s">
        <v>26</v>
      </c>
      <c r="X13" s="1" t="s">
        <v>26</v>
      </c>
      <c r="Y13" s="1" t="s">
        <v>24</v>
      </c>
      <c r="Z13" s="1" t="s">
        <v>24</v>
      </c>
      <c r="AA13" s="1" t="s">
        <v>26</v>
      </c>
      <c r="AB13" s="1" t="s">
        <v>26</v>
      </c>
      <c r="AC13" s="1" t="s">
        <v>26</v>
      </c>
      <c r="AD13" s="1" t="s">
        <v>26</v>
      </c>
      <c r="AE13" s="1" t="s">
        <v>26</v>
      </c>
      <c r="AG13" s="1" t="s">
        <v>26</v>
      </c>
      <c r="AH13" s="1" t="s">
        <v>26</v>
      </c>
      <c r="AI13" s="1" t="s">
        <v>26</v>
      </c>
      <c r="AJ13" s="1" t="s">
        <v>26</v>
      </c>
      <c r="AK13" s="1" t="s">
        <v>26</v>
      </c>
      <c r="AL13" s="1" t="s">
        <v>26</v>
      </c>
      <c r="AM13" s="1" t="s">
        <v>26</v>
      </c>
      <c r="AN13" s="1" t="s">
        <v>26</v>
      </c>
    </row>
    <row r="14" spans="1:41" x14ac:dyDescent="0.25">
      <c r="A14" s="1">
        <v>2.4</v>
      </c>
      <c r="B14" s="4" t="s">
        <v>17</v>
      </c>
      <c r="C14" s="1" t="s">
        <v>26</v>
      </c>
      <c r="D14" s="1" t="s">
        <v>26</v>
      </c>
      <c r="E14" s="1" t="s">
        <v>26</v>
      </c>
      <c r="F14" s="1" t="s">
        <v>26</v>
      </c>
      <c r="G14" s="1" t="s">
        <v>26</v>
      </c>
      <c r="H14" s="1" t="s">
        <v>26</v>
      </c>
      <c r="I14" s="1" t="s">
        <v>26</v>
      </c>
      <c r="J14" s="1" t="s">
        <v>26</v>
      </c>
      <c r="K14" s="1" t="s">
        <v>26</v>
      </c>
      <c r="L14" s="1" t="s">
        <v>26</v>
      </c>
      <c r="M14" s="1" t="s">
        <v>26</v>
      </c>
      <c r="N14" s="1" t="s">
        <v>26</v>
      </c>
      <c r="O14" s="1" t="s">
        <v>26</v>
      </c>
      <c r="P14" s="1" t="s">
        <v>26</v>
      </c>
      <c r="Q14" s="1" t="s">
        <v>26</v>
      </c>
      <c r="R14" s="1" t="s">
        <v>26</v>
      </c>
      <c r="S14" s="1" t="s">
        <v>26</v>
      </c>
      <c r="T14" s="1" t="s">
        <v>26</v>
      </c>
      <c r="U14" s="1" t="s">
        <v>26</v>
      </c>
      <c r="V14" s="1" t="s">
        <v>26</v>
      </c>
      <c r="W14" s="1" t="s">
        <v>26</v>
      </c>
      <c r="X14" s="1" t="s">
        <v>26</v>
      </c>
      <c r="Y14" s="1" t="s">
        <v>26</v>
      </c>
      <c r="Z14" s="1" t="s">
        <v>24</v>
      </c>
      <c r="AA14" s="1" t="s">
        <v>26</v>
      </c>
      <c r="AB14" s="1" t="s">
        <v>26</v>
      </c>
      <c r="AC14" s="1" t="s">
        <v>26</v>
      </c>
      <c r="AD14" s="1" t="s">
        <v>26</v>
      </c>
      <c r="AE14" s="1" t="s">
        <v>26</v>
      </c>
      <c r="AF14" s="1" t="s">
        <v>24</v>
      </c>
      <c r="AG14" s="1" t="s">
        <v>26</v>
      </c>
      <c r="AH14" s="1" t="s">
        <v>26</v>
      </c>
      <c r="AI14" s="1" t="s">
        <v>24</v>
      </c>
      <c r="AJ14" s="1" t="s">
        <v>24</v>
      </c>
      <c r="AK14" s="1" t="s">
        <v>26</v>
      </c>
      <c r="AL14" s="1" t="s">
        <v>26</v>
      </c>
      <c r="AM14" s="1" t="s">
        <v>26</v>
      </c>
      <c r="AN14" s="1" t="s">
        <v>24</v>
      </c>
    </row>
    <row r="15" spans="1:41" x14ac:dyDescent="0.25">
      <c r="A15" s="2">
        <v>2.5</v>
      </c>
      <c r="B15" s="4" t="s">
        <v>18</v>
      </c>
      <c r="C15" s="1" t="s">
        <v>26</v>
      </c>
      <c r="D15" s="1" t="s">
        <v>24</v>
      </c>
      <c r="E15" s="1" t="s">
        <v>26</v>
      </c>
      <c r="F15" s="1" t="s">
        <v>24</v>
      </c>
      <c r="G15" s="1" t="s">
        <v>26</v>
      </c>
      <c r="H15" s="1" t="s">
        <v>26</v>
      </c>
      <c r="I15" s="1" t="s">
        <v>24</v>
      </c>
      <c r="J15" s="1" t="s">
        <v>26</v>
      </c>
      <c r="K15" s="1" t="s">
        <v>26</v>
      </c>
      <c r="L15" s="1" t="s">
        <v>26</v>
      </c>
      <c r="M15" s="1" t="s">
        <v>26</v>
      </c>
      <c r="N15" s="1" t="s">
        <v>26</v>
      </c>
      <c r="O15" s="1" t="s">
        <v>24</v>
      </c>
      <c r="P15" s="1" t="s">
        <v>26</v>
      </c>
      <c r="Q15" s="1" t="s">
        <v>24</v>
      </c>
      <c r="R15" s="1" t="s">
        <v>26</v>
      </c>
      <c r="S15" s="1" t="s">
        <v>26</v>
      </c>
      <c r="T15" s="1" t="s">
        <v>26</v>
      </c>
      <c r="U15" s="1" t="s">
        <v>24</v>
      </c>
      <c r="V15" s="1" t="s">
        <v>26</v>
      </c>
      <c r="W15" s="1" t="s">
        <v>26</v>
      </c>
      <c r="X15" s="1" t="s">
        <v>26</v>
      </c>
      <c r="Y15" s="1" t="s">
        <v>26</v>
      </c>
      <c r="Z15" s="1" t="s">
        <v>26</v>
      </c>
      <c r="AA15" s="1" t="s">
        <v>26</v>
      </c>
      <c r="AB15" s="1" t="s">
        <v>26</v>
      </c>
      <c r="AC15" s="1" t="s">
        <v>26</v>
      </c>
      <c r="AD15" s="1" t="s">
        <v>26</v>
      </c>
      <c r="AE15" s="1" t="s">
        <v>26</v>
      </c>
      <c r="AF15" s="1" t="s">
        <v>26</v>
      </c>
      <c r="AG15" s="1" t="s">
        <v>26</v>
      </c>
      <c r="AH15" s="1" t="s">
        <v>26</v>
      </c>
      <c r="AI15" s="1" t="s">
        <v>26</v>
      </c>
      <c r="AJ15" s="1" t="s">
        <v>26</v>
      </c>
      <c r="AK15" s="1" t="s">
        <v>24</v>
      </c>
      <c r="AL15" s="1" t="s">
        <v>26</v>
      </c>
      <c r="AM15" s="1" t="s">
        <v>26</v>
      </c>
      <c r="AN15" s="1" t="s">
        <v>26</v>
      </c>
    </row>
    <row r="16" spans="1:41" x14ac:dyDescent="0.25">
      <c r="A16" s="1">
        <v>3.1</v>
      </c>
      <c r="B16" s="4" t="s">
        <v>19</v>
      </c>
      <c r="C16" s="1" t="s">
        <v>23</v>
      </c>
      <c r="D16" s="1" t="s">
        <v>29</v>
      </c>
      <c r="E16" s="1" t="s">
        <v>33</v>
      </c>
      <c r="F16" s="1" t="s">
        <v>37</v>
      </c>
      <c r="G16" s="1" t="s">
        <v>40</v>
      </c>
      <c r="H16" s="1" t="s">
        <v>44</v>
      </c>
      <c r="I16" s="1" t="s">
        <v>48</v>
      </c>
      <c r="J16" s="1" t="s">
        <v>52</v>
      </c>
      <c r="K16" s="3" t="s">
        <v>55</v>
      </c>
      <c r="L16" s="1" t="s">
        <v>58</v>
      </c>
      <c r="M16" s="3" t="s">
        <v>48</v>
      </c>
      <c r="N16" s="1" t="s">
        <v>63</v>
      </c>
      <c r="O16" s="1" t="s">
        <v>66</v>
      </c>
      <c r="P16" s="1" t="s">
        <v>69</v>
      </c>
      <c r="Q16" s="3" t="s">
        <v>71</v>
      </c>
      <c r="R16" s="3" t="s">
        <v>75</v>
      </c>
      <c r="S16" s="4" t="s">
        <v>23</v>
      </c>
      <c r="T16" s="3" t="s">
        <v>81</v>
      </c>
      <c r="U16" s="4" t="s">
        <v>84</v>
      </c>
      <c r="V16" s="3" t="s">
        <v>87</v>
      </c>
      <c r="W16" s="3" t="s">
        <v>55</v>
      </c>
      <c r="X16" s="3" t="s">
        <v>91</v>
      </c>
      <c r="Y16" s="3" t="s">
        <v>94</v>
      </c>
      <c r="Z16" s="12" t="s">
        <v>100</v>
      </c>
      <c r="AA16" s="12" t="s">
        <v>104</v>
      </c>
      <c r="AB16" s="12" t="s">
        <v>108</v>
      </c>
      <c r="AC16" s="13" t="s">
        <v>55</v>
      </c>
      <c r="AD16" s="12" t="s">
        <v>113</v>
      </c>
      <c r="AE16" s="12" t="s">
        <v>116</v>
      </c>
      <c r="AF16" s="12" t="s">
        <v>55</v>
      </c>
      <c r="AG16" s="13" t="s">
        <v>121</v>
      </c>
      <c r="AH16" s="12" t="s">
        <v>126</v>
      </c>
      <c r="AI16" s="13" t="s">
        <v>129</v>
      </c>
      <c r="AJ16" s="12" t="s">
        <v>132</v>
      </c>
      <c r="AK16" s="12" t="s">
        <v>135</v>
      </c>
      <c r="AL16" s="13" t="s">
        <v>138</v>
      </c>
      <c r="AM16" s="12" t="s">
        <v>141</v>
      </c>
      <c r="AN16" s="13" t="s">
        <v>144</v>
      </c>
    </row>
    <row r="17" spans="1:40" x14ac:dyDescent="0.25">
      <c r="A17" s="1">
        <v>3.2</v>
      </c>
      <c r="B17" s="4" t="s">
        <v>20</v>
      </c>
      <c r="C17" s="4" t="s">
        <v>27</v>
      </c>
      <c r="D17" s="3" t="s">
        <v>30</v>
      </c>
      <c r="E17" s="1" t="s">
        <v>34</v>
      </c>
      <c r="F17" s="1" t="s">
        <v>38</v>
      </c>
      <c r="G17" s="1" t="s">
        <v>41</v>
      </c>
      <c r="H17" s="1" t="s">
        <v>45</v>
      </c>
      <c r="I17" s="1" t="s">
        <v>49</v>
      </c>
      <c r="J17" s="1" t="s">
        <v>53</v>
      </c>
      <c r="K17" s="1" t="s">
        <v>56</v>
      </c>
      <c r="L17" s="1" t="s">
        <v>59</v>
      </c>
      <c r="M17" s="1" t="s">
        <v>61</v>
      </c>
      <c r="N17" s="1" t="s">
        <v>64</v>
      </c>
      <c r="O17" s="1" t="s">
        <v>67</v>
      </c>
      <c r="P17" s="1" t="s">
        <v>70</v>
      </c>
      <c r="Q17" s="3" t="s">
        <v>72</v>
      </c>
      <c r="R17" s="3" t="s">
        <v>76</v>
      </c>
      <c r="S17" s="3" t="s">
        <v>78</v>
      </c>
      <c r="T17" s="3" t="s">
        <v>82</v>
      </c>
      <c r="U17" s="3" t="s">
        <v>85</v>
      </c>
      <c r="V17" s="4" t="s">
        <v>88</v>
      </c>
      <c r="W17" s="3" t="s">
        <v>89</v>
      </c>
      <c r="X17" s="3" t="s">
        <v>92</v>
      </c>
      <c r="Y17" s="4" t="s">
        <v>95</v>
      </c>
      <c r="Z17" s="12" t="s">
        <v>101</v>
      </c>
      <c r="AA17" s="12" t="s">
        <v>105</v>
      </c>
      <c r="AB17" s="12" t="s">
        <v>109</v>
      </c>
      <c r="AC17" s="13" t="s">
        <v>111</v>
      </c>
      <c r="AD17" s="12" t="s">
        <v>114</v>
      </c>
      <c r="AE17" s="12" t="s">
        <v>117</v>
      </c>
      <c r="AF17" s="12" t="s">
        <v>119</v>
      </c>
      <c r="AG17" s="12" t="s">
        <v>122</v>
      </c>
      <c r="AH17" s="12" t="s">
        <v>127</v>
      </c>
      <c r="AI17" s="12" t="s">
        <v>130</v>
      </c>
      <c r="AJ17" s="12" t="s">
        <v>133</v>
      </c>
      <c r="AK17" s="12" t="s">
        <v>136</v>
      </c>
      <c r="AL17" s="13" t="s">
        <v>139</v>
      </c>
      <c r="AM17" s="12" t="s">
        <v>142</v>
      </c>
      <c r="AN17" s="12" t="s">
        <v>145</v>
      </c>
    </row>
    <row r="18" spans="1:40" x14ac:dyDescent="0.25">
      <c r="A18" s="1">
        <v>3.3</v>
      </c>
      <c r="B18" s="4" t="s">
        <v>21</v>
      </c>
      <c r="C18" s="3" t="s">
        <v>28</v>
      </c>
      <c r="D18" s="4" t="s">
        <v>31</v>
      </c>
      <c r="E18" s="1" t="s">
        <v>35</v>
      </c>
      <c r="F18" s="1" t="s">
        <v>39</v>
      </c>
      <c r="G18" s="1" t="s">
        <v>42</v>
      </c>
      <c r="H18" s="1" t="s">
        <v>46</v>
      </c>
      <c r="I18" s="1" t="s">
        <v>50</v>
      </c>
      <c r="J18" s="1" t="s">
        <v>54</v>
      </c>
      <c r="K18" s="1" t="s">
        <v>57</v>
      </c>
      <c r="L18" s="1" t="s">
        <v>60</v>
      </c>
      <c r="M18" s="1" t="s">
        <v>62</v>
      </c>
      <c r="N18" s="1" t="s">
        <v>65</v>
      </c>
      <c r="O18" s="1" t="s">
        <v>68</v>
      </c>
      <c r="P18" s="1" t="s">
        <v>74</v>
      </c>
      <c r="Q18" s="3" t="s">
        <v>73</v>
      </c>
      <c r="R18" s="3" t="s">
        <v>77</v>
      </c>
      <c r="S18" s="4" t="s">
        <v>79</v>
      </c>
      <c r="T18" s="4" t="s">
        <v>83</v>
      </c>
      <c r="U18" s="3" t="s">
        <v>86</v>
      </c>
      <c r="V18" s="3" t="s">
        <v>97</v>
      </c>
      <c r="X18" s="3" t="s">
        <v>98</v>
      </c>
      <c r="Y18" s="3" t="s">
        <v>96</v>
      </c>
      <c r="Z18" s="12" t="s">
        <v>102</v>
      </c>
      <c r="AA18" s="12" t="s">
        <v>106</v>
      </c>
      <c r="AB18" s="12" t="s">
        <v>110</v>
      </c>
      <c r="AC18" s="12" t="s">
        <v>112</v>
      </c>
      <c r="AD18" s="12" t="s">
        <v>115</v>
      </c>
      <c r="AE18" s="12" t="s">
        <v>118</v>
      </c>
      <c r="AF18" s="12" t="s">
        <v>120</v>
      </c>
      <c r="AG18" s="12" t="s">
        <v>123</v>
      </c>
      <c r="AH18" s="12" t="s">
        <v>128</v>
      </c>
      <c r="AI18" s="12" t="s">
        <v>131</v>
      </c>
      <c r="AJ18" s="12" t="s">
        <v>134</v>
      </c>
      <c r="AK18" s="12" t="s">
        <v>137</v>
      </c>
      <c r="AL18" s="12" t="s">
        <v>140</v>
      </c>
      <c r="AM18" s="12" t="s">
        <v>143</v>
      </c>
      <c r="AN18" s="12" t="s">
        <v>146</v>
      </c>
    </row>
    <row r="19" spans="1:40" x14ac:dyDescent="0.25">
      <c r="C19" s="1"/>
    </row>
  </sheetData>
  <mergeCells count="1">
    <mergeCell ref="A1:B1"/>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4"/>
  <sheetViews>
    <sheetView zoomScale="90" workbookViewId="0">
      <pane xSplit="2" ySplit="21" topLeftCell="AC22" activePane="bottomRight" state="frozen"/>
      <selection pane="topRight" activeCell="C1" sqref="C1"/>
      <selection pane="bottomLeft" activeCell="A23" sqref="A23"/>
      <selection pane="bottomRight" activeCell="E20" sqref="E20"/>
    </sheetView>
  </sheetViews>
  <sheetFormatPr baseColWidth="10" defaultColWidth="10.83203125" defaultRowHeight="16" x14ac:dyDescent="0.25"/>
  <cols>
    <col min="1" max="1" width="10.83203125" style="1"/>
    <col min="2" max="2" width="100.6640625" style="1" bestFit="1" customWidth="1"/>
    <col min="3" max="16384" width="10.83203125" style="1"/>
  </cols>
  <sheetData>
    <row r="1" spans="1:48" x14ac:dyDescent="0.25">
      <c r="A1" s="42" t="s">
        <v>0</v>
      </c>
      <c r="B1" s="42"/>
      <c r="C1" s="1" t="s">
        <v>369</v>
      </c>
      <c r="D1" s="1" t="s">
        <v>370</v>
      </c>
      <c r="E1" s="1" t="s">
        <v>371</v>
      </c>
      <c r="F1" s="1" t="s">
        <v>372</v>
      </c>
      <c r="G1" s="1" t="s">
        <v>373</v>
      </c>
      <c r="H1" s="1" t="s">
        <v>374</v>
      </c>
      <c r="I1" s="1" t="s">
        <v>375</v>
      </c>
      <c r="J1" s="1" t="s">
        <v>376</v>
      </c>
      <c r="K1" s="1" t="s">
        <v>377</v>
      </c>
      <c r="L1" s="1" t="s">
        <v>378</v>
      </c>
      <c r="M1" s="1" t="s">
        <v>379</v>
      </c>
      <c r="N1" s="1" t="s">
        <v>380</v>
      </c>
      <c r="O1" s="1" t="s">
        <v>381</v>
      </c>
      <c r="P1" s="1" t="s">
        <v>382</v>
      </c>
      <c r="Q1" s="1" t="s">
        <v>383</v>
      </c>
      <c r="R1" s="1" t="s">
        <v>384</v>
      </c>
      <c r="S1" s="1" t="s">
        <v>385</v>
      </c>
      <c r="T1" s="1" t="s">
        <v>386</v>
      </c>
      <c r="U1" s="1" t="s">
        <v>387</v>
      </c>
      <c r="V1" s="1" t="s">
        <v>388</v>
      </c>
      <c r="W1" s="1" t="s">
        <v>389</v>
      </c>
      <c r="X1" s="1" t="s">
        <v>390</v>
      </c>
      <c r="Y1" s="1" t="s">
        <v>391</v>
      </c>
      <c r="Z1" s="1" t="s">
        <v>392</v>
      </c>
      <c r="AA1" s="1" t="s">
        <v>393</v>
      </c>
      <c r="AB1" s="1" t="s">
        <v>394</v>
      </c>
      <c r="AC1" s="1" t="s">
        <v>395</v>
      </c>
      <c r="AD1" s="1" t="s">
        <v>396</v>
      </c>
      <c r="AE1" s="1" t="s">
        <v>397</v>
      </c>
      <c r="AF1" s="1" t="s">
        <v>398</v>
      </c>
      <c r="AG1" s="1" t="s">
        <v>399</v>
      </c>
      <c r="AH1" s="1" t="s">
        <v>400</v>
      </c>
      <c r="AI1" s="1" t="s">
        <v>401</v>
      </c>
      <c r="AJ1" s="1" t="s">
        <v>402</v>
      </c>
      <c r="AK1" s="1" t="s">
        <v>403</v>
      </c>
      <c r="AL1" s="1" t="s">
        <v>404</v>
      </c>
      <c r="AM1" s="1" t="s">
        <v>405</v>
      </c>
      <c r="AN1" s="1" t="s">
        <v>406</v>
      </c>
      <c r="AO1" s="1" t="s">
        <v>407</v>
      </c>
      <c r="AP1" s="1" t="s">
        <v>408</v>
      </c>
      <c r="AQ1" s="1" t="s">
        <v>409</v>
      </c>
      <c r="AR1" s="1" t="s">
        <v>410</v>
      </c>
      <c r="AS1" s="1" t="s">
        <v>411</v>
      </c>
      <c r="AT1" s="1" t="s">
        <v>412</v>
      </c>
      <c r="AU1" s="1" t="s">
        <v>413</v>
      </c>
      <c r="AV1" s="1" t="s">
        <v>415</v>
      </c>
    </row>
    <row r="2" spans="1:48" x14ac:dyDescent="0.25">
      <c r="A2" s="1">
        <v>1.1000000000000001</v>
      </c>
      <c r="B2" s="3" t="s">
        <v>1</v>
      </c>
      <c r="C2" s="1" t="s">
        <v>22</v>
      </c>
      <c r="D2" s="1" t="s">
        <v>22</v>
      </c>
      <c r="E2" s="1" t="s">
        <v>164</v>
      </c>
      <c r="F2" s="1" t="s">
        <v>22</v>
      </c>
      <c r="G2" s="1" t="s">
        <v>22</v>
      </c>
      <c r="H2" s="1" t="s">
        <v>22</v>
      </c>
      <c r="I2" s="1" t="s">
        <v>22</v>
      </c>
      <c r="J2" s="1" t="s">
        <v>22</v>
      </c>
      <c r="K2" s="1" t="s">
        <v>22</v>
      </c>
      <c r="L2" s="1" t="s">
        <v>22</v>
      </c>
      <c r="M2" s="1" t="s">
        <v>22</v>
      </c>
      <c r="N2" s="1" t="s">
        <v>22</v>
      </c>
      <c r="O2" s="1" t="s">
        <v>22</v>
      </c>
      <c r="P2" s="1" t="s">
        <v>80</v>
      </c>
      <c r="Q2" s="1" t="s">
        <v>22</v>
      </c>
      <c r="R2" s="1" t="s">
        <v>22</v>
      </c>
      <c r="S2" s="1" t="s">
        <v>22</v>
      </c>
      <c r="T2" s="1" t="s">
        <v>22</v>
      </c>
      <c r="U2" s="1" t="s">
        <v>164</v>
      </c>
      <c r="V2" s="1" t="s">
        <v>22</v>
      </c>
      <c r="W2" s="1" t="s">
        <v>22</v>
      </c>
      <c r="X2" s="1" t="s">
        <v>22</v>
      </c>
      <c r="Y2" s="1" t="s">
        <v>22</v>
      </c>
      <c r="Z2" s="1" t="s">
        <v>22</v>
      </c>
      <c r="AA2" s="1" t="s">
        <v>22</v>
      </c>
      <c r="AB2" s="1" t="s">
        <v>22</v>
      </c>
      <c r="AC2" s="1" t="s">
        <v>22</v>
      </c>
      <c r="AD2" s="1" t="s">
        <v>22</v>
      </c>
      <c r="AE2" s="1" t="s">
        <v>22</v>
      </c>
      <c r="AF2" s="1" t="s">
        <v>22</v>
      </c>
      <c r="AG2" s="1" t="s">
        <v>282</v>
      </c>
      <c r="AH2" s="1" t="s">
        <v>22</v>
      </c>
      <c r="AI2" s="1" t="s">
        <v>294</v>
      </c>
      <c r="AJ2" s="1" t="s">
        <v>22</v>
      </c>
      <c r="AK2" s="1" t="s">
        <v>22</v>
      </c>
      <c r="AL2" s="1" t="s">
        <v>22</v>
      </c>
      <c r="AM2" s="1" t="s">
        <v>22</v>
      </c>
      <c r="AN2" s="1" t="s">
        <v>22</v>
      </c>
      <c r="AO2" s="1" t="s">
        <v>22</v>
      </c>
      <c r="AP2" s="1" t="s">
        <v>22</v>
      </c>
      <c r="AQ2" s="1" t="s">
        <v>22</v>
      </c>
      <c r="AR2" s="1" t="s">
        <v>164</v>
      </c>
      <c r="AS2" s="1" t="s">
        <v>22</v>
      </c>
      <c r="AT2" s="1" t="s">
        <v>22</v>
      </c>
      <c r="AU2" s="1" t="s">
        <v>22</v>
      </c>
      <c r="AV2" s="1" t="s">
        <v>22</v>
      </c>
    </row>
    <row r="3" spans="1:48" x14ac:dyDescent="0.25">
      <c r="A3" s="1">
        <v>1.2</v>
      </c>
      <c r="B3" s="4" t="s">
        <v>2</v>
      </c>
      <c r="C3" s="1">
        <v>5</v>
      </c>
      <c r="D3" s="1">
        <v>6</v>
      </c>
      <c r="E3" s="1">
        <v>5</v>
      </c>
      <c r="F3" s="1">
        <v>6</v>
      </c>
      <c r="G3" s="1">
        <v>5</v>
      </c>
      <c r="H3" s="1">
        <v>5</v>
      </c>
      <c r="I3" s="1">
        <v>5</v>
      </c>
      <c r="J3" s="1">
        <v>5</v>
      </c>
      <c r="K3" s="1">
        <v>5</v>
      </c>
      <c r="L3" s="1">
        <v>5</v>
      </c>
      <c r="M3" s="1">
        <v>5</v>
      </c>
      <c r="N3" s="1">
        <v>5</v>
      </c>
      <c r="O3" s="1">
        <v>7</v>
      </c>
      <c r="P3" s="1">
        <v>7</v>
      </c>
      <c r="Q3" s="1">
        <v>5</v>
      </c>
      <c r="R3" s="1">
        <v>5</v>
      </c>
      <c r="S3" s="1">
        <v>5</v>
      </c>
      <c r="T3" s="1">
        <v>5</v>
      </c>
      <c r="U3" s="1">
        <v>7</v>
      </c>
      <c r="V3" s="1">
        <v>5</v>
      </c>
      <c r="W3" s="1">
        <v>6</v>
      </c>
      <c r="X3" s="1">
        <v>5</v>
      </c>
      <c r="Y3" s="1">
        <v>5</v>
      </c>
      <c r="Z3" s="1">
        <v>6</v>
      </c>
      <c r="AA3" s="1">
        <v>5</v>
      </c>
      <c r="AB3" s="1">
        <v>5</v>
      </c>
      <c r="AC3" s="1">
        <v>5</v>
      </c>
      <c r="AD3" s="1">
        <v>6</v>
      </c>
      <c r="AE3" s="1">
        <v>6</v>
      </c>
      <c r="AF3" s="1">
        <v>5</v>
      </c>
      <c r="AG3" s="1">
        <v>5</v>
      </c>
      <c r="AH3" s="1">
        <v>5</v>
      </c>
      <c r="AI3" s="1">
        <v>8</v>
      </c>
      <c r="AJ3" s="1">
        <v>5</v>
      </c>
      <c r="AK3" s="1">
        <v>5</v>
      </c>
      <c r="AL3" s="1">
        <v>6</v>
      </c>
      <c r="AM3" s="1">
        <v>5</v>
      </c>
      <c r="AN3" s="1">
        <v>5</v>
      </c>
      <c r="AO3" s="1">
        <v>6</v>
      </c>
      <c r="AP3" s="1">
        <v>5</v>
      </c>
      <c r="AQ3" s="1">
        <v>5</v>
      </c>
      <c r="AR3" s="1">
        <v>5</v>
      </c>
      <c r="AS3" s="1">
        <v>5</v>
      </c>
      <c r="AT3" s="1">
        <v>5</v>
      </c>
      <c r="AU3" s="1">
        <v>5</v>
      </c>
      <c r="AV3" s="1">
        <v>5</v>
      </c>
    </row>
    <row r="4" spans="1:48" x14ac:dyDescent="0.25">
      <c r="A4" s="1">
        <v>1.3</v>
      </c>
      <c r="B4" s="1" t="s">
        <v>3</v>
      </c>
      <c r="C4" s="1" t="s">
        <v>24</v>
      </c>
      <c r="D4" s="1" t="s">
        <v>24</v>
      </c>
      <c r="E4" s="1" t="s">
        <v>24</v>
      </c>
      <c r="F4" s="1" t="s">
        <v>24</v>
      </c>
      <c r="G4" s="1" t="s">
        <v>24</v>
      </c>
      <c r="H4" s="1" t="s">
        <v>24</v>
      </c>
      <c r="I4" s="1" t="s">
        <v>24</v>
      </c>
      <c r="J4" s="1" t="s">
        <v>24</v>
      </c>
      <c r="K4" s="1" t="s">
        <v>24</v>
      </c>
      <c r="L4" s="1" t="s">
        <v>24</v>
      </c>
      <c r="M4" s="1" t="s">
        <v>24</v>
      </c>
      <c r="N4" s="1" t="s">
        <v>24</v>
      </c>
      <c r="O4" s="1" t="s">
        <v>24</v>
      </c>
      <c r="P4" s="1" t="s">
        <v>24</v>
      </c>
      <c r="Q4" s="1" t="s">
        <v>24</v>
      </c>
      <c r="R4" s="1" t="s">
        <v>24</v>
      </c>
      <c r="S4" s="1" t="s">
        <v>24</v>
      </c>
      <c r="T4" s="1" t="s">
        <v>24</v>
      </c>
      <c r="U4" s="1" t="s">
        <v>24</v>
      </c>
      <c r="V4" s="1" t="s">
        <v>24</v>
      </c>
      <c r="W4" s="1" t="s">
        <v>24</v>
      </c>
      <c r="X4" s="1" t="s">
        <v>24</v>
      </c>
      <c r="Y4" s="1" t="s">
        <v>24</v>
      </c>
      <c r="Z4" s="1" t="s">
        <v>24</v>
      </c>
      <c r="AA4" s="1" t="s">
        <v>24</v>
      </c>
      <c r="AB4" s="1" t="s">
        <v>24</v>
      </c>
      <c r="AC4" s="1" t="s">
        <v>24</v>
      </c>
      <c r="AD4" s="1" t="s">
        <v>24</v>
      </c>
      <c r="AE4" s="1" t="s">
        <v>24</v>
      </c>
      <c r="AF4" s="1" t="s">
        <v>24</v>
      </c>
      <c r="AG4" s="1" t="s">
        <v>24</v>
      </c>
      <c r="AH4" s="1" t="s">
        <v>24</v>
      </c>
      <c r="AI4" s="1" t="s">
        <v>24</v>
      </c>
      <c r="AJ4" s="1" t="s">
        <v>24</v>
      </c>
      <c r="AK4" s="1" t="s">
        <v>24</v>
      </c>
      <c r="AL4" s="1" t="s">
        <v>24</v>
      </c>
      <c r="AM4" s="1" t="s">
        <v>24</v>
      </c>
      <c r="AN4" s="1" t="s">
        <v>24</v>
      </c>
      <c r="AO4" s="1" t="s">
        <v>24</v>
      </c>
      <c r="AP4" s="1" t="s">
        <v>24</v>
      </c>
      <c r="AQ4" s="1" t="s">
        <v>24</v>
      </c>
      <c r="AR4" s="1" t="s">
        <v>24</v>
      </c>
      <c r="AS4" s="1" t="s">
        <v>24</v>
      </c>
      <c r="AT4" s="1" t="s">
        <v>24</v>
      </c>
      <c r="AU4" s="1" t="s">
        <v>24</v>
      </c>
      <c r="AV4" s="1" t="s">
        <v>24</v>
      </c>
    </row>
    <row r="5" spans="1:48" x14ac:dyDescent="0.25">
      <c r="A5" s="1">
        <v>1.4</v>
      </c>
      <c r="B5" s="1" t="s">
        <v>4</v>
      </c>
    </row>
    <row r="6" spans="1:48" x14ac:dyDescent="0.25">
      <c r="B6" s="1" t="s">
        <v>5</v>
      </c>
      <c r="C6" s="1" t="s">
        <v>24</v>
      </c>
      <c r="D6" s="1" t="s">
        <v>24</v>
      </c>
      <c r="E6" s="1" t="s">
        <v>24</v>
      </c>
      <c r="F6" s="1" t="s">
        <v>24</v>
      </c>
      <c r="H6" s="1" t="s">
        <v>24</v>
      </c>
      <c r="I6" s="1" t="s">
        <v>24</v>
      </c>
      <c r="J6" s="1" t="s">
        <v>24</v>
      </c>
      <c r="K6" s="1" t="s">
        <v>24</v>
      </c>
      <c r="L6" s="1" t="s">
        <v>24</v>
      </c>
      <c r="M6" s="1" t="s">
        <v>24</v>
      </c>
      <c r="N6" s="1" t="s">
        <v>24</v>
      </c>
      <c r="O6" s="1" t="s">
        <v>24</v>
      </c>
      <c r="P6" s="1" t="s">
        <v>24</v>
      </c>
      <c r="Q6" s="1" t="s">
        <v>24</v>
      </c>
      <c r="S6" s="1" t="s">
        <v>24</v>
      </c>
      <c r="T6" s="1" t="s">
        <v>24</v>
      </c>
      <c r="U6" s="1" t="s">
        <v>24</v>
      </c>
      <c r="V6" s="1" t="s">
        <v>24</v>
      </c>
      <c r="W6" s="1" t="s">
        <v>24</v>
      </c>
      <c r="X6" s="1" t="s">
        <v>24</v>
      </c>
      <c r="Y6" s="1" t="s">
        <v>24</v>
      </c>
      <c r="Z6" s="1" t="s">
        <v>24</v>
      </c>
      <c r="AA6" s="1" t="s">
        <v>24</v>
      </c>
      <c r="AB6" s="1" t="s">
        <v>24</v>
      </c>
      <c r="AC6" s="1" t="s">
        <v>24</v>
      </c>
      <c r="AE6" s="1" t="s">
        <v>24</v>
      </c>
      <c r="AF6" s="1" t="s">
        <v>24</v>
      </c>
      <c r="AG6" s="1" t="s">
        <v>24</v>
      </c>
      <c r="AH6" s="1" t="s">
        <v>24</v>
      </c>
      <c r="AI6" s="1" t="s">
        <v>24</v>
      </c>
      <c r="AJ6" s="1" t="s">
        <v>24</v>
      </c>
      <c r="AK6" s="1" t="s">
        <v>24</v>
      </c>
      <c r="AL6" s="1" t="s">
        <v>24</v>
      </c>
      <c r="AM6" s="1" t="s">
        <v>24</v>
      </c>
      <c r="AN6" s="1" t="s">
        <v>24</v>
      </c>
      <c r="AO6" s="1" t="s">
        <v>24</v>
      </c>
      <c r="AP6" s="1" t="s">
        <v>24</v>
      </c>
      <c r="AQ6" s="1" t="s">
        <v>24</v>
      </c>
      <c r="AR6" s="1" t="s">
        <v>24</v>
      </c>
      <c r="AS6" s="1" t="s">
        <v>24</v>
      </c>
      <c r="AT6" s="1" t="s">
        <v>24</v>
      </c>
      <c r="AU6" s="1" t="s">
        <v>24</v>
      </c>
      <c r="AV6" s="1" t="s">
        <v>24</v>
      </c>
    </row>
    <row r="7" spans="1:48" x14ac:dyDescent="0.25">
      <c r="B7" s="1" t="s">
        <v>6</v>
      </c>
      <c r="C7" s="1" t="s">
        <v>24</v>
      </c>
      <c r="D7" s="1" t="s">
        <v>24</v>
      </c>
      <c r="E7" s="1" t="s">
        <v>24</v>
      </c>
      <c r="F7" s="1" t="s">
        <v>24</v>
      </c>
      <c r="G7" s="1" t="s">
        <v>24</v>
      </c>
      <c r="H7" s="1" t="s">
        <v>24</v>
      </c>
      <c r="I7" s="1" t="s">
        <v>24</v>
      </c>
      <c r="J7" s="1" t="s">
        <v>24</v>
      </c>
      <c r="K7" s="1" t="s">
        <v>24</v>
      </c>
      <c r="L7" s="1" t="s">
        <v>24</v>
      </c>
      <c r="M7" s="1" t="s">
        <v>24</v>
      </c>
      <c r="N7" s="1" t="s">
        <v>24</v>
      </c>
      <c r="O7" s="1" t="s">
        <v>24</v>
      </c>
      <c r="P7" s="1" t="s">
        <v>24</v>
      </c>
      <c r="Q7" s="1" t="s">
        <v>24</v>
      </c>
      <c r="R7" s="1" t="s">
        <v>24</v>
      </c>
      <c r="S7" s="1" t="s">
        <v>24</v>
      </c>
      <c r="T7" s="1" t="s">
        <v>24</v>
      </c>
      <c r="U7" s="1" t="s">
        <v>24</v>
      </c>
      <c r="V7" s="1" t="s">
        <v>24</v>
      </c>
      <c r="W7" s="1" t="s">
        <v>24</v>
      </c>
      <c r="X7" s="1" t="s">
        <v>24</v>
      </c>
      <c r="Y7" s="1" t="s">
        <v>24</v>
      </c>
      <c r="Z7" s="1" t="s">
        <v>24</v>
      </c>
      <c r="AA7" s="1" t="s">
        <v>24</v>
      </c>
      <c r="AB7" s="1" t="s">
        <v>24</v>
      </c>
      <c r="AC7" s="1" t="s">
        <v>24</v>
      </c>
      <c r="AD7" s="1" t="s">
        <v>24</v>
      </c>
      <c r="AE7" s="1" t="s">
        <v>24</v>
      </c>
      <c r="AF7" s="1" t="s">
        <v>24</v>
      </c>
      <c r="AG7" s="1" t="s">
        <v>24</v>
      </c>
      <c r="AH7" s="1" t="s">
        <v>24</v>
      </c>
      <c r="AI7" s="1" t="s">
        <v>24</v>
      </c>
      <c r="AJ7" s="1" t="s">
        <v>24</v>
      </c>
      <c r="AK7" s="1" t="s">
        <v>24</v>
      </c>
      <c r="AL7" s="1" t="s">
        <v>24</v>
      </c>
      <c r="AM7" s="1" t="s">
        <v>24</v>
      </c>
      <c r="AN7" s="1" t="s">
        <v>24</v>
      </c>
      <c r="AO7" s="1" t="s">
        <v>24</v>
      </c>
      <c r="AP7" s="1" t="s">
        <v>24</v>
      </c>
      <c r="AQ7" s="1" t="s">
        <v>24</v>
      </c>
      <c r="AR7" s="1" t="s">
        <v>24</v>
      </c>
      <c r="AS7" s="1" t="s">
        <v>24</v>
      </c>
      <c r="AT7" s="1" t="s">
        <v>24</v>
      </c>
      <c r="AU7" s="1" t="s">
        <v>24</v>
      </c>
      <c r="AV7" s="1" t="s">
        <v>24</v>
      </c>
    </row>
    <row r="8" spans="1:48" x14ac:dyDescent="0.25">
      <c r="B8" s="1" t="s">
        <v>7</v>
      </c>
      <c r="C8" s="1" t="s">
        <v>24</v>
      </c>
      <c r="D8" s="1" t="s">
        <v>24</v>
      </c>
      <c r="E8" s="1" t="s">
        <v>24</v>
      </c>
      <c r="F8" s="1" t="s">
        <v>24</v>
      </c>
      <c r="G8" s="1" t="s">
        <v>24</v>
      </c>
      <c r="H8" s="1" t="s">
        <v>24</v>
      </c>
      <c r="I8" s="1" t="s">
        <v>24</v>
      </c>
      <c r="J8" s="1" t="s">
        <v>24</v>
      </c>
      <c r="K8" s="1" t="s">
        <v>24</v>
      </c>
      <c r="L8" s="1" t="s">
        <v>24</v>
      </c>
      <c r="M8" s="1" t="s">
        <v>24</v>
      </c>
      <c r="N8" s="1" t="s">
        <v>24</v>
      </c>
      <c r="O8" s="1" t="s">
        <v>24</v>
      </c>
      <c r="P8" s="1" t="s">
        <v>24</v>
      </c>
      <c r="Q8" s="1" t="s">
        <v>24</v>
      </c>
      <c r="R8" s="1" t="s">
        <v>24</v>
      </c>
      <c r="S8" s="1" t="s">
        <v>24</v>
      </c>
      <c r="U8" s="1" t="s">
        <v>24</v>
      </c>
      <c r="V8" s="1" t="s">
        <v>24</v>
      </c>
      <c r="W8" s="1" t="s">
        <v>24</v>
      </c>
      <c r="X8" s="1" t="s">
        <v>24</v>
      </c>
      <c r="Y8" s="1" t="s">
        <v>24</v>
      </c>
      <c r="Z8" s="1" t="s">
        <v>24</v>
      </c>
      <c r="AA8" s="1" t="s">
        <v>24</v>
      </c>
      <c r="AB8" s="1" t="s">
        <v>24</v>
      </c>
      <c r="AC8" s="1" t="s">
        <v>24</v>
      </c>
      <c r="AE8" s="1" t="s">
        <v>24</v>
      </c>
      <c r="AF8" s="1" t="s">
        <v>24</v>
      </c>
      <c r="AG8" s="1" t="s">
        <v>24</v>
      </c>
      <c r="AH8" s="1" t="s">
        <v>24</v>
      </c>
      <c r="AI8" s="1" t="s">
        <v>24</v>
      </c>
      <c r="AJ8" s="1" t="s">
        <v>24</v>
      </c>
      <c r="AK8" s="1" t="s">
        <v>24</v>
      </c>
      <c r="AM8" s="1" t="s">
        <v>24</v>
      </c>
      <c r="AN8" s="1" t="s">
        <v>24</v>
      </c>
      <c r="AO8" s="1" t="s">
        <v>24</v>
      </c>
      <c r="AQ8" s="1" t="s">
        <v>24</v>
      </c>
      <c r="AR8" s="1" t="s">
        <v>24</v>
      </c>
      <c r="AS8" s="1" t="s">
        <v>24</v>
      </c>
      <c r="AU8" s="1" t="s">
        <v>24</v>
      </c>
      <c r="AV8" s="1" t="s">
        <v>24</v>
      </c>
    </row>
    <row r="9" spans="1:48" x14ac:dyDescent="0.25">
      <c r="B9" s="1" t="s">
        <v>8</v>
      </c>
      <c r="D9" s="1" t="s">
        <v>24</v>
      </c>
      <c r="E9" s="1" t="s">
        <v>24</v>
      </c>
      <c r="F9" s="1" t="s">
        <v>24</v>
      </c>
      <c r="H9" s="1" t="s">
        <v>24</v>
      </c>
      <c r="J9" s="1" t="s">
        <v>24</v>
      </c>
      <c r="L9" s="1" t="s">
        <v>24</v>
      </c>
      <c r="M9" s="1" t="s">
        <v>24</v>
      </c>
      <c r="O9" s="1" t="s">
        <v>24</v>
      </c>
      <c r="R9" s="1" t="s">
        <v>24</v>
      </c>
      <c r="V9" s="1" t="s">
        <v>24</v>
      </c>
      <c r="X9" s="1" t="s">
        <v>24</v>
      </c>
      <c r="Y9" s="1" t="s">
        <v>24</v>
      </c>
      <c r="AB9" s="1" t="s">
        <v>24</v>
      </c>
      <c r="AC9" s="1" t="s">
        <v>24</v>
      </c>
      <c r="AD9" s="1" t="s">
        <v>24</v>
      </c>
      <c r="AJ9" s="1" t="s">
        <v>24</v>
      </c>
      <c r="AL9" s="1" t="s">
        <v>24</v>
      </c>
      <c r="AM9" s="1" t="s">
        <v>24</v>
      </c>
      <c r="AP9" s="1" t="s">
        <v>24</v>
      </c>
      <c r="AQ9" s="1" t="s">
        <v>24</v>
      </c>
      <c r="AR9" s="1" t="s">
        <v>24</v>
      </c>
      <c r="AS9" s="1" t="s">
        <v>24</v>
      </c>
      <c r="AT9" s="1" t="s">
        <v>24</v>
      </c>
    </row>
    <row r="10" spans="1:48" x14ac:dyDescent="0.25">
      <c r="B10" s="1" t="s">
        <v>9</v>
      </c>
    </row>
    <row r="11" spans="1:48" x14ac:dyDescent="0.25">
      <c r="A11" s="1">
        <v>2.1</v>
      </c>
      <c r="B11" s="3" t="s">
        <v>10</v>
      </c>
      <c r="C11" s="1" t="s">
        <v>25</v>
      </c>
      <c r="D11" s="1" t="s">
        <v>25</v>
      </c>
      <c r="E11" s="1" t="s">
        <v>36</v>
      </c>
      <c r="F11" s="1" t="s">
        <v>36</v>
      </c>
      <c r="G11" s="1" t="s">
        <v>25</v>
      </c>
      <c r="H11" s="1" t="s">
        <v>25</v>
      </c>
      <c r="I11" s="1" t="s">
        <v>36</v>
      </c>
      <c r="J11" s="1" t="s">
        <v>36</v>
      </c>
      <c r="K11" s="1" t="s">
        <v>25</v>
      </c>
      <c r="L11" s="1" t="s">
        <v>25</v>
      </c>
      <c r="M11" s="1" t="s">
        <v>36</v>
      </c>
      <c r="N11" s="1" t="s">
        <v>25</v>
      </c>
      <c r="O11" s="1" t="s">
        <v>25</v>
      </c>
      <c r="P11" s="1" t="s">
        <v>25</v>
      </c>
      <c r="Q11" s="1" t="s">
        <v>36</v>
      </c>
      <c r="R11" s="1" t="s">
        <v>25</v>
      </c>
      <c r="S11" s="1" t="s">
        <v>25</v>
      </c>
      <c r="T11" s="1" t="s">
        <v>25</v>
      </c>
      <c r="U11" s="1" t="s">
        <v>36</v>
      </c>
      <c r="V11" s="1" t="s">
        <v>25</v>
      </c>
      <c r="W11" s="1" t="s">
        <v>25</v>
      </c>
      <c r="X11" s="1" t="s">
        <v>25</v>
      </c>
      <c r="Y11" s="1" t="s">
        <v>25</v>
      </c>
      <c r="Z11" s="1" t="s">
        <v>25</v>
      </c>
      <c r="AA11" s="1" t="s">
        <v>36</v>
      </c>
      <c r="AB11" s="1" t="s">
        <v>25</v>
      </c>
      <c r="AC11" s="1" t="s">
        <v>25</v>
      </c>
      <c r="AD11" s="1" t="s">
        <v>25</v>
      </c>
      <c r="AE11" s="1" t="s">
        <v>32</v>
      </c>
      <c r="AF11" s="1" t="s">
        <v>36</v>
      </c>
      <c r="AG11" s="1" t="s">
        <v>25</v>
      </c>
      <c r="AH11" s="1" t="s">
        <v>32</v>
      </c>
      <c r="AI11" s="1" t="s">
        <v>25</v>
      </c>
      <c r="AJ11" s="1" t="s">
        <v>25</v>
      </c>
      <c r="AK11" s="1" t="s">
        <v>25</v>
      </c>
      <c r="AL11" s="1" t="s">
        <v>25</v>
      </c>
      <c r="AM11" s="1" t="s">
        <v>32</v>
      </c>
      <c r="AN11" s="1" t="s">
        <v>25</v>
      </c>
      <c r="AO11" s="1" t="s">
        <v>36</v>
      </c>
      <c r="AP11" s="1" t="s">
        <v>25</v>
      </c>
      <c r="AQ11" s="1" t="s">
        <v>25</v>
      </c>
      <c r="AR11" s="1" t="s">
        <v>36</v>
      </c>
      <c r="AS11" s="1" t="s">
        <v>32</v>
      </c>
      <c r="AT11" s="1" t="s">
        <v>32</v>
      </c>
      <c r="AU11" s="1" t="s">
        <v>25</v>
      </c>
      <c r="AV11" s="1" t="s">
        <v>25</v>
      </c>
    </row>
    <row r="12" spans="1:48" x14ac:dyDescent="0.25">
      <c r="A12" s="1">
        <v>2.2000000000000002</v>
      </c>
      <c r="B12" s="8" t="s">
        <v>153</v>
      </c>
      <c r="C12" s="1" t="s">
        <v>32</v>
      </c>
      <c r="D12" s="1" t="s">
        <v>32</v>
      </c>
      <c r="E12" s="1" t="s">
        <v>32</v>
      </c>
      <c r="F12" s="1" t="s">
        <v>25</v>
      </c>
      <c r="G12" s="1" t="s">
        <v>32</v>
      </c>
      <c r="H12" s="1" t="s">
        <v>32</v>
      </c>
      <c r="I12" s="1" t="s">
        <v>25</v>
      </c>
      <c r="J12" s="1" t="s">
        <v>25</v>
      </c>
      <c r="K12" s="1" t="s">
        <v>32</v>
      </c>
      <c r="L12" s="1" t="s">
        <v>25</v>
      </c>
      <c r="M12" s="1" t="s">
        <v>32</v>
      </c>
      <c r="N12" s="1" t="s">
        <v>36</v>
      </c>
      <c r="O12" s="1" t="s">
        <v>32</v>
      </c>
      <c r="P12" s="1" t="s">
        <v>25</v>
      </c>
      <c r="Q12" s="1" t="s">
        <v>25</v>
      </c>
      <c r="R12" s="1" t="s">
        <v>36</v>
      </c>
      <c r="S12" s="1" t="s">
        <v>32</v>
      </c>
      <c r="T12" s="1" t="s">
        <v>32</v>
      </c>
      <c r="U12" s="4" t="s">
        <v>36</v>
      </c>
      <c r="V12" s="1" t="s">
        <v>25</v>
      </c>
      <c r="W12" s="1" t="s">
        <v>25</v>
      </c>
      <c r="X12" s="1" t="s">
        <v>25</v>
      </c>
      <c r="Y12" s="1" t="s">
        <v>25</v>
      </c>
      <c r="Z12" s="1" t="s">
        <v>32</v>
      </c>
      <c r="AA12" s="1" t="s">
        <v>25</v>
      </c>
      <c r="AB12" s="1" t="s">
        <v>32</v>
      </c>
      <c r="AC12" s="1" t="s">
        <v>32</v>
      </c>
      <c r="AD12" s="1" t="s">
        <v>25</v>
      </c>
      <c r="AE12" s="1" t="s">
        <v>32</v>
      </c>
      <c r="AF12" s="4" t="s">
        <v>36</v>
      </c>
      <c r="AG12" s="1" t="s">
        <v>32</v>
      </c>
      <c r="AH12" s="1" t="s">
        <v>32</v>
      </c>
      <c r="AI12" s="1" t="s">
        <v>32</v>
      </c>
      <c r="AJ12" s="1" t="s">
        <v>25</v>
      </c>
      <c r="AK12" s="1" t="s">
        <v>25</v>
      </c>
      <c r="AL12" s="1" t="s">
        <v>32</v>
      </c>
      <c r="AM12" s="1" t="s">
        <v>317</v>
      </c>
      <c r="AN12" s="1" t="s">
        <v>25</v>
      </c>
      <c r="AO12" s="1" t="s">
        <v>25</v>
      </c>
      <c r="AP12" s="1" t="s">
        <v>25</v>
      </c>
      <c r="AQ12" s="1" t="s">
        <v>32</v>
      </c>
      <c r="AR12" s="1" t="s">
        <v>32</v>
      </c>
      <c r="AS12" s="1" t="s">
        <v>32</v>
      </c>
      <c r="AT12" s="1" t="s">
        <v>317</v>
      </c>
      <c r="AU12" s="1" t="s">
        <v>25</v>
      </c>
      <c r="AV12" s="1" t="s">
        <v>32</v>
      </c>
    </row>
    <row r="13" spans="1:48" x14ac:dyDescent="0.25">
      <c r="A13" s="1">
        <v>2.2999999999999998</v>
      </c>
      <c r="B13" s="4" t="s">
        <v>12</v>
      </c>
      <c r="C13" s="1" t="s">
        <v>26</v>
      </c>
      <c r="D13" s="1" t="s">
        <v>26</v>
      </c>
      <c r="E13" s="1" t="s">
        <v>26</v>
      </c>
      <c r="F13" s="1" t="s">
        <v>26</v>
      </c>
      <c r="G13" s="1" t="s">
        <v>26</v>
      </c>
      <c r="H13" s="1" t="s">
        <v>26</v>
      </c>
      <c r="I13" s="1" t="s">
        <v>26</v>
      </c>
      <c r="J13" s="1" t="s">
        <v>26</v>
      </c>
      <c r="K13" s="1" t="s">
        <v>26</v>
      </c>
      <c r="L13" s="1" t="s">
        <v>24</v>
      </c>
      <c r="M13" s="1" t="s">
        <v>26</v>
      </c>
      <c r="N13" s="1" t="s">
        <v>26</v>
      </c>
      <c r="O13" s="1" t="s">
        <v>26</v>
      </c>
      <c r="P13" s="1" t="s">
        <v>26</v>
      </c>
      <c r="Q13" s="1" t="s">
        <v>26</v>
      </c>
      <c r="R13" s="1" t="s">
        <v>26</v>
      </c>
      <c r="S13" s="1" t="s">
        <v>26</v>
      </c>
      <c r="T13" s="1" t="s">
        <v>26</v>
      </c>
      <c r="U13" s="1" t="s">
        <v>26</v>
      </c>
      <c r="V13" s="1" t="s">
        <v>26</v>
      </c>
      <c r="W13" s="1" t="s">
        <v>26</v>
      </c>
      <c r="X13" s="1" t="s">
        <v>24</v>
      </c>
      <c r="Y13" s="1" t="s">
        <v>26</v>
      </c>
      <c r="Z13" s="1" t="s">
        <v>26</v>
      </c>
      <c r="AA13" s="1" t="s">
        <v>26</v>
      </c>
      <c r="AB13" s="1" t="s">
        <v>26</v>
      </c>
      <c r="AC13" s="1" t="s">
        <v>26</v>
      </c>
      <c r="AD13" s="1" t="s">
        <v>26</v>
      </c>
      <c r="AE13" s="1" t="s">
        <v>26</v>
      </c>
      <c r="AF13" s="1" t="s">
        <v>24</v>
      </c>
      <c r="AG13" s="1" t="s">
        <v>26</v>
      </c>
      <c r="AH13" s="1" t="s">
        <v>26</v>
      </c>
      <c r="AI13" s="1" t="s">
        <v>26</v>
      </c>
      <c r="AJ13" s="1" t="s">
        <v>26</v>
      </c>
      <c r="AK13" s="1" t="s">
        <v>26</v>
      </c>
      <c r="AL13" s="1" t="s">
        <v>26</v>
      </c>
      <c r="AM13" s="1" t="s">
        <v>26</v>
      </c>
      <c r="AN13" s="1" t="s">
        <v>26</v>
      </c>
      <c r="AO13" s="1" t="s">
        <v>26</v>
      </c>
      <c r="AP13" s="1" t="s">
        <v>26</v>
      </c>
      <c r="AQ13" s="1" t="s">
        <v>26</v>
      </c>
      <c r="AR13" s="1" t="s">
        <v>26</v>
      </c>
      <c r="AS13" s="1" t="s">
        <v>26</v>
      </c>
      <c r="AT13" s="1" t="s">
        <v>26</v>
      </c>
      <c r="AU13" s="1" t="s">
        <v>26</v>
      </c>
      <c r="AV13" s="1" t="s">
        <v>26</v>
      </c>
    </row>
    <row r="14" spans="1:48" x14ac:dyDescent="0.25">
      <c r="A14" s="1">
        <v>2.4</v>
      </c>
      <c r="B14" s="3" t="s">
        <v>13</v>
      </c>
      <c r="C14" s="1" t="s">
        <v>24</v>
      </c>
      <c r="D14" s="1" t="s">
        <v>26</v>
      </c>
      <c r="E14" s="1" t="s">
        <v>26</v>
      </c>
      <c r="F14" s="1" t="s">
        <v>26</v>
      </c>
      <c r="G14" s="1" t="s">
        <v>26</v>
      </c>
      <c r="H14" s="1" t="s">
        <v>26</v>
      </c>
      <c r="I14" s="1" t="s">
        <v>26</v>
      </c>
      <c r="J14" s="1" t="s">
        <v>26</v>
      </c>
      <c r="K14" s="1" t="s">
        <v>26</v>
      </c>
      <c r="L14" s="1" t="s">
        <v>24</v>
      </c>
      <c r="M14" s="1" t="s">
        <v>26</v>
      </c>
      <c r="N14" s="1" t="s">
        <v>24</v>
      </c>
      <c r="O14" s="1" t="s">
        <v>26</v>
      </c>
      <c r="P14" s="1" t="s">
        <v>24</v>
      </c>
      <c r="Q14" s="1" t="s">
        <v>26</v>
      </c>
      <c r="R14" s="1" t="s">
        <v>26</v>
      </c>
      <c r="S14" s="1" t="s">
        <v>26</v>
      </c>
      <c r="T14" s="1" t="s">
        <v>26</v>
      </c>
      <c r="U14" s="1" t="s">
        <v>26</v>
      </c>
      <c r="V14" s="1" t="s">
        <v>26</v>
      </c>
      <c r="W14" s="1" t="s">
        <v>26</v>
      </c>
      <c r="X14" s="1" t="s">
        <v>24</v>
      </c>
      <c r="Y14" s="1" t="s">
        <v>26</v>
      </c>
      <c r="Z14" s="1" t="s">
        <v>26</v>
      </c>
      <c r="AA14" s="1" t="s">
        <v>26</v>
      </c>
      <c r="AB14" s="1" t="s">
        <v>26</v>
      </c>
      <c r="AC14" s="1" t="s">
        <v>26</v>
      </c>
      <c r="AD14" s="1" t="s">
        <v>24</v>
      </c>
      <c r="AE14" s="1" t="s">
        <v>24</v>
      </c>
      <c r="AF14" s="1" t="s">
        <v>24</v>
      </c>
      <c r="AG14" s="1" t="s">
        <v>26</v>
      </c>
      <c r="AH14" s="1" t="s">
        <v>24</v>
      </c>
      <c r="AI14" s="1" t="s">
        <v>24</v>
      </c>
      <c r="AJ14" s="1" t="s">
        <v>26</v>
      </c>
      <c r="AK14" s="1" t="s">
        <v>26</v>
      </c>
      <c r="AL14" s="1" t="s">
        <v>24</v>
      </c>
      <c r="AM14" s="1" t="s">
        <v>24</v>
      </c>
      <c r="AN14" s="1" t="s">
        <v>24</v>
      </c>
      <c r="AO14" s="1" t="s">
        <v>24</v>
      </c>
      <c r="AP14" s="1" t="s">
        <v>24</v>
      </c>
      <c r="AQ14" s="1" t="s">
        <v>24</v>
      </c>
      <c r="AR14" s="1" t="s">
        <v>24</v>
      </c>
      <c r="AS14" s="1" t="s">
        <v>26</v>
      </c>
      <c r="AT14" s="1" t="s">
        <v>24</v>
      </c>
      <c r="AU14" s="1" t="s">
        <v>26</v>
      </c>
      <c r="AV14" s="1" t="s">
        <v>26</v>
      </c>
    </row>
    <row r="15" spans="1:48" x14ac:dyDescent="0.25">
      <c r="A15" s="1">
        <v>2.5</v>
      </c>
      <c r="B15" s="4" t="s">
        <v>14</v>
      </c>
      <c r="C15" s="10" t="s">
        <v>154</v>
      </c>
      <c r="D15" s="5"/>
      <c r="E15" s="5"/>
      <c r="F15" s="5"/>
      <c r="G15" s="5"/>
      <c r="H15" s="5"/>
      <c r="I15" s="5"/>
      <c r="J15" s="5"/>
      <c r="K15" s="5"/>
      <c r="L15" s="5" t="s">
        <v>190</v>
      </c>
      <c r="M15" s="5"/>
      <c r="N15" s="10" t="s">
        <v>201</v>
      </c>
      <c r="O15" s="5"/>
      <c r="P15" s="10" t="s">
        <v>211</v>
      </c>
      <c r="Q15" s="5"/>
      <c r="R15" s="5"/>
      <c r="S15" s="5"/>
      <c r="T15" s="5"/>
      <c r="U15" s="5"/>
      <c r="V15" s="5"/>
      <c r="W15" s="5"/>
      <c r="X15" s="10" t="s">
        <v>247</v>
      </c>
      <c r="Y15" s="5"/>
      <c r="Z15" s="5"/>
      <c r="AA15" s="5"/>
      <c r="AB15" s="5"/>
      <c r="AC15" s="5"/>
      <c r="AD15" s="10" t="s">
        <v>267</v>
      </c>
      <c r="AE15" s="10" t="s">
        <v>272</v>
      </c>
      <c r="AF15" s="10" t="s">
        <v>208</v>
      </c>
      <c r="AG15" s="5"/>
      <c r="AH15" s="5" t="s">
        <v>288</v>
      </c>
      <c r="AI15" s="5" t="s">
        <v>295</v>
      </c>
      <c r="AJ15" s="5"/>
      <c r="AK15" s="5"/>
      <c r="AL15" s="5" t="s">
        <v>311</v>
      </c>
      <c r="AM15" s="10" t="s">
        <v>318</v>
      </c>
      <c r="AN15" s="10" t="s">
        <v>322</v>
      </c>
      <c r="AO15" s="10" t="s">
        <v>325</v>
      </c>
      <c r="AP15" s="5" t="s">
        <v>332</v>
      </c>
      <c r="AQ15" s="5" t="s">
        <v>338</v>
      </c>
      <c r="AR15" s="5" t="s">
        <v>344</v>
      </c>
      <c r="AS15" s="5"/>
      <c r="AT15" s="5"/>
    </row>
    <row r="16" spans="1:48" x14ac:dyDescent="0.25">
      <c r="A16" s="1">
        <v>2.6</v>
      </c>
      <c r="B16" s="8" t="s">
        <v>147</v>
      </c>
      <c r="C16" s="1" t="s">
        <v>26</v>
      </c>
      <c r="D16" s="1" t="s">
        <v>26</v>
      </c>
      <c r="E16" s="1" t="s">
        <v>26</v>
      </c>
      <c r="F16" s="1" t="s">
        <v>24</v>
      </c>
      <c r="G16" s="1" t="s">
        <v>26</v>
      </c>
      <c r="H16" s="1" t="s">
        <v>24</v>
      </c>
      <c r="I16" s="1" t="s">
        <v>26</v>
      </c>
      <c r="J16" s="1" t="s">
        <v>26</v>
      </c>
      <c r="K16" s="1" t="s">
        <v>26</v>
      </c>
      <c r="L16" s="1" t="s">
        <v>24</v>
      </c>
      <c r="M16" s="1" t="s">
        <v>26</v>
      </c>
      <c r="N16" s="1" t="s">
        <v>26</v>
      </c>
      <c r="O16" s="1" t="s">
        <v>26</v>
      </c>
      <c r="P16" s="1" t="s">
        <v>26</v>
      </c>
      <c r="Q16" s="1" t="s">
        <v>26</v>
      </c>
      <c r="R16" s="1" t="s">
        <v>26</v>
      </c>
      <c r="S16" s="1" t="s">
        <v>26</v>
      </c>
      <c r="T16" s="1" t="s">
        <v>26</v>
      </c>
      <c r="U16" s="1" t="s">
        <v>24</v>
      </c>
      <c r="V16" s="1" t="s">
        <v>26</v>
      </c>
      <c r="W16" s="1" t="s">
        <v>26</v>
      </c>
      <c r="X16" s="1" t="s">
        <v>26</v>
      </c>
      <c r="Y16" s="1" t="s">
        <v>26</v>
      </c>
      <c r="Z16" s="1" t="s">
        <v>26</v>
      </c>
      <c r="AA16" s="1" t="s">
        <v>26</v>
      </c>
      <c r="AB16" s="1" t="s">
        <v>26</v>
      </c>
      <c r="AC16" s="1" t="s">
        <v>26</v>
      </c>
      <c r="AD16" s="1" t="s">
        <v>26</v>
      </c>
      <c r="AE16" s="1" t="s">
        <v>26</v>
      </c>
      <c r="AF16" s="1" t="s">
        <v>24</v>
      </c>
      <c r="AG16" s="1" t="s">
        <v>26</v>
      </c>
      <c r="AH16" s="1" t="s">
        <v>26</v>
      </c>
      <c r="AI16" s="1" t="s">
        <v>26</v>
      </c>
      <c r="AJ16" s="1" t="s">
        <v>26</v>
      </c>
      <c r="AK16" s="1" t="s">
        <v>24</v>
      </c>
      <c r="AL16" s="1" t="s">
        <v>26</v>
      </c>
      <c r="AM16" s="1" t="s">
        <v>26</v>
      </c>
      <c r="AN16" s="1" t="s">
        <v>26</v>
      </c>
      <c r="AO16" s="1" t="s">
        <v>24</v>
      </c>
      <c r="AP16" s="1" t="s">
        <v>26</v>
      </c>
      <c r="AQ16" s="1" t="s">
        <v>26</v>
      </c>
      <c r="AR16" s="1" t="s">
        <v>26</v>
      </c>
      <c r="AS16" s="1" t="s">
        <v>26</v>
      </c>
      <c r="AT16" s="1" t="s">
        <v>26</v>
      </c>
      <c r="AU16" s="1" t="s">
        <v>26</v>
      </c>
      <c r="AV16" s="1" t="s">
        <v>26</v>
      </c>
    </row>
    <row r="17" spans="1:48" x14ac:dyDescent="0.25">
      <c r="A17" s="1">
        <v>2.7</v>
      </c>
      <c r="B17" s="4" t="s">
        <v>16</v>
      </c>
      <c r="C17" s="5"/>
      <c r="D17" s="5"/>
      <c r="E17" s="5"/>
      <c r="F17" s="5" t="s">
        <v>169</v>
      </c>
      <c r="G17" s="5"/>
      <c r="H17" s="10" t="s">
        <v>358</v>
      </c>
      <c r="I17" s="5"/>
      <c r="J17" s="5"/>
      <c r="K17" s="5"/>
      <c r="L17" s="5" t="s">
        <v>191</v>
      </c>
      <c r="M17" s="5"/>
      <c r="N17" s="5"/>
      <c r="O17" s="5"/>
      <c r="P17" s="5"/>
      <c r="Q17" s="5"/>
      <c r="R17" s="5"/>
      <c r="S17" s="5"/>
      <c r="T17" s="5"/>
      <c r="U17" s="10" t="s">
        <v>234</v>
      </c>
      <c r="V17" s="5"/>
      <c r="W17" s="5"/>
      <c r="X17" s="5"/>
      <c r="Y17" s="5"/>
      <c r="Z17" s="5"/>
      <c r="AA17" s="5"/>
      <c r="AB17" s="5"/>
      <c r="AC17" s="5"/>
      <c r="AD17" s="5"/>
      <c r="AE17" s="5"/>
      <c r="AF17" s="10" t="s">
        <v>277</v>
      </c>
      <c r="AG17" s="5"/>
      <c r="AH17" s="5"/>
      <c r="AI17" s="5"/>
      <c r="AJ17" s="5"/>
      <c r="AK17" s="10" t="s">
        <v>306</v>
      </c>
      <c r="AL17" s="5"/>
      <c r="AM17" s="5"/>
      <c r="AN17" s="5"/>
      <c r="AO17" s="10" t="s">
        <v>326</v>
      </c>
      <c r="AP17" s="5"/>
      <c r="AQ17" s="5"/>
      <c r="AR17" s="5"/>
      <c r="AS17" s="5"/>
      <c r="AT17" s="5"/>
    </row>
    <row r="18" spans="1:48" x14ac:dyDescent="0.25">
      <c r="A18" s="1">
        <v>2.8</v>
      </c>
      <c r="B18" s="4" t="s">
        <v>17</v>
      </c>
      <c r="C18" s="1" t="s">
        <v>26</v>
      </c>
      <c r="D18" s="1" t="s">
        <v>26</v>
      </c>
      <c r="E18" s="1" t="s">
        <v>24</v>
      </c>
      <c r="F18" s="1" t="s">
        <v>26</v>
      </c>
      <c r="G18" s="1" t="s">
        <v>26</v>
      </c>
      <c r="H18" s="1" t="s">
        <v>26</v>
      </c>
      <c r="I18" s="1" t="s">
        <v>26</v>
      </c>
      <c r="J18" s="1" t="s">
        <v>26</v>
      </c>
      <c r="K18" s="1" t="s">
        <v>26</v>
      </c>
      <c r="L18" s="1" t="s">
        <v>24</v>
      </c>
      <c r="M18" s="1" t="s">
        <v>26</v>
      </c>
      <c r="N18" s="1" t="s">
        <v>26</v>
      </c>
      <c r="O18" s="1" t="s">
        <v>26</v>
      </c>
      <c r="P18" s="1" t="s">
        <v>26</v>
      </c>
      <c r="Q18" s="1" t="s">
        <v>26</v>
      </c>
      <c r="R18" s="1" t="s">
        <v>26</v>
      </c>
      <c r="S18" s="1" t="s">
        <v>26</v>
      </c>
      <c r="T18" s="1" t="s">
        <v>26</v>
      </c>
      <c r="U18" s="1" t="s">
        <v>26</v>
      </c>
      <c r="V18" s="1" t="s">
        <v>26</v>
      </c>
      <c r="W18" s="1" t="s">
        <v>26</v>
      </c>
      <c r="X18" s="1" t="s">
        <v>26</v>
      </c>
      <c r="Y18" s="1" t="s">
        <v>26</v>
      </c>
      <c r="Z18" s="1" t="s">
        <v>26</v>
      </c>
      <c r="AA18" s="1" t="s">
        <v>26</v>
      </c>
      <c r="AB18" s="1" t="s">
        <v>26</v>
      </c>
      <c r="AC18" s="1" t="s">
        <v>24</v>
      </c>
      <c r="AD18" s="1" t="s">
        <v>26</v>
      </c>
      <c r="AE18" s="1" t="s">
        <v>26</v>
      </c>
      <c r="AF18" s="1" t="s">
        <v>24</v>
      </c>
      <c r="AG18" s="1" t="s">
        <v>26</v>
      </c>
      <c r="AH18" s="1" t="s">
        <v>26</v>
      </c>
      <c r="AI18" s="1" t="s">
        <v>26</v>
      </c>
      <c r="AJ18" s="1" t="s">
        <v>26</v>
      </c>
      <c r="AK18" s="1" t="s">
        <v>26</v>
      </c>
      <c r="AL18" s="1" t="s">
        <v>26</v>
      </c>
      <c r="AM18" s="1" t="s">
        <v>26</v>
      </c>
      <c r="AN18" s="1" t="s">
        <v>26</v>
      </c>
      <c r="AO18" s="1" t="s">
        <v>26</v>
      </c>
      <c r="AP18" s="1" t="s">
        <v>24</v>
      </c>
      <c r="AQ18" s="1" t="s">
        <v>26</v>
      </c>
      <c r="AR18" s="1" t="s">
        <v>26</v>
      </c>
      <c r="AS18" s="1" t="s">
        <v>26</v>
      </c>
      <c r="AT18" s="1" t="s">
        <v>24</v>
      </c>
      <c r="AU18" s="1" t="s">
        <v>26</v>
      </c>
      <c r="AV18" s="1" t="s">
        <v>26</v>
      </c>
    </row>
    <row r="19" spans="1:48" x14ac:dyDescent="0.25">
      <c r="A19" s="7">
        <v>3.1</v>
      </c>
      <c r="B19" s="1" t="s">
        <v>148</v>
      </c>
      <c r="C19" s="10" t="s">
        <v>155</v>
      </c>
      <c r="D19" s="10" t="s">
        <v>55</v>
      </c>
      <c r="E19" s="10" t="s">
        <v>108</v>
      </c>
      <c r="F19" s="10" t="s">
        <v>170</v>
      </c>
      <c r="G19" s="10" t="s">
        <v>174</v>
      </c>
      <c r="H19" s="10" t="s">
        <v>359</v>
      </c>
      <c r="I19" s="10" t="s">
        <v>180</v>
      </c>
      <c r="J19" s="10" t="s">
        <v>183</v>
      </c>
      <c r="K19" s="10" t="s">
        <v>188</v>
      </c>
      <c r="L19" s="10" t="s">
        <v>192</v>
      </c>
      <c r="M19" s="10" t="s">
        <v>196</v>
      </c>
      <c r="N19" s="10" t="s">
        <v>202</v>
      </c>
      <c r="O19" s="10" t="s">
        <v>207</v>
      </c>
      <c r="P19" s="10" t="s">
        <v>55</v>
      </c>
      <c r="Q19" s="10" t="s">
        <v>216</v>
      </c>
      <c r="R19" s="10" t="s">
        <v>221</v>
      </c>
      <c r="S19" s="10" t="s">
        <v>226</v>
      </c>
      <c r="T19" s="10" t="s">
        <v>229</v>
      </c>
      <c r="U19" s="5" t="s">
        <v>235</v>
      </c>
      <c r="V19" s="10" t="s">
        <v>108</v>
      </c>
      <c r="W19" s="10" t="s">
        <v>242</v>
      </c>
      <c r="X19" s="5" t="s">
        <v>248</v>
      </c>
      <c r="Y19" s="10" t="s">
        <v>251</v>
      </c>
      <c r="Z19" s="10" t="s">
        <v>254</v>
      </c>
      <c r="AA19" s="5" t="s">
        <v>259</v>
      </c>
      <c r="AB19" s="10" t="s">
        <v>55</v>
      </c>
      <c r="AC19" s="10" t="s">
        <v>23</v>
      </c>
      <c r="AD19" s="10" t="s">
        <v>268</v>
      </c>
      <c r="AE19" s="10" t="s">
        <v>273</v>
      </c>
      <c r="AF19" s="10" t="s">
        <v>278</v>
      </c>
      <c r="AG19" s="5" t="s">
        <v>283</v>
      </c>
      <c r="AH19" s="5" t="s">
        <v>289</v>
      </c>
      <c r="AI19" s="5" t="s">
        <v>296</v>
      </c>
      <c r="AJ19" s="10" t="s">
        <v>301</v>
      </c>
      <c r="AK19" s="10" t="s">
        <v>307</v>
      </c>
      <c r="AL19" s="5" t="s">
        <v>312</v>
      </c>
      <c r="AM19" s="10" t="s">
        <v>319</v>
      </c>
      <c r="AN19" s="10" t="s">
        <v>23</v>
      </c>
      <c r="AO19" s="10" t="s">
        <v>327</v>
      </c>
      <c r="AP19" s="5" t="s">
        <v>333</v>
      </c>
      <c r="AQ19" s="10" t="s">
        <v>339</v>
      </c>
      <c r="AR19" s="10" t="s">
        <v>345</v>
      </c>
      <c r="AS19" s="5" t="s">
        <v>350</v>
      </c>
      <c r="AT19" s="10" t="s">
        <v>355</v>
      </c>
      <c r="AU19" s="6" t="s">
        <v>55</v>
      </c>
      <c r="AV19" s="11" t="s">
        <v>174</v>
      </c>
    </row>
    <row r="20" spans="1:48" x14ac:dyDescent="0.25">
      <c r="A20" s="1">
        <v>3.2</v>
      </c>
      <c r="B20" s="8" t="s">
        <v>149</v>
      </c>
      <c r="C20" s="10" t="s">
        <v>156</v>
      </c>
      <c r="D20" s="10" t="s">
        <v>160</v>
      </c>
      <c r="E20" s="10" t="s">
        <v>165</v>
      </c>
      <c r="F20" s="10" t="s">
        <v>171</v>
      </c>
      <c r="G20" s="10" t="s">
        <v>175</v>
      </c>
      <c r="H20" s="10" t="s">
        <v>360</v>
      </c>
      <c r="I20" s="10" t="s">
        <v>181</v>
      </c>
      <c r="J20" s="10" t="s">
        <v>184</v>
      </c>
      <c r="K20" s="10" t="s">
        <v>189</v>
      </c>
      <c r="L20" s="10" t="s">
        <v>193</v>
      </c>
      <c r="M20" s="10" t="s">
        <v>197</v>
      </c>
      <c r="N20" s="10" t="s">
        <v>203</v>
      </c>
      <c r="O20" s="10" t="s">
        <v>208</v>
      </c>
      <c r="P20" s="10" t="s">
        <v>212</v>
      </c>
      <c r="Q20" s="10" t="s">
        <v>217</v>
      </c>
      <c r="R20" s="10" t="s">
        <v>222</v>
      </c>
      <c r="S20" s="10" t="s">
        <v>184</v>
      </c>
      <c r="T20" s="10" t="s">
        <v>230</v>
      </c>
      <c r="U20" s="10" t="s">
        <v>184</v>
      </c>
      <c r="V20" s="10" t="s">
        <v>239</v>
      </c>
      <c r="W20" s="10" t="s">
        <v>243</v>
      </c>
      <c r="X20" s="10" t="s">
        <v>249</v>
      </c>
      <c r="Y20" s="10" t="s">
        <v>252</v>
      </c>
      <c r="Z20" s="10" t="s">
        <v>255</v>
      </c>
      <c r="AA20" s="5" t="s">
        <v>260</v>
      </c>
      <c r="AB20" s="10" t="s">
        <v>264</v>
      </c>
      <c r="AC20" s="10" t="s">
        <v>266</v>
      </c>
      <c r="AD20" s="10" t="s">
        <v>269</v>
      </c>
      <c r="AE20" s="10" t="s">
        <v>361</v>
      </c>
      <c r="AF20" s="10" t="s">
        <v>208</v>
      </c>
      <c r="AG20" s="10" t="s">
        <v>284</v>
      </c>
      <c r="AH20" s="5" t="s">
        <v>290</v>
      </c>
      <c r="AI20" s="5" t="s">
        <v>297</v>
      </c>
      <c r="AJ20" s="5" t="s">
        <v>302</v>
      </c>
      <c r="AK20" s="10" t="s">
        <v>308</v>
      </c>
      <c r="AL20" s="10" t="s">
        <v>313</v>
      </c>
      <c r="AM20" s="10" t="s">
        <v>320</v>
      </c>
      <c r="AN20" s="10" t="s">
        <v>323</v>
      </c>
      <c r="AO20" s="10" t="s">
        <v>328</v>
      </c>
      <c r="AP20" s="5" t="s">
        <v>334</v>
      </c>
      <c r="AQ20" s="10" t="s">
        <v>340</v>
      </c>
      <c r="AR20" s="10" t="s">
        <v>346</v>
      </c>
      <c r="AS20" s="10" t="s">
        <v>351</v>
      </c>
      <c r="AT20" s="10" t="s">
        <v>356</v>
      </c>
      <c r="AU20" s="6" t="s">
        <v>366</v>
      </c>
      <c r="AV20" s="20" t="s">
        <v>175</v>
      </c>
    </row>
    <row r="21" spans="1:48" x14ac:dyDescent="0.25">
      <c r="A21" s="1">
        <v>3.3</v>
      </c>
      <c r="B21" s="8" t="s">
        <v>150</v>
      </c>
      <c r="C21" s="10" t="s">
        <v>157</v>
      </c>
      <c r="D21" s="10" t="s">
        <v>161</v>
      </c>
      <c r="E21" s="10" t="s">
        <v>166</v>
      </c>
      <c r="F21" s="10" t="s">
        <v>55</v>
      </c>
      <c r="G21" s="10" t="s">
        <v>176</v>
      </c>
      <c r="H21" s="10" t="s">
        <v>362</v>
      </c>
      <c r="I21" s="10" t="s">
        <v>363</v>
      </c>
      <c r="J21" s="10" t="s">
        <v>185</v>
      </c>
      <c r="K21" s="5"/>
      <c r="L21" s="10" t="s">
        <v>194</v>
      </c>
      <c r="M21" s="10" t="s">
        <v>198</v>
      </c>
      <c r="N21" s="10" t="s">
        <v>204</v>
      </c>
      <c r="O21" s="10" t="s">
        <v>55</v>
      </c>
      <c r="P21" s="10" t="s">
        <v>213</v>
      </c>
      <c r="Q21" s="10" t="s">
        <v>218</v>
      </c>
      <c r="R21" s="10" t="s">
        <v>223</v>
      </c>
      <c r="S21" s="5" t="s">
        <v>227</v>
      </c>
      <c r="T21" s="10" t="s">
        <v>231</v>
      </c>
      <c r="U21" s="10" t="s">
        <v>236</v>
      </c>
      <c r="V21" s="10" t="s">
        <v>108</v>
      </c>
      <c r="W21" s="10" t="s">
        <v>244</v>
      </c>
      <c r="X21" s="10" t="s">
        <v>162</v>
      </c>
      <c r="Y21" s="10" t="s">
        <v>253</v>
      </c>
      <c r="Z21" s="10" t="s">
        <v>256</v>
      </c>
      <c r="AA21" s="5" t="s">
        <v>261</v>
      </c>
      <c r="AB21" s="10" t="s">
        <v>108</v>
      </c>
      <c r="AC21" s="10" t="s">
        <v>23</v>
      </c>
      <c r="AD21" s="10" t="s">
        <v>55</v>
      </c>
      <c r="AE21" s="10" t="s">
        <v>274</v>
      </c>
      <c r="AF21" s="10" t="s">
        <v>279</v>
      </c>
      <c r="AG21" s="10" t="s">
        <v>285</v>
      </c>
      <c r="AH21" s="10" t="s">
        <v>291</v>
      </c>
      <c r="AI21" s="5" t="s">
        <v>298</v>
      </c>
      <c r="AJ21" s="10" t="s">
        <v>303</v>
      </c>
      <c r="AK21" s="10" t="s">
        <v>23</v>
      </c>
      <c r="AL21" s="10" t="s">
        <v>314</v>
      </c>
      <c r="AM21" s="10" t="s">
        <v>23</v>
      </c>
      <c r="AN21" s="10" t="s">
        <v>23</v>
      </c>
      <c r="AO21" s="10" t="s">
        <v>329</v>
      </c>
      <c r="AP21" s="5" t="s">
        <v>335</v>
      </c>
      <c r="AQ21" s="10" t="s">
        <v>341</v>
      </c>
      <c r="AR21" s="10" t="s">
        <v>347</v>
      </c>
      <c r="AS21" s="10" t="s">
        <v>352</v>
      </c>
      <c r="AT21" s="10" t="s">
        <v>357</v>
      </c>
      <c r="AU21" s="1" t="s">
        <v>367</v>
      </c>
      <c r="AV21" s="20" t="s">
        <v>176</v>
      </c>
    </row>
    <row r="22" spans="1:48" ht="20" customHeight="1" x14ac:dyDescent="0.25">
      <c r="A22" s="1">
        <v>3.4</v>
      </c>
      <c r="B22" s="8" t="s">
        <v>151</v>
      </c>
      <c r="C22" s="10" t="s">
        <v>158</v>
      </c>
      <c r="D22" s="10" t="s">
        <v>162</v>
      </c>
      <c r="E22" s="10" t="s">
        <v>167</v>
      </c>
      <c r="F22" s="10" t="s">
        <v>172</v>
      </c>
      <c r="G22" s="5" t="s">
        <v>177</v>
      </c>
      <c r="H22" s="10" t="s">
        <v>179</v>
      </c>
      <c r="I22" s="10" t="s">
        <v>364</v>
      </c>
      <c r="J22" s="10" t="s">
        <v>186</v>
      </c>
      <c r="K22" s="5"/>
      <c r="L22" s="10" t="s">
        <v>162</v>
      </c>
      <c r="M22" s="10" t="s">
        <v>199</v>
      </c>
      <c r="N22" s="10" t="s">
        <v>205</v>
      </c>
      <c r="O22" s="10" t="s">
        <v>209</v>
      </c>
      <c r="P22" s="10" t="s">
        <v>214</v>
      </c>
      <c r="Q22" s="10" t="s">
        <v>219</v>
      </c>
      <c r="R22" s="10" t="s">
        <v>224</v>
      </c>
      <c r="S22" s="10" t="s">
        <v>199</v>
      </c>
      <c r="T22" s="10" t="s">
        <v>232</v>
      </c>
      <c r="U22" s="10" t="s">
        <v>237</v>
      </c>
      <c r="V22" s="10" t="s">
        <v>240</v>
      </c>
      <c r="W22" s="5" t="s">
        <v>245</v>
      </c>
      <c r="X22" s="10" t="s">
        <v>162</v>
      </c>
      <c r="Y22" s="5"/>
      <c r="Z22" s="10" t="s">
        <v>257</v>
      </c>
      <c r="AA22" s="5" t="s">
        <v>262</v>
      </c>
      <c r="AB22" s="10" t="s">
        <v>240</v>
      </c>
      <c r="AC22" s="10" t="s">
        <v>162</v>
      </c>
      <c r="AD22" s="10" t="s">
        <v>270</v>
      </c>
      <c r="AE22" s="10" t="s">
        <v>275</v>
      </c>
      <c r="AF22" s="10" t="s">
        <v>280</v>
      </c>
      <c r="AG22" s="10" t="s">
        <v>286</v>
      </c>
      <c r="AH22" s="10" t="s">
        <v>292</v>
      </c>
      <c r="AI22" s="5" t="s">
        <v>299</v>
      </c>
      <c r="AJ22" s="10" t="s">
        <v>304</v>
      </c>
      <c r="AK22" s="10" t="s">
        <v>309</v>
      </c>
      <c r="AL22" s="10" t="s">
        <v>315</v>
      </c>
      <c r="AM22" s="5"/>
      <c r="AN22" s="10" t="s">
        <v>162</v>
      </c>
      <c r="AO22" s="10" t="s">
        <v>330</v>
      </c>
      <c r="AP22" s="5" t="s">
        <v>336</v>
      </c>
      <c r="AQ22" s="10" t="s">
        <v>342</v>
      </c>
      <c r="AR22" s="10" t="s">
        <v>348</v>
      </c>
      <c r="AS22" s="5" t="s">
        <v>353</v>
      </c>
      <c r="AT22" s="10" t="s">
        <v>162</v>
      </c>
      <c r="AU22" s="1" t="s">
        <v>240</v>
      </c>
      <c r="AV22" s="11" t="s">
        <v>177</v>
      </c>
    </row>
    <row r="23" spans="1:48" x14ac:dyDescent="0.25">
      <c r="A23" s="7">
        <v>3.5</v>
      </c>
      <c r="B23" s="1" t="s">
        <v>152</v>
      </c>
      <c r="C23" s="10" t="s">
        <v>159</v>
      </c>
      <c r="D23" s="10" t="s">
        <v>163</v>
      </c>
      <c r="E23" s="10" t="s">
        <v>168</v>
      </c>
      <c r="F23" s="10" t="s">
        <v>173</v>
      </c>
      <c r="G23" s="5" t="s">
        <v>178</v>
      </c>
      <c r="H23" s="10" t="s">
        <v>365</v>
      </c>
      <c r="I23" s="10" t="s">
        <v>182</v>
      </c>
      <c r="J23" s="10" t="s">
        <v>187</v>
      </c>
      <c r="K23" s="5"/>
      <c r="L23" s="10" t="s">
        <v>195</v>
      </c>
      <c r="M23" s="10" t="s">
        <v>200</v>
      </c>
      <c r="N23" s="10" t="s">
        <v>206</v>
      </c>
      <c r="O23" s="10" t="s">
        <v>210</v>
      </c>
      <c r="P23" s="10" t="s">
        <v>215</v>
      </c>
      <c r="Q23" s="10" t="s">
        <v>220</v>
      </c>
      <c r="R23" s="10" t="s">
        <v>225</v>
      </c>
      <c r="S23" s="5" t="s">
        <v>228</v>
      </c>
      <c r="T23" s="10" t="s">
        <v>233</v>
      </c>
      <c r="U23" s="5" t="s">
        <v>238</v>
      </c>
      <c r="V23" s="10" t="s">
        <v>241</v>
      </c>
      <c r="W23" s="10" t="s">
        <v>246</v>
      </c>
      <c r="X23" s="5" t="s">
        <v>250</v>
      </c>
      <c r="Y23" s="5"/>
      <c r="Z23" s="5" t="s">
        <v>258</v>
      </c>
      <c r="AA23" s="5" t="s">
        <v>263</v>
      </c>
      <c r="AB23" s="10" t="s">
        <v>265</v>
      </c>
      <c r="AC23" s="5"/>
      <c r="AD23" s="10" t="s">
        <v>271</v>
      </c>
      <c r="AE23" s="10" t="s">
        <v>276</v>
      </c>
      <c r="AF23" s="10" t="s">
        <v>281</v>
      </c>
      <c r="AG23" s="10" t="s">
        <v>287</v>
      </c>
      <c r="AH23" s="10" t="s">
        <v>293</v>
      </c>
      <c r="AI23" s="5" t="s">
        <v>300</v>
      </c>
      <c r="AJ23" s="10" t="s">
        <v>305</v>
      </c>
      <c r="AK23" s="10" t="s">
        <v>310</v>
      </c>
      <c r="AL23" s="10" t="s">
        <v>316</v>
      </c>
      <c r="AM23" s="10" t="s">
        <v>321</v>
      </c>
      <c r="AN23" s="10" t="s">
        <v>324</v>
      </c>
      <c r="AO23" s="10" t="s">
        <v>331</v>
      </c>
      <c r="AP23" s="5" t="s">
        <v>337</v>
      </c>
      <c r="AQ23" s="5" t="s">
        <v>343</v>
      </c>
      <c r="AR23" s="10" t="s">
        <v>349</v>
      </c>
      <c r="AS23" s="10" t="s">
        <v>354</v>
      </c>
      <c r="AT23" s="5"/>
      <c r="AU23" s="1" t="s">
        <v>368</v>
      </c>
      <c r="AV23" s="20" t="s">
        <v>465</v>
      </c>
    </row>
    <row r="24" spans="1:48" ht="17" x14ac:dyDescent="0.25">
      <c r="H24" s="9"/>
    </row>
  </sheetData>
  <mergeCells count="1">
    <mergeCell ref="A1:B1"/>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90"/>
  <sheetViews>
    <sheetView workbookViewId="0">
      <selection activeCell="E15" sqref="E15"/>
    </sheetView>
  </sheetViews>
  <sheetFormatPr baseColWidth="10" defaultRowHeight="16" x14ac:dyDescent="0.2"/>
  <cols>
    <col min="1" max="1" width="4.1640625" bestFit="1" customWidth="1"/>
    <col min="2" max="2" width="13.6640625" bestFit="1" customWidth="1"/>
    <col min="10" max="10" width="17.33203125" customWidth="1"/>
  </cols>
  <sheetData>
    <row r="1" spans="1:60" ht="17" x14ac:dyDescent="0.25">
      <c r="A1" s="14"/>
      <c r="B1" s="14" t="s">
        <v>453</v>
      </c>
      <c r="C1" s="14" t="s">
        <v>454</v>
      </c>
      <c r="D1" s="14" t="s">
        <v>464</v>
      </c>
      <c r="E1" s="14" t="s">
        <v>5</v>
      </c>
      <c r="F1" s="14" t="s">
        <v>6</v>
      </c>
      <c r="G1" s="14" t="s">
        <v>467</v>
      </c>
      <c r="H1" s="14" t="s">
        <v>468</v>
      </c>
      <c r="I1" s="14" t="s">
        <v>469</v>
      </c>
      <c r="J1" s="3" t="s">
        <v>10</v>
      </c>
      <c r="K1" s="4" t="s">
        <v>11</v>
      </c>
      <c r="L1" s="4" t="s">
        <v>12</v>
      </c>
      <c r="N1" s="25" t="s">
        <v>13</v>
      </c>
      <c r="O1" s="4" t="s">
        <v>15</v>
      </c>
      <c r="P1" s="26" t="s">
        <v>17</v>
      </c>
      <c r="Q1" s="4" t="s">
        <v>18</v>
      </c>
    </row>
    <row r="2" spans="1:60" ht="17" x14ac:dyDescent="0.25">
      <c r="A2" s="14" t="s">
        <v>369</v>
      </c>
      <c r="B2" s="14">
        <f>IF('Interpretation Questionnaire'!C$2="ISIS",1,2)</f>
        <v>1</v>
      </c>
      <c r="C2" s="1">
        <v>5</v>
      </c>
      <c r="D2" s="14">
        <f>IF('Interpretation Questionnaire'!C$4="Y",1,2)</f>
        <v>1</v>
      </c>
      <c r="E2" s="14">
        <f>IF('Interpretation Questionnaire'!C$6="Y",1,2)</f>
        <v>1</v>
      </c>
      <c r="F2" s="14">
        <f>IF('Interpretation Questionnaire'!C$7="Y",1,2)</f>
        <v>1</v>
      </c>
      <c r="G2" s="14">
        <f>IF('Interpretation Questionnaire'!C$8="Y",1,2)</f>
        <v>1</v>
      </c>
      <c r="H2" s="14">
        <f>IF('Interpretation Questionnaire'!C$9="Y",1,2)</f>
        <v>2</v>
      </c>
      <c r="I2" s="14">
        <f>IF('Interpretation Questionnaire'!C$10="",1,2)</f>
        <v>1</v>
      </c>
      <c r="J2" s="14">
        <f>IF('Interpretation Questionnaire'!C$11="Always",1,IF('Interpretation Questionnaire'!C$11="In most of the cases",2,IF('Interpretation Questionnaire'!C$11="In some cases",3,4)))</f>
        <v>2</v>
      </c>
      <c r="K2" s="14">
        <f>IF('Interpretation Questionnaire'!C$12="Always",1,IF('Interpretation Questionnaire'!C$12="In most of the cases",2,IF('Interpretation Questionnaire'!C$12="In some cases",3,4)))</f>
        <v>2</v>
      </c>
      <c r="M2" s="14">
        <f>IF('Interpretation Questionnaire'!C$13="Y",1,2)</f>
        <v>2</v>
      </c>
      <c r="N2" s="14" t="e">
        <f>IF('Interpretation Questionnaire'!#REF!="Y",1,2)</f>
        <v>#REF!</v>
      </c>
      <c r="O2" s="14" t="e">
        <f>IF('Interpretation Questionnaire'!#REF!="Y",1,2)</f>
        <v>#REF!</v>
      </c>
      <c r="P2" s="14">
        <f>IF('Interpretation Questionnaire'!C$14="Y",1,2)</f>
        <v>2</v>
      </c>
      <c r="Q2" s="14">
        <f>IF('Interpretation Questionnaire'!C$15="Y",1,2)</f>
        <v>2</v>
      </c>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row>
    <row r="3" spans="1:60" ht="17" x14ac:dyDescent="0.25">
      <c r="A3" s="14" t="s">
        <v>370</v>
      </c>
      <c r="B3" s="14">
        <f>IF('Interpretation Questionnaire'!D$2="ISIS",1,2)</f>
        <v>1</v>
      </c>
      <c r="C3" s="1">
        <v>5</v>
      </c>
      <c r="D3" s="14">
        <f>IF('Interpretation Questionnaire'!D$4="Y",1,2)</f>
        <v>1</v>
      </c>
      <c r="E3" s="14">
        <f>IF('Interpretation Questionnaire'!$D6="Y",1,2)</f>
        <v>1</v>
      </c>
      <c r="F3" s="14">
        <f>IF('Interpretation Questionnaire'!D$7="Y",1,2)</f>
        <v>1</v>
      </c>
      <c r="G3" s="14">
        <f>IF('Interpretation Questionnaire'!D$8="Y",1,2)</f>
        <v>1</v>
      </c>
      <c r="H3" s="14">
        <f>IF('Interpretation Questionnaire'!D$9="Y",1,2)</f>
        <v>2</v>
      </c>
      <c r="I3" s="14">
        <f>IF('Interpretation Questionnaire'!D$10="",1,2)</f>
        <v>1</v>
      </c>
      <c r="J3" s="14">
        <f>IF('Interpretation Questionnaire'!D$11="Always",1,IF('Interpretation Questionnaire'!D$11="In most of the cases",2,IF('Interpretation Questionnaire'!D$11="In some cases",3,4)))</f>
        <v>2</v>
      </c>
      <c r="K3" s="14">
        <f>IF('Interpretation Questionnaire'!D$12="Always",1,IF('Interpretation Questionnaire'!D$12="In most of the cases",2,IF('Interpretation Questionnaire'!D$12="In some cases",3,4)))</f>
        <v>2</v>
      </c>
      <c r="M3" s="14">
        <f>IF('Interpretation Questionnaire'!D$13="Y",1,2)</f>
        <v>2</v>
      </c>
      <c r="N3" s="14" t="e">
        <f>IF('Interpretation Questionnaire'!#REF!="Y",1,2)</f>
        <v>#REF!</v>
      </c>
      <c r="O3" s="14" t="e">
        <f>IF('Interpretation Questionnaire'!#REF!="Y",1,2)</f>
        <v>#REF!</v>
      </c>
      <c r="P3" s="14">
        <f>IF('Interpretation Questionnaire'!D$14="Y",1,2)</f>
        <v>2</v>
      </c>
      <c r="Q3" s="14">
        <f>IF('Interpretation Questionnaire'!D$15="Y",1,2)</f>
        <v>1</v>
      </c>
    </row>
    <row r="4" spans="1:60" ht="17" x14ac:dyDescent="0.25">
      <c r="A4" s="14" t="s">
        <v>371</v>
      </c>
      <c r="B4" s="14">
        <f>IF('Interpretation Questionnaire'!E$2="ISIS",1,2)</f>
        <v>1</v>
      </c>
      <c r="C4" s="1">
        <v>5</v>
      </c>
      <c r="D4" s="14">
        <f>IF('Interpretation Questionnaire'!E$4="Y",1,2)</f>
        <v>1</v>
      </c>
      <c r="E4" s="14">
        <f>IF('Interpretation Questionnaire'!E$6="Y",1,2)</f>
        <v>1</v>
      </c>
      <c r="F4" s="14">
        <f>IF('Interpretation Questionnaire'!E$7="Y",1,2)</f>
        <v>1</v>
      </c>
      <c r="G4" s="14">
        <f>IF('Interpretation Questionnaire'!E$8="Y",1,2)</f>
        <v>1</v>
      </c>
      <c r="H4" s="14">
        <f>IF('Interpretation Questionnaire'!E$9="Y",1,2)</f>
        <v>1</v>
      </c>
      <c r="I4" s="14">
        <f>IF('Interpretation Questionnaire'!E$10="",1,2)</f>
        <v>1</v>
      </c>
      <c r="J4" s="14">
        <f>IF('Interpretation Questionnaire'!E$11="Always",1,IF('Interpretation Questionnaire'!E$11="In most of the cases",2,IF('Interpretation Questionnaire'!E$11="In some cases",3,4)))</f>
        <v>2</v>
      </c>
      <c r="K4" s="14">
        <f>IF('Interpretation Questionnaire'!E$12="Always",1,IF('Interpretation Questionnaire'!E$12="In most of the cases",2,IF('Interpretation Questionnaire'!E$12="In some cases",3,4)))</f>
        <v>3</v>
      </c>
      <c r="M4" s="14">
        <f>IF('Interpretation Questionnaire'!E$13="Y",1,2)</f>
        <v>2</v>
      </c>
      <c r="N4" s="14" t="e">
        <f>IF('Interpretation Questionnaire'!#REF!="Y",1,2)</f>
        <v>#REF!</v>
      </c>
      <c r="O4" s="14" t="e">
        <f>IF('Interpretation Questionnaire'!#REF!="Y",1,2)</f>
        <v>#REF!</v>
      </c>
      <c r="P4" s="14">
        <f>IF('Interpretation Questionnaire'!E$14="Y",1,2)</f>
        <v>2</v>
      </c>
      <c r="Q4" s="14">
        <f>IF('Interpretation Questionnaire'!E$15="Y",1,2)</f>
        <v>2</v>
      </c>
    </row>
    <row r="5" spans="1:60" ht="17" x14ac:dyDescent="0.25">
      <c r="A5" s="14" t="s">
        <v>372</v>
      </c>
      <c r="B5" s="14">
        <f>IF('Interpretation Questionnaire'!F$2="ISIS",1,2)</f>
        <v>1</v>
      </c>
      <c r="C5" s="1">
        <v>5</v>
      </c>
      <c r="D5" s="14">
        <f>IF('Interpretation Questionnaire'!F$4="Y",1,2)</f>
        <v>1</v>
      </c>
      <c r="E5" s="14">
        <f>IF('Interpretation Questionnaire'!F$6="Y",1,2)</f>
        <v>1</v>
      </c>
      <c r="F5" s="14">
        <f>IF('Interpretation Questionnaire'!F$7="Y",1,2)</f>
        <v>1</v>
      </c>
      <c r="G5" s="14">
        <f>IF('Interpretation Questionnaire'!F$8="Y",1,2)</f>
        <v>1</v>
      </c>
      <c r="H5" s="14">
        <f>IF('Interpretation Questionnaire'!F$9="Y",1,2)</f>
        <v>2</v>
      </c>
      <c r="I5" s="14">
        <f>IF('Interpretation Questionnaire'!F$10="",1,2)</f>
        <v>1</v>
      </c>
      <c r="J5" s="14">
        <f>IF('Interpretation Questionnaire'!F$11="Always",1,IF('Interpretation Questionnaire'!F$11="In most of the cases",2,IF('Interpretation Questionnaire'!F$11="In some cases",3,4)))</f>
        <v>2</v>
      </c>
      <c r="K5" s="14">
        <f>IF('Interpretation Questionnaire'!F$12="Always",1,IF('Interpretation Questionnaire'!F$12="In most of the cases",2,IF('Interpretation Questionnaire'!F$12="In some cases",3,4)))</f>
        <v>1</v>
      </c>
      <c r="M5" s="14">
        <f>IF('Interpretation Questionnaire'!F$13="Y",1,2)</f>
        <v>2</v>
      </c>
      <c r="N5" s="14" t="e">
        <f>IF('Interpretation Questionnaire'!#REF!="Y",1,2)</f>
        <v>#REF!</v>
      </c>
      <c r="O5" s="14" t="e">
        <f>IF('Interpretation Questionnaire'!#REF!="Y",1,2)</f>
        <v>#REF!</v>
      </c>
      <c r="P5" s="14">
        <f>IF('Interpretation Questionnaire'!F$14="Y",1,2)</f>
        <v>2</v>
      </c>
      <c r="Q5" s="14">
        <f>IF('Interpretation Questionnaire'!F$15="Y",1,2)</f>
        <v>1</v>
      </c>
    </row>
    <row r="6" spans="1:60" ht="17" x14ac:dyDescent="0.25">
      <c r="A6" s="14" t="s">
        <v>373</v>
      </c>
      <c r="B6" s="14">
        <f>IF('Interpretation Questionnaire'!G$2="ISIS",1,2)</f>
        <v>1</v>
      </c>
      <c r="C6" s="1">
        <v>5</v>
      </c>
      <c r="D6" s="14">
        <f>IF('Interpretation Questionnaire'!G$4="Y",1,2)</f>
        <v>1</v>
      </c>
      <c r="E6" s="14">
        <f>IF('Interpretation Questionnaire'!G$6="Y",1,2)</f>
        <v>1</v>
      </c>
      <c r="F6" s="14">
        <f>IF('Interpretation Questionnaire'!G$7="Y",1,2)</f>
        <v>2</v>
      </c>
      <c r="G6" s="14">
        <f>IF('Interpretation Questionnaire'!G$8="Y",1,2)</f>
        <v>2</v>
      </c>
      <c r="H6" s="14">
        <f>IF('Interpretation Questionnaire'!G$9="Y",1,2)</f>
        <v>2</v>
      </c>
      <c r="I6" s="14">
        <f>IF('Interpretation Questionnaire'!G$10="",1,2)</f>
        <v>1</v>
      </c>
      <c r="J6" s="14">
        <f>IF('Interpretation Questionnaire'!G$11="Always",1,IF('Interpretation Questionnaire'!G$11="In most of the cases",2,IF('Interpretation Questionnaire'!G$11="In some cases",3,4)))</f>
        <v>2</v>
      </c>
      <c r="K6" s="14">
        <f>IF('Interpretation Questionnaire'!G$12="Always",1,IF('Interpretation Questionnaire'!G$12="In most of the cases",2,IF('Interpretation Questionnaire'!G$12="In some cases",3,4)))</f>
        <v>2</v>
      </c>
      <c r="M6" s="14">
        <f>IF('Interpretation Questionnaire'!G$13="Y",1,2)</f>
        <v>2</v>
      </c>
      <c r="N6" s="14" t="e">
        <f>IF('Interpretation Questionnaire'!#REF!="Y",1,2)</f>
        <v>#REF!</v>
      </c>
      <c r="O6" s="14" t="e">
        <f>IF('Interpretation Questionnaire'!#REF!="Y",1,2)</f>
        <v>#REF!</v>
      </c>
      <c r="P6" s="14">
        <f>IF('Interpretation Questionnaire'!G$14="Y",1,2)</f>
        <v>2</v>
      </c>
      <c r="Q6" s="14">
        <f>IF('Interpretation Questionnaire'!G$15="Y",1,2)</f>
        <v>2</v>
      </c>
    </row>
    <row r="7" spans="1:60" ht="17" x14ac:dyDescent="0.25">
      <c r="A7" s="14" t="s">
        <v>374</v>
      </c>
      <c r="B7" s="14">
        <f>IF('Interpretation Questionnaire'!H$2="ISIS",1,2)</f>
        <v>2</v>
      </c>
      <c r="C7" s="1">
        <v>7</v>
      </c>
      <c r="D7" s="14">
        <f>IF('Interpretation Questionnaire'!H$4="Y",1,2)</f>
        <v>1</v>
      </c>
      <c r="E7" s="14">
        <f>IF('Interpretation Questionnaire'!H$6="Y",1,2)</f>
        <v>1</v>
      </c>
      <c r="F7" s="14">
        <f>IF('Interpretation Questionnaire'!H$7="Y",1,2)</f>
        <v>1</v>
      </c>
      <c r="G7" s="14">
        <f>IF('Interpretation Questionnaire'!H$8="Y",1,2)</f>
        <v>1</v>
      </c>
      <c r="H7" s="14">
        <f>IF('Interpretation Questionnaire'!H$9="Y",1,2)</f>
        <v>2</v>
      </c>
      <c r="I7" s="14">
        <f>IF('Interpretation Questionnaire'!H$10="",1,2)</f>
        <v>1</v>
      </c>
      <c r="J7" s="14">
        <f>IF('Interpretation Questionnaire'!H$11="Always",1,IF('Interpretation Questionnaire'!H$11="In most of the cases",2,IF('Interpretation Questionnaire'!H$11="In some cases",3,4)))</f>
        <v>3</v>
      </c>
      <c r="K7" s="14">
        <f>IF('Interpretation Questionnaire'!H$12="Always",1,IF('Interpretation Questionnaire'!H$12="In most of the cases",2,IF('Interpretation Questionnaire'!H$12="In some cases",3,4)))</f>
        <v>2</v>
      </c>
      <c r="M7" s="14">
        <f>IF('Interpretation Questionnaire'!H$13="Y",1,2)</f>
        <v>2</v>
      </c>
      <c r="N7" s="14" t="e">
        <f>IF('Interpretation Questionnaire'!#REF!="Y",1,2)</f>
        <v>#REF!</v>
      </c>
      <c r="O7" s="14" t="e">
        <f>IF('Interpretation Questionnaire'!#REF!="Y",1,2)</f>
        <v>#REF!</v>
      </c>
      <c r="P7" s="14">
        <f>IF('Interpretation Questionnaire'!H$14="Y",1,2)</f>
        <v>2</v>
      </c>
      <c r="Q7" s="14">
        <f>IF('Interpretation Questionnaire'!H$15="Y",1,2)</f>
        <v>2</v>
      </c>
    </row>
    <row r="8" spans="1:60" ht="17" x14ac:dyDescent="0.25">
      <c r="A8" s="14" t="s">
        <v>375</v>
      </c>
      <c r="B8" s="14">
        <f>IF('Interpretation Questionnaire'!I$2="ISIS",1,2)</f>
        <v>2</v>
      </c>
      <c r="C8" s="1">
        <v>6</v>
      </c>
      <c r="D8" s="14">
        <f>IF('Interpretation Questionnaire'!I$4="Y",1,2)</f>
        <v>1</v>
      </c>
      <c r="E8" s="14">
        <f>IF('Interpretation Questionnaire'!I$6="Y",1,2)</f>
        <v>1</v>
      </c>
      <c r="F8" s="14">
        <f>IF('Interpretation Questionnaire'!I$7="Y",1,2)</f>
        <v>1</v>
      </c>
      <c r="G8" s="14">
        <f>IF('Interpretation Questionnaire'!I$8="Y",1,2)</f>
        <v>2</v>
      </c>
      <c r="H8" s="14">
        <f>IF('Interpretation Questionnaire'!I$9="Y",1,2)</f>
        <v>2</v>
      </c>
      <c r="I8" s="14">
        <f>IF('Interpretation Questionnaire'!I$10="",1,2)</f>
        <v>1</v>
      </c>
      <c r="J8" s="14">
        <f>IF('Interpretation Questionnaire'!I$11="Always",1,IF('Interpretation Questionnaire'!I$11="In most of the cases",2,IF('Interpretation Questionnaire'!I$11="In some cases",3,4)))</f>
        <v>2</v>
      </c>
      <c r="K8" s="14">
        <f>IF('Interpretation Questionnaire'!I$12="Always",1,IF('Interpretation Questionnaire'!I$12="In most of the cases",2,IF('Interpretation Questionnaire'!I$12="In some cases",3,4)))</f>
        <v>1</v>
      </c>
      <c r="M8" s="14">
        <f>IF('Interpretation Questionnaire'!I$13="Y",1,2)</f>
        <v>1</v>
      </c>
      <c r="N8" s="14" t="e">
        <f>IF('Interpretation Questionnaire'!#REF!="Y",1,2)</f>
        <v>#REF!</v>
      </c>
      <c r="O8" s="14" t="e">
        <f>IF('Interpretation Questionnaire'!#REF!="Y",1,2)</f>
        <v>#REF!</v>
      </c>
      <c r="P8" s="14">
        <f>IF('Interpretation Questionnaire'!I$14="Y",1,2)</f>
        <v>2</v>
      </c>
      <c r="Q8" s="14">
        <f>IF('Interpretation Questionnaire'!I$15="Y",1,2)</f>
        <v>1</v>
      </c>
    </row>
    <row r="9" spans="1:60" ht="17" x14ac:dyDescent="0.25">
      <c r="A9" s="14" t="s">
        <v>376</v>
      </c>
      <c r="B9" s="14">
        <f>IF('Interpretation Questionnaire'!J$2="ISIS",1,2)</f>
        <v>2</v>
      </c>
      <c r="C9" s="1">
        <v>5</v>
      </c>
      <c r="D9" s="14">
        <f>IF('Interpretation Questionnaire'!J$4="Y",1,2)</f>
        <v>1</v>
      </c>
      <c r="E9" s="14">
        <f>IF('Interpretation Questionnaire'!J$6="Y",1,2)</f>
        <v>1</v>
      </c>
      <c r="F9" s="14">
        <f>IF('Interpretation Questionnaire'!J$7="Y",1,2)</f>
        <v>1</v>
      </c>
      <c r="G9" s="14">
        <f>IF('Interpretation Questionnaire'!J$8="Y",1,2)</f>
        <v>1</v>
      </c>
      <c r="H9" s="14">
        <f>IF('Interpretation Questionnaire'!J$9="Y",1,2)</f>
        <v>2</v>
      </c>
      <c r="I9" s="14">
        <f>IF('Interpretation Questionnaire'!J$10="",1,2)</f>
        <v>1</v>
      </c>
      <c r="J9" s="14">
        <f>IF('Interpretation Questionnaire'!J$11="Always",1,IF('Interpretation Questionnaire'!J$11="In most of the cases",2,IF('Interpretation Questionnaire'!J$11="In some cases",3,4)))</f>
        <v>1</v>
      </c>
      <c r="K9" s="14">
        <f>IF('Interpretation Questionnaire'!J$12="Always",1,IF('Interpretation Questionnaire'!J$12="In most of the cases",2,IF('Interpretation Questionnaire'!J$12="In some cases",3,4)))</f>
        <v>2</v>
      </c>
      <c r="M9" s="14">
        <f>IF('Interpretation Questionnaire'!J$13="Y",1,2)</f>
        <v>2</v>
      </c>
      <c r="N9" s="14" t="e">
        <f>IF('Interpretation Questionnaire'!#REF!="Y",1,2)</f>
        <v>#REF!</v>
      </c>
      <c r="O9" s="14" t="e">
        <f>IF('Interpretation Questionnaire'!#REF!="Y",1,2)</f>
        <v>#REF!</v>
      </c>
      <c r="P9" s="14">
        <f>IF('Interpretation Questionnaire'!J$14="Y",1,2)</f>
        <v>2</v>
      </c>
      <c r="Q9" s="14">
        <f>IF('Interpretation Questionnaire'!J$15="Y",1,2)</f>
        <v>2</v>
      </c>
    </row>
    <row r="10" spans="1:60" ht="17" x14ac:dyDescent="0.25">
      <c r="A10" s="14" t="s">
        <v>377</v>
      </c>
      <c r="B10" s="14">
        <f>IF('Interpretation Questionnaire'!K$2="ISIS",1,2)</f>
        <v>1</v>
      </c>
      <c r="C10" s="1">
        <v>5</v>
      </c>
      <c r="D10" s="14">
        <f>IF('Interpretation Questionnaire'!K$4="Y",1,2)</f>
        <v>1</v>
      </c>
      <c r="E10" s="14">
        <f>IF('Interpretation Questionnaire'!K$6="Y",1,2)</f>
        <v>1</v>
      </c>
      <c r="F10" s="14">
        <f>IF('Interpretation Questionnaire'!K$7="Y",1,2)</f>
        <v>1</v>
      </c>
      <c r="G10" s="14">
        <f>IF('Interpretation Questionnaire'!K$8="Y",1,2)</f>
        <v>1</v>
      </c>
      <c r="H10" s="14">
        <f>IF('Interpretation Questionnaire'!K$9="Y",1,2)</f>
        <v>2</v>
      </c>
      <c r="I10" s="14">
        <f>IF('Interpretation Questionnaire'!K$10="",1,2)</f>
        <v>1</v>
      </c>
      <c r="J10" s="14">
        <f>IF('Interpretation Questionnaire'!K$11="Always",1,IF('Interpretation Questionnaire'!K$11="In most of the cases",2,IF('Interpretation Questionnaire'!K$11="In some cases",3,4)))</f>
        <v>2</v>
      </c>
      <c r="K10" s="14">
        <f>IF('Interpretation Questionnaire'!K$12="Always",1,IF('Interpretation Questionnaire'!K$12="In most of the cases",2,IF('Interpretation Questionnaire'!K$12="In some cases",3,4)))</f>
        <v>2</v>
      </c>
      <c r="M10" s="14">
        <f>IF('Interpretation Questionnaire'!K$13="Y",1,2)</f>
        <v>2</v>
      </c>
      <c r="N10" s="14" t="e">
        <f>IF('Interpretation Questionnaire'!#REF!="Y",1,2)</f>
        <v>#REF!</v>
      </c>
      <c r="O10" s="14" t="e">
        <f>IF('Interpretation Questionnaire'!#REF!="Y",1,2)</f>
        <v>#REF!</v>
      </c>
      <c r="P10" s="14">
        <f>IF('Interpretation Questionnaire'!K$14="Y",1,2)</f>
        <v>2</v>
      </c>
      <c r="Q10" s="14">
        <f>IF('Interpretation Questionnaire'!K$15="Y",1,2)</f>
        <v>2</v>
      </c>
    </row>
    <row r="11" spans="1:60" ht="17" x14ac:dyDescent="0.25">
      <c r="A11" s="14" t="s">
        <v>378</v>
      </c>
      <c r="B11" s="14">
        <f>IF('Interpretation Questionnaire'!L$2="ISIS",1,2)</f>
        <v>1</v>
      </c>
      <c r="C11" s="1">
        <v>5</v>
      </c>
      <c r="D11" s="14">
        <f>IF('Interpretation Questionnaire'!L$4="Y",1,2)</f>
        <v>1</v>
      </c>
      <c r="E11" s="14">
        <f>IF('Interpretation Questionnaire'!L$6="Y",1,2)</f>
        <v>1</v>
      </c>
      <c r="F11" s="14">
        <f>IF('Interpretation Questionnaire'!L$7="Y",1,2)</f>
        <v>1</v>
      </c>
      <c r="G11" s="14">
        <f>IF('Interpretation Questionnaire'!L$8="Y",1,2)</f>
        <v>2</v>
      </c>
      <c r="H11" s="14">
        <f>IF('Interpretation Questionnaire'!L$9="Y",1,2)</f>
        <v>2</v>
      </c>
      <c r="I11" s="14">
        <f>IF('Interpretation Questionnaire'!L$10="",1,2)</f>
        <v>1</v>
      </c>
      <c r="J11" s="14">
        <f>IF('Interpretation Questionnaire'!L$11="Always",1,IF('Interpretation Questionnaire'!L$11="In most of the cases",2,IF('Interpretation Questionnaire'!L$11="In some cases",3,4)))</f>
        <v>1</v>
      </c>
      <c r="K11" s="14">
        <f>IF('Interpretation Questionnaire'!L$12="Always",1,IF('Interpretation Questionnaire'!L$12="In most of the cases",2,IF('Interpretation Questionnaire'!L$12="In some cases",3,4)))</f>
        <v>1</v>
      </c>
      <c r="M11" s="14">
        <f>IF('Interpretation Questionnaire'!L$13="Y",1,2)</f>
        <v>2</v>
      </c>
      <c r="N11" s="14" t="e">
        <f>IF('Interpretation Questionnaire'!#REF!="Y",1,2)</f>
        <v>#REF!</v>
      </c>
      <c r="O11" s="14" t="e">
        <f>IF('Interpretation Questionnaire'!#REF!="Y",1,2)</f>
        <v>#REF!</v>
      </c>
      <c r="P11" s="14">
        <f>IF('Interpretation Questionnaire'!L$14="Y",1,2)</f>
        <v>2</v>
      </c>
      <c r="Q11" s="14">
        <f>IF('Interpretation Questionnaire'!L$15="Y",1,2)</f>
        <v>2</v>
      </c>
    </row>
    <row r="12" spans="1:60" ht="17" x14ac:dyDescent="0.25">
      <c r="A12" s="14" t="s">
        <v>379</v>
      </c>
      <c r="B12" s="14">
        <f>IF('Interpretation Questionnaire'!M$2="ISIS",1,2)</f>
        <v>1</v>
      </c>
      <c r="C12" s="1">
        <v>11</v>
      </c>
      <c r="D12" s="14">
        <f>IF('Interpretation Questionnaire'!M$4="Y",1,2)</f>
        <v>1</v>
      </c>
      <c r="E12" s="14">
        <f>IF('Interpretation Questionnaire'!M$6="Y",1,2)</f>
        <v>1</v>
      </c>
      <c r="F12" s="14">
        <f>IF('Interpretation Questionnaire'!M$7="Y",1,2)</f>
        <v>1</v>
      </c>
      <c r="G12" s="14">
        <f>IF('Interpretation Questionnaire'!M$8="Y",1,2)</f>
        <v>1</v>
      </c>
      <c r="H12" s="14">
        <f>IF('Interpretation Questionnaire'!M$9="Y",1,2)</f>
        <v>1</v>
      </c>
      <c r="I12" s="14">
        <f>IF('Interpretation Questionnaire'!M$10="",1,2)</f>
        <v>1</v>
      </c>
      <c r="J12" s="14">
        <f>IF('Interpretation Questionnaire'!M$11="Always",1,IF('Interpretation Questionnaire'!M$11="In most of the cases",2,IF('Interpretation Questionnaire'!M$11="In some cases",3,4)))</f>
        <v>3</v>
      </c>
      <c r="K12" s="14">
        <f>IF('Interpretation Questionnaire'!M$12="Always",1,IF('Interpretation Questionnaire'!M$12="In most of the cases",2,IF('Interpretation Questionnaire'!M$12="In some cases",3,4)))</f>
        <v>3</v>
      </c>
      <c r="M12" s="14">
        <f>IF('Interpretation Questionnaire'!M$13="Y",1,2)</f>
        <v>2</v>
      </c>
      <c r="N12" s="14" t="e">
        <f>IF('Interpretation Questionnaire'!#REF!="Y",1,2)</f>
        <v>#REF!</v>
      </c>
      <c r="O12" s="14" t="e">
        <f>IF('Interpretation Questionnaire'!#REF!="Y",1,2)</f>
        <v>#REF!</v>
      </c>
      <c r="P12" s="14">
        <f>IF('Interpretation Questionnaire'!M$14="Y",1,2)</f>
        <v>2</v>
      </c>
      <c r="Q12" s="14">
        <f>IF('Interpretation Questionnaire'!M$15="Y",1,2)</f>
        <v>2</v>
      </c>
    </row>
    <row r="13" spans="1:60" ht="17" x14ac:dyDescent="0.25">
      <c r="A13" s="14" t="s">
        <v>380</v>
      </c>
      <c r="B13" s="14">
        <f>IF('Interpretation Questionnaire'!N$2="ISIS",1,2)</f>
        <v>1</v>
      </c>
      <c r="C13" s="1">
        <v>5</v>
      </c>
      <c r="D13" s="14">
        <f>IF('Interpretation Questionnaire'!N$4="Y",1,2)</f>
        <v>1</v>
      </c>
      <c r="E13" s="14">
        <f>IF('Interpretation Questionnaire'!N$6="Y",1,2)</f>
        <v>1</v>
      </c>
      <c r="F13" s="14">
        <f>IF('Interpretation Questionnaire'!N$7="Y",1,2)</f>
        <v>1</v>
      </c>
      <c r="G13" s="14">
        <f>IF('Interpretation Questionnaire'!N$8="Y",1,2)</f>
        <v>1</v>
      </c>
      <c r="H13" s="14">
        <f>IF('Interpretation Questionnaire'!N$9="Y",1,2)</f>
        <v>1</v>
      </c>
      <c r="I13" s="14">
        <f>IF('Interpretation Questionnaire'!N$10="",1,2)</f>
        <v>1</v>
      </c>
      <c r="J13" s="14">
        <f>IF('Interpretation Questionnaire'!N$11="Always",1,IF('Interpretation Questionnaire'!N$11="In most of the cases",2,IF('Interpretation Questionnaire'!N$11="In some cases",3,4)))</f>
        <v>1</v>
      </c>
      <c r="K13" s="14">
        <f>IF('Interpretation Questionnaire'!N$12="Always",1,IF('Interpretation Questionnaire'!N$12="In most of the cases",2,IF('Interpretation Questionnaire'!N$12="In some cases",3,4)))</f>
        <v>3</v>
      </c>
      <c r="M13" s="14">
        <f>IF('Interpretation Questionnaire'!N$13="Y",1,2)</f>
        <v>2</v>
      </c>
      <c r="N13" s="14" t="e">
        <f>IF('Interpretation Questionnaire'!#REF!="Y",1,2)</f>
        <v>#REF!</v>
      </c>
      <c r="O13" s="14" t="e">
        <f>IF('Interpretation Questionnaire'!#REF!="Y",1,2)</f>
        <v>#REF!</v>
      </c>
      <c r="P13" s="14">
        <f>IF('Interpretation Questionnaire'!N$14="Y",1,2)</f>
        <v>2</v>
      </c>
      <c r="Q13" s="14">
        <f>IF('Interpretation Questionnaire'!N$15="Y",1,2)</f>
        <v>2</v>
      </c>
    </row>
    <row r="14" spans="1:60" ht="17" x14ac:dyDescent="0.25">
      <c r="A14" s="14" t="s">
        <v>381</v>
      </c>
      <c r="B14" s="14">
        <f>IF('Interpretation Questionnaire'!O$2="ISIS",1,2)</f>
        <v>1</v>
      </c>
      <c r="C14" s="1">
        <v>5</v>
      </c>
      <c r="D14" s="14">
        <f>IF('Interpretation Questionnaire'!O$4="Y",1,2)</f>
        <v>1</v>
      </c>
      <c r="E14" s="14">
        <f>IF('Interpretation Questionnaire'!O$6="Y",1,2)</f>
        <v>1</v>
      </c>
      <c r="F14" s="14">
        <f>IF('Interpretation Questionnaire'!O$7="Y",1,2)</f>
        <v>1</v>
      </c>
      <c r="G14" s="14">
        <f>IF('Interpretation Questionnaire'!O$8="Y",1,2)</f>
        <v>1</v>
      </c>
      <c r="H14" s="14">
        <f>IF('Interpretation Questionnaire'!O$9="Y",1,2)</f>
        <v>1</v>
      </c>
      <c r="I14" s="14">
        <f>IF('Interpretation Questionnaire'!O$10="",1,2)</f>
        <v>1</v>
      </c>
      <c r="J14" s="14">
        <f>IF('Interpretation Questionnaire'!O$11="Always",1,IF('Interpretation Questionnaire'!O$11="In most of the cases",2,IF('Interpretation Questionnaire'!O$11="In some cases",3,4)))</f>
        <v>1</v>
      </c>
      <c r="K14" s="14">
        <f>IF('Interpretation Questionnaire'!O$12="Always",1,IF('Interpretation Questionnaire'!O$12="In most of the cases",2,IF('Interpretation Questionnaire'!O$12="In some cases",3,4)))</f>
        <v>3</v>
      </c>
      <c r="M14" s="14">
        <f>IF('Interpretation Questionnaire'!O$13="Y",1,2)</f>
        <v>2</v>
      </c>
      <c r="N14" s="14" t="e">
        <f>IF('Interpretation Questionnaire'!#REF!="Y",1,2)</f>
        <v>#REF!</v>
      </c>
      <c r="O14" s="14" t="e">
        <f>IF('Interpretation Questionnaire'!#REF!="Y",1,2)</f>
        <v>#REF!</v>
      </c>
      <c r="P14" s="14">
        <f>IF('Interpretation Questionnaire'!O$14="Y",1,2)</f>
        <v>2</v>
      </c>
      <c r="Q14" s="14">
        <f>IF('Interpretation Questionnaire'!O$15="Y",1,2)</f>
        <v>1</v>
      </c>
    </row>
    <row r="15" spans="1:60" ht="17" x14ac:dyDescent="0.25">
      <c r="A15" s="14" t="s">
        <v>382</v>
      </c>
      <c r="B15" s="14">
        <f>IF('Interpretation Questionnaire'!P$2="ISIS",1,2)</f>
        <v>1</v>
      </c>
      <c r="C15" s="1">
        <v>5</v>
      </c>
      <c r="D15" s="14">
        <f>IF('Interpretation Questionnaire'!P$4="Y",1,2)</f>
        <v>1</v>
      </c>
      <c r="E15" s="14">
        <f>IF('Interpretation Questionnaire'!P$6="Y",1,2)</f>
        <v>1</v>
      </c>
      <c r="F15" s="14">
        <f>IF('Interpretation Questionnaire'!P$7="Y",1,2)</f>
        <v>1</v>
      </c>
      <c r="G15" s="14">
        <f>IF('Interpretation Questionnaire'!P$8="Y",1,2)</f>
        <v>1</v>
      </c>
      <c r="H15" s="14">
        <f>IF('Interpretation Questionnaire'!P$9="Y",1,2)</f>
        <v>1</v>
      </c>
      <c r="I15" s="14">
        <f>IF('Interpretation Questionnaire'!P$10="",1,2)</f>
        <v>1</v>
      </c>
      <c r="J15" s="14">
        <f>IF('Interpretation Questionnaire'!P$11="Always",1,IF('Interpretation Questionnaire'!P$11="In most of the cases",2,IF('Interpretation Questionnaire'!P$11="In some cases",3,4)))</f>
        <v>1</v>
      </c>
      <c r="K15" s="14">
        <f>IF('Interpretation Questionnaire'!P$12="Always",1,IF('Interpretation Questionnaire'!P$12="In most of the cases",2,IF('Interpretation Questionnaire'!P$12="In some cases",3,4)))</f>
        <v>1</v>
      </c>
      <c r="M15" s="14">
        <f>IF('Interpretation Questionnaire'!P$13="Y",1,2)</f>
        <v>2</v>
      </c>
      <c r="N15" s="14" t="e">
        <f>IF('Interpretation Questionnaire'!#REF!="Y",1,2)</f>
        <v>#REF!</v>
      </c>
      <c r="O15" s="14" t="e">
        <f>IF('Interpretation Questionnaire'!#REF!="Y",1,2)</f>
        <v>#REF!</v>
      </c>
      <c r="P15" s="14">
        <f>IF('Interpretation Questionnaire'!P$14="Y",1,2)</f>
        <v>2</v>
      </c>
      <c r="Q15" s="14">
        <f>IF('Interpretation Questionnaire'!P$15="Y",1,2)</f>
        <v>2</v>
      </c>
    </row>
    <row r="16" spans="1:60" ht="17" x14ac:dyDescent="0.25">
      <c r="A16" s="14" t="s">
        <v>383</v>
      </c>
      <c r="B16" s="14">
        <f>IF('Interpretation Questionnaire'!Q$2="ISIS",1,2)</f>
        <v>1</v>
      </c>
      <c r="C16" s="1">
        <v>6</v>
      </c>
      <c r="D16" s="14">
        <f>IF('Interpretation Questionnaire'!Q$4="Y",1,2)</f>
        <v>1</v>
      </c>
      <c r="E16" s="14">
        <f>IF('Interpretation Questionnaire'!Q$6="Y",1,2)</f>
        <v>1</v>
      </c>
      <c r="F16" s="14">
        <f>IF('Interpretation Questionnaire'!Q$7="Y",1,2)</f>
        <v>1</v>
      </c>
      <c r="G16" s="14">
        <f>IF('Interpretation Questionnaire'!Q$8="Y",1,2)</f>
        <v>1</v>
      </c>
      <c r="H16" s="14">
        <f>IF('Interpretation Questionnaire'!Q$9="Y",1,2)</f>
        <v>2</v>
      </c>
      <c r="I16" s="14">
        <f>IF('Interpretation Questionnaire'!Q$10="",1,2)</f>
        <v>1</v>
      </c>
      <c r="J16" s="14">
        <f>IF('Interpretation Questionnaire'!Q$11="Always",1,IF('Interpretation Questionnaire'!Q$11="In most of the cases",2,IF('Interpretation Questionnaire'!Q$11="In some cases",3,4)))</f>
        <v>1</v>
      </c>
      <c r="K16" s="14">
        <f>IF('Interpretation Questionnaire'!Q$12="Always",1,IF('Interpretation Questionnaire'!Q$12="In most of the cases",2,IF('Interpretation Questionnaire'!Q$12="In some cases",3,4)))</f>
        <v>1</v>
      </c>
      <c r="M16" s="14">
        <f>IF('Interpretation Questionnaire'!Q$13="Y",1,2)</f>
        <v>2</v>
      </c>
      <c r="N16" s="14" t="e">
        <f>IF('Interpretation Questionnaire'!#REF!="Y",1,2)</f>
        <v>#REF!</v>
      </c>
      <c r="O16" s="14" t="e">
        <f>IF('Interpretation Questionnaire'!#REF!="Y",1,2)</f>
        <v>#REF!</v>
      </c>
      <c r="P16" s="14">
        <f>IF('Interpretation Questionnaire'!Q$14="Y",1,2)</f>
        <v>2</v>
      </c>
      <c r="Q16" s="14">
        <f>IF('Interpretation Questionnaire'!Q$15="Y",1,2)</f>
        <v>1</v>
      </c>
    </row>
    <row r="17" spans="1:17" ht="17" x14ac:dyDescent="0.25">
      <c r="A17" s="14" t="s">
        <v>384</v>
      </c>
      <c r="B17" s="14">
        <f>IF('Interpretation Questionnaire'!R$2="ISIS",1,2)</f>
        <v>1</v>
      </c>
      <c r="C17" s="1">
        <v>5</v>
      </c>
      <c r="D17" s="14">
        <f>IF('Interpretation Questionnaire'!R$4="Y",1,2)</f>
        <v>1</v>
      </c>
      <c r="E17" s="14">
        <f>IF('Interpretation Questionnaire'!R$6="Y",1,2)</f>
        <v>1</v>
      </c>
      <c r="F17" s="14">
        <f>IF('Interpretation Questionnaire'!R$7="Y",1,2)</f>
        <v>1</v>
      </c>
      <c r="G17" s="14">
        <f>IF('Interpretation Questionnaire'!R$8="Y",1,2)</f>
        <v>1</v>
      </c>
      <c r="H17" s="14">
        <f>IF('Interpretation Questionnaire'!R$9="Y",1,2)</f>
        <v>2</v>
      </c>
      <c r="I17" s="14">
        <f>IF('Interpretation Questionnaire'!R$10="",1,2)</f>
        <v>1</v>
      </c>
      <c r="J17" s="14">
        <f>IF('Interpretation Questionnaire'!R$11="Always",1,IF('Interpretation Questionnaire'!R$11="In most of the cases",2,IF('Interpretation Questionnaire'!R$11="In some cases",3,4)))</f>
        <v>1</v>
      </c>
      <c r="K17" s="14">
        <f>IF('Interpretation Questionnaire'!R$12="Always",1,IF('Interpretation Questionnaire'!R$12="In most of the cases",2,IF('Interpretation Questionnaire'!R$12="In some cases",3,4)))</f>
        <v>2</v>
      </c>
      <c r="M17" s="14">
        <f>IF('Interpretation Questionnaire'!R$13="Y",1,2)</f>
        <v>2</v>
      </c>
      <c r="N17" s="14" t="e">
        <f>IF('Interpretation Questionnaire'!#REF!="Y",1,2)</f>
        <v>#REF!</v>
      </c>
      <c r="O17" s="14" t="e">
        <f>IF('Interpretation Questionnaire'!#REF!="Y",1,2)</f>
        <v>#REF!</v>
      </c>
      <c r="P17" s="14">
        <f>IF('Interpretation Questionnaire'!R$14="Y",1,2)</f>
        <v>2</v>
      </c>
      <c r="Q17" s="14">
        <f>IF('Interpretation Questionnaire'!R$15="Y",1,2)</f>
        <v>2</v>
      </c>
    </row>
    <row r="18" spans="1:17" ht="17" x14ac:dyDescent="0.25">
      <c r="A18" s="14" t="s">
        <v>385</v>
      </c>
      <c r="B18" s="14">
        <f>IF('Interpretation Questionnaire'!S$2="ISIS",1,2)</f>
        <v>1</v>
      </c>
      <c r="C18" s="1">
        <v>5</v>
      </c>
      <c r="D18" s="14">
        <f>IF('Interpretation Questionnaire'!S$4="Y",1,2)</f>
        <v>1</v>
      </c>
      <c r="E18" s="14">
        <f>IF('Interpretation Questionnaire'!S$6="Y",1,2)</f>
        <v>1</v>
      </c>
      <c r="F18" s="14">
        <f>IF('Interpretation Questionnaire'!S$7="Y",1,2)</f>
        <v>1</v>
      </c>
      <c r="G18" s="14">
        <f>IF('Interpretation Questionnaire'!S$8="Y",1,2)</f>
        <v>1</v>
      </c>
      <c r="H18" s="14">
        <f>IF('Interpretation Questionnaire'!S$9="Y",1,2)</f>
        <v>2</v>
      </c>
      <c r="I18" s="14">
        <f>IF('Interpretation Questionnaire'!S$10="",1,2)</f>
        <v>1</v>
      </c>
      <c r="J18" s="14">
        <f>IF('Interpretation Questionnaire'!S$11="Always",1,IF('Interpretation Questionnaire'!S$11="In most of the cases",2,IF('Interpretation Questionnaire'!S$11="In some cases",3,4)))</f>
        <v>2</v>
      </c>
      <c r="K18" s="14">
        <f>IF('Interpretation Questionnaire'!S$12="Always",1,IF('Interpretation Questionnaire'!S$12="In most of the cases",2,IF('Interpretation Questionnaire'!S$12="In some cases",3,4)))</f>
        <v>3</v>
      </c>
      <c r="M18" s="14">
        <f>IF('Interpretation Questionnaire'!S$13="Y",1,2)</f>
        <v>2</v>
      </c>
      <c r="N18" s="14" t="e">
        <f>IF('Interpretation Questionnaire'!#REF!="Y",1,2)</f>
        <v>#REF!</v>
      </c>
      <c r="O18" s="14" t="e">
        <f>IF('Interpretation Questionnaire'!#REF!="Y",1,2)</f>
        <v>#REF!</v>
      </c>
      <c r="P18" s="14">
        <f>IF('Interpretation Questionnaire'!S$14="Y",1,2)</f>
        <v>2</v>
      </c>
      <c r="Q18" s="14">
        <f>IF('Interpretation Questionnaire'!S$15="Y",1,2)</f>
        <v>2</v>
      </c>
    </row>
    <row r="19" spans="1:17" ht="17" x14ac:dyDescent="0.25">
      <c r="A19" s="14" t="s">
        <v>386</v>
      </c>
      <c r="B19" s="14">
        <f>IF('Interpretation Questionnaire'!T$2="ISIS",1,2)</f>
        <v>2</v>
      </c>
      <c r="C19" s="1">
        <v>5</v>
      </c>
      <c r="D19" s="14">
        <f>IF('Interpretation Questionnaire'!T$4="Y",1,2)</f>
        <v>1</v>
      </c>
      <c r="E19" s="14">
        <f>IF('Interpretation Questionnaire'!T$6="Y",1,2)</f>
        <v>1</v>
      </c>
      <c r="F19" s="14">
        <f>IF('Interpretation Questionnaire'!T$7="Y",1,2)</f>
        <v>1</v>
      </c>
      <c r="G19" s="14">
        <f>IF('Interpretation Questionnaire'!T$8="Y",1,2)</f>
        <v>1</v>
      </c>
      <c r="H19" s="14">
        <f>IF('Interpretation Questionnaire'!T$9="Y",1,2)</f>
        <v>1</v>
      </c>
      <c r="I19" s="14">
        <f>IF('Interpretation Questionnaire'!T$10="",1,2)</f>
        <v>1</v>
      </c>
      <c r="J19" s="14">
        <f>IF('Interpretation Questionnaire'!T$11="Always",1,IF('Interpretation Questionnaire'!T$11="In most of the cases",2,IF('Interpretation Questionnaire'!T$11="In some cases",3,4)))</f>
        <v>1</v>
      </c>
      <c r="K19" s="14">
        <f>IF('Interpretation Questionnaire'!T$12="Always",1,IF('Interpretation Questionnaire'!T$12="In most of the cases",2,IF('Interpretation Questionnaire'!T$12="In some cases",3,4)))</f>
        <v>1</v>
      </c>
      <c r="M19" s="14">
        <f>IF('Interpretation Questionnaire'!T$13="Y",1,2)</f>
        <v>1</v>
      </c>
      <c r="N19" s="14" t="e">
        <f>IF('Interpretation Questionnaire'!#REF!="Y",1,2)</f>
        <v>#REF!</v>
      </c>
      <c r="O19" s="14" t="e">
        <f>IF('Interpretation Questionnaire'!#REF!="Y",1,2)</f>
        <v>#REF!</v>
      </c>
      <c r="P19" s="14">
        <f>IF('Interpretation Questionnaire'!T$14="Y",1,2)</f>
        <v>2</v>
      </c>
      <c r="Q19" s="14">
        <f>IF('Interpretation Questionnaire'!T$15="Y",1,2)</f>
        <v>2</v>
      </c>
    </row>
    <row r="20" spans="1:17" ht="17" x14ac:dyDescent="0.25">
      <c r="A20" s="14" t="s">
        <v>387</v>
      </c>
      <c r="B20" s="14">
        <f>IF('Interpretation Questionnaire'!U$2="ISIS",1,2)</f>
        <v>1</v>
      </c>
      <c r="C20" s="1">
        <v>5</v>
      </c>
      <c r="D20" s="14">
        <f>IF('Interpretation Questionnaire'!U$4="Y",1,2)</f>
        <v>1</v>
      </c>
      <c r="E20" s="14">
        <f>IF('Interpretation Questionnaire'!U$6="Y",1,2)</f>
        <v>1</v>
      </c>
      <c r="F20" s="14">
        <f>IF('Interpretation Questionnaire'!U$7="Y",1,2)</f>
        <v>1</v>
      </c>
      <c r="G20" s="14">
        <f>IF('Interpretation Questionnaire'!U$8="Y",1,2)</f>
        <v>1</v>
      </c>
      <c r="H20" s="14">
        <f>IF('Interpretation Questionnaire'!U$9="Y",1,2)</f>
        <v>2</v>
      </c>
      <c r="I20" s="14">
        <f>IF('Interpretation Questionnaire'!U$10="",1,2)</f>
        <v>1</v>
      </c>
      <c r="J20" s="14">
        <f>IF('Interpretation Questionnaire'!U$11="Always",1,IF('Interpretation Questionnaire'!U$11="In most of the cases",2,IF('Interpretation Questionnaire'!U$11="In some cases",3,4)))</f>
        <v>1</v>
      </c>
      <c r="K20" s="14">
        <f>IF('Interpretation Questionnaire'!U$12="Always",1,IF('Interpretation Questionnaire'!U$12="In most of the cases",2,IF('Interpretation Questionnaire'!U$12="In some cases",3,4)))</f>
        <v>2</v>
      </c>
      <c r="M20" s="14">
        <f>IF('Interpretation Questionnaire'!U$13="Y",1,2)</f>
        <v>2</v>
      </c>
      <c r="N20" s="14" t="e">
        <f>IF('Interpretation Questionnaire'!#REF!="Y",1,2)</f>
        <v>#REF!</v>
      </c>
      <c r="O20" s="14" t="e">
        <f>IF('Interpretation Questionnaire'!#REF!="Y",1,2)</f>
        <v>#REF!</v>
      </c>
      <c r="P20" s="14">
        <f>IF('Interpretation Questionnaire'!U$14="Y",1,2)</f>
        <v>2</v>
      </c>
      <c r="Q20" s="14">
        <f>IF('Interpretation Questionnaire'!U$15="Y",1,2)</f>
        <v>1</v>
      </c>
    </row>
    <row r="21" spans="1:17" ht="17" x14ac:dyDescent="0.25">
      <c r="A21" s="14" t="s">
        <v>388</v>
      </c>
      <c r="B21" s="14">
        <f>IF('Interpretation Questionnaire'!V$2="ISIS",1,2)</f>
        <v>1</v>
      </c>
      <c r="C21" s="1">
        <v>6</v>
      </c>
      <c r="D21" s="14">
        <f>IF('Interpretation Questionnaire'!V$4="Y",1,2)</f>
        <v>1</v>
      </c>
      <c r="E21" s="14">
        <f>IF('Interpretation Questionnaire'!V$6="Y",1,2)</f>
        <v>1</v>
      </c>
      <c r="F21" s="14">
        <f>IF('Interpretation Questionnaire'!V$7="Y",1,2)</f>
        <v>1</v>
      </c>
      <c r="G21" s="14">
        <f>IF('Interpretation Questionnaire'!V$8="Y",1,2)</f>
        <v>1</v>
      </c>
      <c r="H21" s="14">
        <f>IF('Interpretation Questionnaire'!V$9="Y",1,2)</f>
        <v>2</v>
      </c>
      <c r="I21" s="14">
        <f>IF('Interpretation Questionnaire'!V$10="",1,2)</f>
        <v>1</v>
      </c>
      <c r="J21" s="14">
        <f>IF('Interpretation Questionnaire'!V$11="Always",1,IF('Interpretation Questionnaire'!V$11="In most of the cases",2,IF('Interpretation Questionnaire'!V$11="In some cases",3,4)))</f>
        <v>1</v>
      </c>
      <c r="K21" s="14">
        <f>IF('Interpretation Questionnaire'!V$12="Always",1,IF('Interpretation Questionnaire'!V$12="In most of the cases",2,IF('Interpretation Questionnaire'!V$12="In some cases",3,4)))</f>
        <v>1</v>
      </c>
      <c r="M21" s="14">
        <f>IF('Interpretation Questionnaire'!V$13="Y",1,2)</f>
        <v>2</v>
      </c>
      <c r="N21" s="14" t="e">
        <f>IF('Interpretation Questionnaire'!#REF!="Y",1,2)</f>
        <v>#REF!</v>
      </c>
      <c r="O21" s="14" t="e">
        <f>IF('Interpretation Questionnaire'!#REF!="Y",1,2)</f>
        <v>#REF!</v>
      </c>
      <c r="P21" s="14">
        <f>IF('Interpretation Questionnaire'!V$14="Y",1,2)</f>
        <v>2</v>
      </c>
      <c r="Q21" s="14">
        <f>IF('Interpretation Questionnaire'!V$15="Y",1,2)</f>
        <v>2</v>
      </c>
    </row>
    <row r="22" spans="1:17" ht="17" x14ac:dyDescent="0.25">
      <c r="A22" s="14" t="s">
        <v>389</v>
      </c>
      <c r="B22" s="14">
        <f>IF('Interpretation Questionnaire'!W$2="ISIS",1,2)</f>
        <v>1</v>
      </c>
      <c r="C22" s="1">
        <v>6</v>
      </c>
      <c r="D22" s="14">
        <f>IF('Interpretation Questionnaire'!W$4="Y",1,2)</f>
        <v>1</v>
      </c>
      <c r="E22" s="14">
        <f>IF('Interpretation Questionnaire'!W$6="Y",1,2)</f>
        <v>1</v>
      </c>
      <c r="F22" s="14">
        <f>IF('Interpretation Questionnaire'!W$7="Y",1,2)</f>
        <v>1</v>
      </c>
      <c r="G22" s="14">
        <f>IF('Interpretation Questionnaire'!W$8="Y",1,2)</f>
        <v>1</v>
      </c>
      <c r="H22" s="14">
        <f>IF('Interpretation Questionnaire'!W$9="Y",1,2)</f>
        <v>2</v>
      </c>
      <c r="I22" s="14">
        <f>IF('Interpretation Questionnaire'!W$10="",1,2)</f>
        <v>1</v>
      </c>
      <c r="J22" s="14">
        <f>IF('Interpretation Questionnaire'!W$11="Always",1,IF('Interpretation Questionnaire'!W$11="In most of the cases",2,IF('Interpretation Questionnaire'!W$11="In some cases",3,4)))</f>
        <v>1</v>
      </c>
      <c r="K22" s="14">
        <f>IF('Interpretation Questionnaire'!W$12="Always",1,IF('Interpretation Questionnaire'!W$12="In most of the cases",2,IF('Interpretation Questionnaire'!W$12="In some cases",3,4)))</f>
        <v>3</v>
      </c>
      <c r="M22" s="14">
        <f>IF('Interpretation Questionnaire'!W$13="Y",1,2)</f>
        <v>2</v>
      </c>
      <c r="N22" s="14" t="e">
        <f>IF('Interpretation Questionnaire'!#REF!="Y",1,2)</f>
        <v>#REF!</v>
      </c>
      <c r="O22" s="14" t="e">
        <f>IF('Interpretation Questionnaire'!#REF!="Y",1,2)</f>
        <v>#REF!</v>
      </c>
      <c r="P22" s="14">
        <f>IF('Interpretation Questionnaire'!W$14="Y",1,2)</f>
        <v>2</v>
      </c>
      <c r="Q22" s="14">
        <f>IF('Interpretation Questionnaire'!W$15="Y",1,2)</f>
        <v>2</v>
      </c>
    </row>
    <row r="23" spans="1:17" ht="17" x14ac:dyDescent="0.25">
      <c r="A23" s="14" t="s">
        <v>390</v>
      </c>
      <c r="B23" s="14">
        <f>IF('Interpretation Questionnaire'!X$2="ISIS",1,2)</f>
        <v>2</v>
      </c>
      <c r="C23" s="1">
        <v>7</v>
      </c>
      <c r="D23" s="14">
        <f>IF('Interpretation Questionnaire'!X$4="Y",1,2)</f>
        <v>1</v>
      </c>
      <c r="E23" s="14">
        <f>IF('Interpretation Questionnaire'!X$6="Y",1,2)</f>
        <v>1</v>
      </c>
      <c r="F23" s="14">
        <f>IF('Interpretation Questionnaire'!X$7="Y",1,2)</f>
        <v>1</v>
      </c>
      <c r="G23" s="14">
        <f>IF('Interpretation Questionnaire'!X$8="Y",1,2)</f>
        <v>1</v>
      </c>
      <c r="H23" s="14">
        <f>IF('Interpretation Questionnaire'!X$9="Y",1,2)</f>
        <v>2</v>
      </c>
      <c r="I23" s="14">
        <f>IF('Interpretation Questionnaire'!X$10="",1,2)</f>
        <v>1</v>
      </c>
      <c r="J23" s="14">
        <f>IF('Interpretation Questionnaire'!X$11="Always",1,IF('Interpretation Questionnaire'!X$11="In most of the cases",2,IF('Interpretation Questionnaire'!X$11="In some cases",3,4)))</f>
        <v>2</v>
      </c>
      <c r="K23" s="14">
        <f>IF('Interpretation Questionnaire'!X$12="Always",1,IF('Interpretation Questionnaire'!X$12="In most of the cases",2,IF('Interpretation Questionnaire'!X$12="In some cases",3,4)))</f>
        <v>1</v>
      </c>
      <c r="M23" s="14">
        <f>IF('Interpretation Questionnaire'!X$13="Y",1,2)</f>
        <v>2</v>
      </c>
      <c r="N23" s="14" t="e">
        <f>IF('Interpretation Questionnaire'!#REF!="Y",1,2)</f>
        <v>#REF!</v>
      </c>
      <c r="O23" s="14" t="e">
        <f>IF('Interpretation Questionnaire'!#REF!="Y",1,2)</f>
        <v>#REF!</v>
      </c>
      <c r="P23" s="14">
        <f>IF('Interpretation Questionnaire'!X$14="Y",1,2)</f>
        <v>2</v>
      </c>
      <c r="Q23" s="14">
        <f>IF('Interpretation Questionnaire'!X$15="Y",1,2)</f>
        <v>2</v>
      </c>
    </row>
    <row r="24" spans="1:17" ht="17" x14ac:dyDescent="0.25">
      <c r="A24" s="14" t="s">
        <v>391</v>
      </c>
      <c r="B24" s="14">
        <f>IF('Interpretation Questionnaire'!Y$2="ISIS",1,2)</f>
        <v>2</v>
      </c>
      <c r="C24" s="1">
        <v>5</v>
      </c>
      <c r="D24" s="14">
        <f>IF('Interpretation Questionnaire'!Y$4="Y",1,2)</f>
        <v>1</v>
      </c>
      <c r="E24" s="14">
        <f>IF('Interpretation Questionnaire'!Y$6="Y",1,2)</f>
        <v>1</v>
      </c>
      <c r="F24" s="14">
        <f>IF('Interpretation Questionnaire'!Y$7="Y",1,2)</f>
        <v>1</v>
      </c>
      <c r="G24" s="14">
        <f>IF('Interpretation Questionnaire'!Y$8="Y",1,2)</f>
        <v>2</v>
      </c>
      <c r="H24" s="14">
        <f>IF('Interpretation Questionnaire'!Y$9="Y",1,2)</f>
        <v>2</v>
      </c>
      <c r="I24" s="14">
        <f>IF('Interpretation Questionnaire'!Y$10="",1,2)</f>
        <v>1</v>
      </c>
      <c r="J24" s="14">
        <f>IF('Interpretation Questionnaire'!Y$11="Always",1,IF('Interpretation Questionnaire'!Y$11="In most of the cases",2,IF('Interpretation Questionnaire'!Y$11="In some cases",3,4)))</f>
        <v>1</v>
      </c>
      <c r="K24" s="14">
        <f>IF('Interpretation Questionnaire'!Y$12="Always",1,IF('Interpretation Questionnaire'!Y$12="In most of the cases",2,IF('Interpretation Questionnaire'!Y$12="In some cases",3,4)))</f>
        <v>1</v>
      </c>
      <c r="M24" s="14">
        <f>IF('Interpretation Questionnaire'!Y$13="Y",1,2)</f>
        <v>1</v>
      </c>
      <c r="N24" s="14" t="e">
        <f>IF('Interpretation Questionnaire'!#REF!="Y",1,2)</f>
        <v>#REF!</v>
      </c>
      <c r="O24" s="14" t="e">
        <f>IF('Interpretation Questionnaire'!#REF!="Y",1,2)</f>
        <v>#REF!</v>
      </c>
      <c r="P24" s="14">
        <f>IF('Interpretation Questionnaire'!Y$14="Y",1,2)</f>
        <v>2</v>
      </c>
      <c r="Q24" s="14">
        <f>IF('Interpretation Questionnaire'!Y$15="Y",1,2)</f>
        <v>2</v>
      </c>
    </row>
    <row r="25" spans="1:17" ht="17" x14ac:dyDescent="0.25">
      <c r="A25" s="14" t="s">
        <v>392</v>
      </c>
      <c r="B25" s="14">
        <f>IF('Interpretation Questionnaire'!Z$2="ISIS",1,2)</f>
        <v>2</v>
      </c>
      <c r="C25" s="1">
        <v>8</v>
      </c>
      <c r="D25" s="14">
        <f>IF('Interpretation Questionnaire'!Z$4="Y",1,2)</f>
        <v>1</v>
      </c>
      <c r="E25" s="14">
        <f>IF('Interpretation Questionnaire'!Z$6="Y",1,2)</f>
        <v>1</v>
      </c>
      <c r="F25" s="14">
        <f>IF('Interpretation Questionnaire'!Z$7="Y",1,2)</f>
        <v>1</v>
      </c>
      <c r="G25" s="14">
        <f>IF('Interpretation Questionnaire'!Z$8="Y",1,2)</f>
        <v>1</v>
      </c>
      <c r="H25" s="14">
        <f>IF('Interpretation Questionnaire'!Z$9="Y",1,2)</f>
        <v>2</v>
      </c>
      <c r="I25" s="14">
        <f>IF('Interpretation Questionnaire'!Z$10="",1,2)</f>
        <v>1</v>
      </c>
      <c r="J25" s="14">
        <f>IF('Interpretation Questionnaire'!Z$11="Always",1,IF('Interpretation Questionnaire'!Z$11="In most of the cases",2,IF('Interpretation Questionnaire'!Z$11="In some cases",3,4)))</f>
        <v>1</v>
      </c>
      <c r="K25" s="14">
        <f>IF('Interpretation Questionnaire'!Z$12="Always",1,IF('Interpretation Questionnaire'!Z$12="In most of the cases",2,IF('Interpretation Questionnaire'!Z$12="In some cases",3,4)))</f>
        <v>2</v>
      </c>
      <c r="M25" s="14">
        <f>IF('Interpretation Questionnaire'!Z$13="Y",1,2)</f>
        <v>1</v>
      </c>
      <c r="N25" s="14" t="e">
        <f>IF('Interpretation Questionnaire'!#REF!="Y",1,2)</f>
        <v>#REF!</v>
      </c>
      <c r="O25" s="14" t="e">
        <f>IF('Interpretation Questionnaire'!#REF!="Y",1,2)</f>
        <v>#REF!</v>
      </c>
      <c r="P25" s="14">
        <f>IF('Interpretation Questionnaire'!Z$14="Y",1,2)</f>
        <v>1</v>
      </c>
      <c r="Q25" s="14">
        <f>IF('Interpretation Questionnaire'!Z$15="Y",1,2)</f>
        <v>2</v>
      </c>
    </row>
    <row r="26" spans="1:17" ht="17" x14ac:dyDescent="0.25">
      <c r="A26" s="14" t="s">
        <v>393</v>
      </c>
      <c r="B26" s="14">
        <f>IF('Interpretation Questionnaire'!AA$2="ISIS",1,2)</f>
        <v>2</v>
      </c>
      <c r="C26" s="1">
        <v>8</v>
      </c>
      <c r="D26" s="14">
        <f>IF('Interpretation Questionnaire'!AA$4="Y",1,2)</f>
        <v>1</v>
      </c>
      <c r="E26" s="14">
        <f>IF('Interpretation Questionnaire'!AA$6="Y",1,2)</f>
        <v>1</v>
      </c>
      <c r="F26" s="14">
        <f>IF('Interpretation Questionnaire'!AA$7="Y",1,2)</f>
        <v>1</v>
      </c>
      <c r="G26" s="14">
        <f>IF('Interpretation Questionnaire'!AA$8="Y",1,2)</f>
        <v>2</v>
      </c>
      <c r="H26" s="14">
        <f>IF('Interpretation Questionnaire'!AA$9="Y",1,2)</f>
        <v>2</v>
      </c>
      <c r="I26" s="14">
        <f>IF('Interpretation Questionnaire'!AA$10="",1,2)</f>
        <v>1</v>
      </c>
      <c r="J26" s="14">
        <f>IF('Interpretation Questionnaire'!AA$11="Always",1,IF('Interpretation Questionnaire'!AA$11="In most of the cases",2,IF('Interpretation Questionnaire'!AA$11="In some cases",3,4)))</f>
        <v>2</v>
      </c>
      <c r="K26" s="14">
        <f>IF('Interpretation Questionnaire'!AA$12="Always",1,IF('Interpretation Questionnaire'!AA$12="In most of the cases",2,IF('Interpretation Questionnaire'!AA$12="In some cases",3,4)))</f>
        <v>2</v>
      </c>
      <c r="M26" s="14">
        <f>IF('Interpretation Questionnaire'!AA$13="Y",1,2)</f>
        <v>2</v>
      </c>
      <c r="N26" s="14" t="e">
        <f>IF('Interpretation Questionnaire'!#REF!="Y",1,2)</f>
        <v>#REF!</v>
      </c>
      <c r="O26" s="14" t="e">
        <f>IF('Interpretation Questionnaire'!#REF!="Y",1,2)</f>
        <v>#REF!</v>
      </c>
      <c r="P26" s="14">
        <f>IF('Interpretation Questionnaire'!AA$14="Y",1,2)</f>
        <v>2</v>
      </c>
      <c r="Q26" s="14">
        <f>IF('Interpretation Questionnaire'!AA$15="Y",1,2)</f>
        <v>2</v>
      </c>
    </row>
    <row r="27" spans="1:17" ht="17" x14ac:dyDescent="0.25">
      <c r="A27" s="14" t="s">
        <v>394</v>
      </c>
      <c r="B27" s="14">
        <f>IF('Interpretation Questionnaire'!AB$2="ISIS",1,2)</f>
        <v>2</v>
      </c>
      <c r="C27" s="1">
        <v>6</v>
      </c>
      <c r="D27" s="14">
        <f>IF('Interpretation Questionnaire'!AB$4="Y",1,2)</f>
        <v>1</v>
      </c>
      <c r="E27" s="14">
        <f>IF('Interpretation Questionnaire'!AB$6="Y",1,2)</f>
        <v>1</v>
      </c>
      <c r="F27" s="14">
        <f>IF('Interpretation Questionnaire'!AB$7="Y",1,2)</f>
        <v>1</v>
      </c>
      <c r="G27" s="14">
        <f>IF('Interpretation Questionnaire'!AB$8="Y",1,2)</f>
        <v>1</v>
      </c>
      <c r="H27" s="14">
        <f>IF('Interpretation Questionnaire'!AB$9="Y",1,2)</f>
        <v>2</v>
      </c>
      <c r="I27" s="14">
        <f>IF('Interpretation Questionnaire'!AB$10="",1,2)</f>
        <v>1</v>
      </c>
      <c r="J27" s="14">
        <f>IF('Interpretation Questionnaire'!AB$11="Always",1,IF('Interpretation Questionnaire'!AB$11="In most of the cases",2,IF('Interpretation Questionnaire'!AB$11="In some cases",3,4)))</f>
        <v>1</v>
      </c>
      <c r="K27" s="14">
        <f>IF('Interpretation Questionnaire'!AB$12="Always",1,IF('Interpretation Questionnaire'!AB$12="In most of the cases",2,IF('Interpretation Questionnaire'!AB$12="In some cases",3,4)))</f>
        <v>2</v>
      </c>
      <c r="M27" s="14">
        <f>IF('Interpretation Questionnaire'!AB$13="Y",1,2)</f>
        <v>2</v>
      </c>
      <c r="N27" s="14" t="e">
        <f>IF('Interpretation Questionnaire'!#REF!="Y",1,2)</f>
        <v>#REF!</v>
      </c>
      <c r="O27" s="14" t="e">
        <f>IF('Interpretation Questionnaire'!#REF!="Y",1,2)</f>
        <v>#REF!</v>
      </c>
      <c r="P27" s="14">
        <f>IF('Interpretation Questionnaire'!AB$14="Y",1,2)</f>
        <v>2</v>
      </c>
      <c r="Q27" s="14">
        <f>IF('Interpretation Questionnaire'!AB$15="Y",1,2)</f>
        <v>2</v>
      </c>
    </row>
    <row r="28" spans="1:17" ht="17" x14ac:dyDescent="0.25">
      <c r="A28" s="14" t="s">
        <v>395</v>
      </c>
      <c r="B28" s="14">
        <f>IF('Interpretation Questionnaire'!AC$2="ISIS",1,2)</f>
        <v>2</v>
      </c>
      <c r="C28" s="1">
        <v>7</v>
      </c>
      <c r="D28" s="14">
        <f>IF('Interpretation Questionnaire'!AC$4="Y",1,2)</f>
        <v>1</v>
      </c>
      <c r="E28" s="14">
        <f>IF('Interpretation Questionnaire'!AC$6="Y",1,2)</f>
        <v>1</v>
      </c>
      <c r="F28" s="14">
        <f>IF('Interpretation Questionnaire'!AC$7="Y",1,2)</f>
        <v>1</v>
      </c>
      <c r="G28" s="14">
        <f>IF('Interpretation Questionnaire'!AC$8="Y",1,2)</f>
        <v>1</v>
      </c>
      <c r="H28" s="14">
        <f>IF('Interpretation Questionnaire'!AC$9="Y",1,2)</f>
        <v>2</v>
      </c>
      <c r="I28" s="14">
        <f>IF('Interpretation Questionnaire'!AC$10="",1,2)</f>
        <v>1</v>
      </c>
      <c r="J28" s="14">
        <f>IF('Interpretation Questionnaire'!AC$11="Always",1,IF('Interpretation Questionnaire'!AC$11="In most of the cases",2,IF('Interpretation Questionnaire'!AC$11="In some cases",3,4)))</f>
        <v>1</v>
      </c>
      <c r="K28" s="14">
        <f>IF('Interpretation Questionnaire'!AC$12="Always",1,IF('Interpretation Questionnaire'!AC$12="In most of the cases",2,IF('Interpretation Questionnaire'!AC$12="In some cases",3,4)))</f>
        <v>1</v>
      </c>
      <c r="M28" s="14">
        <f>IF('Interpretation Questionnaire'!AC$13="Y",1,2)</f>
        <v>2</v>
      </c>
      <c r="N28" s="14" t="e">
        <f>IF('Interpretation Questionnaire'!#REF!="Y",1,2)</f>
        <v>#REF!</v>
      </c>
      <c r="O28" s="14" t="e">
        <f>IF('Interpretation Questionnaire'!#REF!="Y",1,2)</f>
        <v>#REF!</v>
      </c>
      <c r="P28" s="14">
        <f>IF('Interpretation Questionnaire'!AC$14="Y",1,2)</f>
        <v>2</v>
      </c>
      <c r="Q28" s="14">
        <f>IF('Interpretation Questionnaire'!AC$15="Y",1,2)</f>
        <v>2</v>
      </c>
    </row>
    <row r="29" spans="1:17" ht="17" x14ac:dyDescent="0.25">
      <c r="A29" s="14" t="s">
        <v>396</v>
      </c>
      <c r="B29" s="14">
        <f>IF('Interpretation Questionnaire'!AD$2="ISIS",1,2)</f>
        <v>1</v>
      </c>
      <c r="C29" s="1">
        <v>5</v>
      </c>
      <c r="D29" s="14">
        <f>IF('Interpretation Questionnaire'!AD$4="Y",1,2)</f>
        <v>1</v>
      </c>
      <c r="E29" s="14">
        <f>IF('Interpretation Questionnaire'!AD$6="Y",1,2)</f>
        <v>1</v>
      </c>
      <c r="F29" s="14">
        <f>IF('Interpretation Questionnaire'!AD$7="Y",1,2)</f>
        <v>1</v>
      </c>
      <c r="G29" s="14">
        <f>IF('Interpretation Questionnaire'!AD$8="Y",1,2)</f>
        <v>1</v>
      </c>
      <c r="H29" s="14">
        <f>IF('Interpretation Questionnaire'!AD$9="Y",1,2)</f>
        <v>1</v>
      </c>
      <c r="I29" s="14">
        <f>IF('Interpretation Questionnaire'!AD$10="",1,2)</f>
        <v>1</v>
      </c>
      <c r="J29" s="14">
        <f>IF('Interpretation Questionnaire'!AD$11="Always",1,IF('Interpretation Questionnaire'!AD$11="In most of the cases",2,IF('Interpretation Questionnaire'!AD$11="In some cases",3,4)))</f>
        <v>2</v>
      </c>
      <c r="K29" s="14">
        <f>IF('Interpretation Questionnaire'!AD$12="Always",1,IF('Interpretation Questionnaire'!AD$12="In most of the cases",2,IF('Interpretation Questionnaire'!AD$12="In some cases",3,4)))</f>
        <v>2</v>
      </c>
      <c r="M29" s="14">
        <f>IF('Interpretation Questionnaire'!AD$13="Y",1,2)</f>
        <v>2</v>
      </c>
      <c r="N29" s="14" t="e">
        <f>IF('Interpretation Questionnaire'!#REF!="Y",1,2)</f>
        <v>#REF!</v>
      </c>
      <c r="O29" s="14" t="e">
        <f>IF('Interpretation Questionnaire'!#REF!="Y",1,2)</f>
        <v>#REF!</v>
      </c>
      <c r="P29" s="14">
        <f>IF('Interpretation Questionnaire'!AD$14="Y",1,2)</f>
        <v>2</v>
      </c>
      <c r="Q29" s="14">
        <f>IF('Interpretation Questionnaire'!AD$15="Y",1,2)</f>
        <v>2</v>
      </c>
    </row>
    <row r="30" spans="1:17" ht="17" x14ac:dyDescent="0.25">
      <c r="A30" s="14" t="s">
        <v>397</v>
      </c>
      <c r="B30" s="14">
        <f>IF('Interpretation Questionnaire'!AE$2="ISIS",1,2)</f>
        <v>1</v>
      </c>
      <c r="C30" s="1">
        <v>5</v>
      </c>
      <c r="D30" s="14">
        <f>IF('Interpretation Questionnaire'!AE$4="Y",1,2)</f>
        <v>1</v>
      </c>
      <c r="E30" s="14">
        <f>IF('Interpretation Questionnaire'!AE$6="Y",1,2)</f>
        <v>1</v>
      </c>
      <c r="F30" s="14">
        <f>IF('Interpretation Questionnaire'!AE$7="Y",1,2)</f>
        <v>1</v>
      </c>
      <c r="G30" s="14">
        <f>IF('Interpretation Questionnaire'!AE$8="Y",1,2)</f>
        <v>1</v>
      </c>
      <c r="H30" s="14">
        <f>IF('Interpretation Questionnaire'!AE$9="Y",1,2)</f>
        <v>2</v>
      </c>
      <c r="I30" s="14">
        <f>IF('Interpretation Questionnaire'!AE$10="",1,2)</f>
        <v>1</v>
      </c>
      <c r="J30" s="14">
        <f>IF('Interpretation Questionnaire'!AE$11="Always",1,IF('Interpretation Questionnaire'!AE$11="In most of the cases",2,IF('Interpretation Questionnaire'!AE$11="In some cases",3,4)))</f>
        <v>2</v>
      </c>
      <c r="K30" s="14">
        <f>IF('Interpretation Questionnaire'!AE$12="Always",1,IF('Interpretation Questionnaire'!AE$12="In most of the cases",2,IF('Interpretation Questionnaire'!AE$12="In some cases",3,4)))</f>
        <v>1</v>
      </c>
      <c r="M30" s="14">
        <f>IF('Interpretation Questionnaire'!AE$13="Y",1,2)</f>
        <v>2</v>
      </c>
      <c r="N30" s="14" t="e">
        <f>IF('Interpretation Questionnaire'!#REF!="Y",1,2)</f>
        <v>#REF!</v>
      </c>
      <c r="O30" s="14" t="e">
        <f>IF('Interpretation Questionnaire'!#REF!="Y",1,2)</f>
        <v>#REF!</v>
      </c>
      <c r="P30" s="14">
        <f>IF('Interpretation Questionnaire'!AE$14="Y",1,2)</f>
        <v>2</v>
      </c>
      <c r="Q30" s="14">
        <f>IF('Interpretation Questionnaire'!AE$15="Y",1,2)</f>
        <v>2</v>
      </c>
    </row>
    <row r="31" spans="1:17" ht="17" x14ac:dyDescent="0.25">
      <c r="A31" s="14" t="s">
        <v>398</v>
      </c>
      <c r="B31" s="14">
        <f>IF('Interpretation Questionnaire'!AF$2="ISIS",1,2)</f>
        <v>2</v>
      </c>
      <c r="C31" s="1">
        <v>5</v>
      </c>
      <c r="D31" s="14">
        <f>IF('Interpretation Questionnaire'!AF$4="Y",1,2)</f>
        <v>1</v>
      </c>
      <c r="E31" s="14">
        <f>IF('Interpretation Questionnaire'!AF$6="Y",1,2)</f>
        <v>1</v>
      </c>
      <c r="F31" s="14">
        <f>IF('Interpretation Questionnaire'!AF$7="Y",1,2)</f>
        <v>1</v>
      </c>
      <c r="G31" s="14">
        <f>IF('Interpretation Questionnaire'!AF$8="Y",1,2)</f>
        <v>1</v>
      </c>
      <c r="H31" s="14">
        <f>IF('Interpretation Questionnaire'!AF$9="Y",1,2)</f>
        <v>1</v>
      </c>
      <c r="I31" s="14">
        <f>IF('Interpretation Questionnaire'!AF$10="",1,2)</f>
        <v>1</v>
      </c>
      <c r="J31" s="14">
        <f>IF('Interpretation Questionnaire'!AF$11="Always",1,IF('Interpretation Questionnaire'!AF$11="In most of the cases",2,IF('Interpretation Questionnaire'!AF$11="In some cases",3,4)))</f>
        <v>2</v>
      </c>
      <c r="K31" s="14">
        <f>IF('Interpretation Questionnaire'!AF$12="Always",1,IF('Interpretation Questionnaire'!AF$12="In most of the cases",2,IF('Interpretation Questionnaire'!AF$12="In some cases",3,4)))</f>
        <v>2</v>
      </c>
      <c r="M31" s="14">
        <f>IF('Interpretation Questionnaire'!AF$13="Y",1,2)</f>
        <v>2</v>
      </c>
      <c r="N31" s="14" t="e">
        <f>IF('Interpretation Questionnaire'!#REF!="Y",1,2)</f>
        <v>#REF!</v>
      </c>
      <c r="O31" s="14" t="e">
        <f>IF('Interpretation Questionnaire'!#REF!="Y",1,2)</f>
        <v>#REF!</v>
      </c>
      <c r="P31" s="14">
        <f>IF('Interpretation Questionnaire'!AF$14="Y",1,2)</f>
        <v>1</v>
      </c>
      <c r="Q31" s="14">
        <f>IF('Interpretation Questionnaire'!AF$15="Y",1,2)</f>
        <v>2</v>
      </c>
    </row>
    <row r="32" spans="1:17" ht="17" x14ac:dyDescent="0.25">
      <c r="A32" s="14" t="s">
        <v>399</v>
      </c>
      <c r="B32" s="14">
        <f>IF('Interpretation Questionnaire'!AG$2="ISIS",1,2)</f>
        <v>2</v>
      </c>
      <c r="C32" s="1">
        <v>7</v>
      </c>
      <c r="D32" s="14">
        <f>IF('Interpretation Questionnaire'!AG$4="Y",1,2)</f>
        <v>1</v>
      </c>
      <c r="E32" s="14">
        <f>IF('Interpretation Questionnaire'!AG$6="Y",1,2)</f>
        <v>1</v>
      </c>
      <c r="F32" s="14">
        <f>IF('Interpretation Questionnaire'!AG$7="Y",1,2)</f>
        <v>1</v>
      </c>
      <c r="G32" s="14">
        <f>IF('Interpretation Questionnaire'!AG$8="Y",1,2)</f>
        <v>2</v>
      </c>
      <c r="H32" s="14">
        <f>IF('Interpretation Questionnaire'!AG$9="Y",1,2)</f>
        <v>2</v>
      </c>
      <c r="I32" s="14">
        <f>IF('Interpretation Questionnaire'!AG$10="",1,2)</f>
        <v>1</v>
      </c>
      <c r="J32" s="14">
        <f>IF('Interpretation Questionnaire'!AG$11="Always",1,IF('Interpretation Questionnaire'!AG$11="In most of the cases",2,IF('Interpretation Questionnaire'!AG$11="In some cases",3,4)))</f>
        <v>2</v>
      </c>
      <c r="K32" s="14">
        <f>IF('Interpretation Questionnaire'!AG$12="Always",1,IF('Interpretation Questionnaire'!AG$12="In most of the cases",2,IF('Interpretation Questionnaire'!AG$12="In some cases",3,4)))</f>
        <v>2</v>
      </c>
      <c r="M32" s="14">
        <f>IF('Interpretation Questionnaire'!AG$13="Y",1,2)</f>
        <v>2</v>
      </c>
      <c r="N32" s="14" t="e">
        <f>IF('Interpretation Questionnaire'!#REF!="Y",1,2)</f>
        <v>#REF!</v>
      </c>
      <c r="O32" s="14" t="e">
        <f>IF('Interpretation Questionnaire'!#REF!="Y",1,2)</f>
        <v>#REF!</v>
      </c>
      <c r="P32" s="14">
        <f>IF('Interpretation Questionnaire'!AG$14="Y",1,2)</f>
        <v>2</v>
      </c>
      <c r="Q32" s="14">
        <f>IF('Interpretation Questionnaire'!AG$15="Y",1,2)</f>
        <v>2</v>
      </c>
    </row>
    <row r="33" spans="1:74" ht="17" x14ac:dyDescent="0.25">
      <c r="A33" s="14" t="s">
        <v>400</v>
      </c>
      <c r="B33" s="14">
        <f>IF('Interpretation Questionnaire'!AH$2="ISIS",1,2)</f>
        <v>2</v>
      </c>
      <c r="C33" s="1">
        <v>9</v>
      </c>
      <c r="D33" s="14">
        <f>IF('Interpretation Questionnaire'!AH$4="Y",1,2)</f>
        <v>1</v>
      </c>
      <c r="E33" s="14">
        <f>IF('Interpretation Questionnaire'!AH$6="Y",1,2)</f>
        <v>1</v>
      </c>
      <c r="F33" s="14">
        <f>IF('Interpretation Questionnaire'!AH$7="Y",1,2)</f>
        <v>1</v>
      </c>
      <c r="G33" s="14">
        <f>IF('Interpretation Questionnaire'!AH$8="Y",1,2)</f>
        <v>1</v>
      </c>
      <c r="H33" s="14">
        <f>IF('Interpretation Questionnaire'!AH$9="Y",1,2)</f>
        <v>1</v>
      </c>
      <c r="I33" s="14">
        <f>IF('Interpretation Questionnaire'!AH$10="",1,2)</f>
        <v>2</v>
      </c>
      <c r="J33" s="14">
        <f>IF('Interpretation Questionnaire'!AH$11="Always",1,IF('Interpretation Questionnaire'!AH$11="In most of the cases",2,IF('Interpretation Questionnaire'!AH$11="In some cases",3,4)))</f>
        <v>2</v>
      </c>
      <c r="K33" s="14">
        <f>IF('Interpretation Questionnaire'!AH$12="Always",1,IF('Interpretation Questionnaire'!AH$12="In most of the cases",2,IF('Interpretation Questionnaire'!AH$12="In some cases",3,4)))</f>
        <v>2</v>
      </c>
      <c r="M33" s="14">
        <f>IF('Interpretation Questionnaire'!AH$13="Y",1,2)</f>
        <v>2</v>
      </c>
      <c r="N33" s="14" t="e">
        <f>IF('Interpretation Questionnaire'!#REF!="Y",1,2)</f>
        <v>#REF!</v>
      </c>
      <c r="O33" s="14" t="e">
        <f>IF('Interpretation Questionnaire'!#REF!="Y",1,2)</f>
        <v>#REF!</v>
      </c>
      <c r="P33" s="14">
        <f>IF('Interpretation Questionnaire'!AH$14="Y",1,2)</f>
        <v>2</v>
      </c>
      <c r="Q33" s="14">
        <f>IF('Interpretation Questionnaire'!AH$15="Y",1,2)</f>
        <v>2</v>
      </c>
    </row>
    <row r="34" spans="1:74" ht="17" x14ac:dyDescent="0.25">
      <c r="A34" s="14" t="s">
        <v>401</v>
      </c>
      <c r="B34" s="14">
        <f>IF('Interpretation Questionnaire'!AI$2="ISIS",1,2)</f>
        <v>1</v>
      </c>
      <c r="C34" s="1">
        <v>7</v>
      </c>
      <c r="D34" s="14">
        <f>IF('Interpretation Questionnaire'!AI$4="Y",1,2)</f>
        <v>1</v>
      </c>
      <c r="E34" s="14">
        <f>IF('Interpretation Questionnaire'!AI$6="Y",1,2)</f>
        <v>1</v>
      </c>
      <c r="F34" s="14">
        <f>IF('Interpretation Questionnaire'!AI$7="Y",1,2)</f>
        <v>1</v>
      </c>
      <c r="G34" s="14">
        <f>IF('Interpretation Questionnaire'!AI$8="Y",1,2)</f>
        <v>1</v>
      </c>
      <c r="H34" s="14">
        <f>IF('Interpretation Questionnaire'!AI$9="Y",1,2)</f>
        <v>2</v>
      </c>
      <c r="I34" s="14">
        <f>IF('Interpretation Questionnaire'!AI$10="",1,2)</f>
        <v>1</v>
      </c>
      <c r="J34" s="14">
        <f>IF('Interpretation Questionnaire'!AI$11="Always",1,IF('Interpretation Questionnaire'!AI$11="In most of the cases",2,IF('Interpretation Questionnaire'!AI$11="In some cases",3,4)))</f>
        <v>3</v>
      </c>
      <c r="K34" s="14">
        <f>IF('Interpretation Questionnaire'!AI$12="Always",1,IF('Interpretation Questionnaire'!AI$12="In most of the cases",2,IF('Interpretation Questionnaire'!AI$12="In some cases",3,4)))</f>
        <v>3</v>
      </c>
      <c r="M34" s="14">
        <f>IF('Interpretation Questionnaire'!AI$13="Y",1,2)</f>
        <v>2</v>
      </c>
      <c r="N34" s="14" t="e">
        <f>IF('Interpretation Questionnaire'!#REF!="Y",1,2)</f>
        <v>#REF!</v>
      </c>
      <c r="O34" s="14" t="e">
        <f>IF('Interpretation Questionnaire'!#REF!="Y",1,2)</f>
        <v>#REF!</v>
      </c>
      <c r="P34" s="14">
        <f>IF('Interpretation Questionnaire'!AI$14="Y",1,2)</f>
        <v>1</v>
      </c>
      <c r="Q34" s="14">
        <f>IF('Interpretation Questionnaire'!AI$15="Y",1,2)</f>
        <v>2</v>
      </c>
    </row>
    <row r="35" spans="1:74" ht="17" x14ac:dyDescent="0.25">
      <c r="A35" s="14" t="s">
        <v>402</v>
      </c>
      <c r="B35" s="14">
        <f>IF('Interpretation Questionnaire'!AJ$2="ISIS",1,2)</f>
        <v>1</v>
      </c>
      <c r="C35" s="1">
        <v>5</v>
      </c>
      <c r="D35" s="14">
        <f>IF('Interpretation Questionnaire'!AJ$4="Y",1,2)</f>
        <v>1</v>
      </c>
      <c r="E35" s="14">
        <f>IF('Interpretation Questionnaire'!AJ$6="Y",1,2)</f>
        <v>1</v>
      </c>
      <c r="F35" s="14">
        <f>IF('Interpretation Questionnaire'!AJ$7="Y",1,2)</f>
        <v>1</v>
      </c>
      <c r="G35" s="14">
        <f>IF('Interpretation Questionnaire'!AJ$8="Y",1,2)</f>
        <v>1</v>
      </c>
      <c r="H35" s="14">
        <f>IF('Interpretation Questionnaire'!AJ$9="Y",1,2)</f>
        <v>2</v>
      </c>
      <c r="I35" s="14">
        <f>IF('Interpretation Questionnaire'!AJ$10="",1,2)</f>
        <v>1</v>
      </c>
      <c r="J35" s="14">
        <f>IF('Interpretation Questionnaire'!AJ$11="Always",1,IF('Interpretation Questionnaire'!AJ$11="In most of the cases",2,IF('Interpretation Questionnaire'!AJ$11="In some cases",3,4)))</f>
        <v>1</v>
      </c>
      <c r="K35" s="14">
        <f>IF('Interpretation Questionnaire'!AJ$12="Always",1,IF('Interpretation Questionnaire'!AJ$12="In most of the cases",2,IF('Interpretation Questionnaire'!AJ$12="In some cases",3,4)))</f>
        <v>1</v>
      </c>
      <c r="M35" s="14">
        <f>IF('Interpretation Questionnaire'!AJ$13="Y",1,2)</f>
        <v>2</v>
      </c>
      <c r="N35" s="14" t="e">
        <f>IF('Interpretation Questionnaire'!#REF!="Y",1,2)</f>
        <v>#REF!</v>
      </c>
      <c r="O35" s="14" t="e">
        <f>IF('Interpretation Questionnaire'!#REF!="Y",1,2)</f>
        <v>#REF!</v>
      </c>
      <c r="P35" s="14">
        <f>IF('Interpretation Questionnaire'!AJ$14="Y",1,2)</f>
        <v>1</v>
      </c>
      <c r="Q35" s="14">
        <f>IF('Interpretation Questionnaire'!AJ$15="Y",1,2)</f>
        <v>2</v>
      </c>
    </row>
    <row r="36" spans="1:74" ht="17" x14ac:dyDescent="0.25">
      <c r="A36" s="14" t="s">
        <v>403</v>
      </c>
      <c r="B36" s="14">
        <f>IF('Interpretation Questionnaire'!AK$2="ISIS",1,2)</f>
        <v>1</v>
      </c>
      <c r="C36" s="1">
        <v>5</v>
      </c>
      <c r="D36" s="14">
        <f>IF('Interpretation Questionnaire'!AK$4="Y",1,2)</f>
        <v>1</v>
      </c>
      <c r="E36" s="14">
        <f>IF('Interpretation Questionnaire'!AK$6="Y",1,2)</f>
        <v>1</v>
      </c>
      <c r="F36" s="14">
        <f>IF('Interpretation Questionnaire'!AK$7="Y",1,2)</f>
        <v>1</v>
      </c>
      <c r="G36" s="14">
        <f>IF('Interpretation Questionnaire'!AK$8="Y",1,2)</f>
        <v>1</v>
      </c>
      <c r="H36" s="14">
        <f>IF('Interpretation Questionnaire'!AK$9="Y",1,2)</f>
        <v>1</v>
      </c>
      <c r="I36" s="14">
        <f>IF('Interpretation Questionnaire'!AK$10="",1,2)</f>
        <v>1</v>
      </c>
      <c r="J36" s="14">
        <f>IF('Interpretation Questionnaire'!AK$11="Always",1,IF('Interpretation Questionnaire'!AK$11="In most of the cases",2,IF('Interpretation Questionnaire'!AK$11="In some cases",3,4)))</f>
        <v>2</v>
      </c>
      <c r="K36" s="14">
        <f>IF('Interpretation Questionnaire'!AK$12="Always",1,IF('Interpretation Questionnaire'!AK$12="In most of the cases",2,IF('Interpretation Questionnaire'!AK$12="In some cases",3,4)))</f>
        <v>2</v>
      </c>
      <c r="M36" s="14">
        <f>IF('Interpretation Questionnaire'!AK$13="Y",1,2)</f>
        <v>2</v>
      </c>
      <c r="N36" s="14" t="e">
        <f>IF('Interpretation Questionnaire'!#REF!="Y",1,2)</f>
        <v>#REF!</v>
      </c>
      <c r="O36" s="14" t="e">
        <f>IF('Interpretation Questionnaire'!#REF!="Y",1,2)</f>
        <v>#REF!</v>
      </c>
      <c r="P36" s="14">
        <f>IF('Interpretation Questionnaire'!AK$14="Y",1,2)</f>
        <v>2</v>
      </c>
      <c r="Q36" s="14">
        <f>IF('Interpretation Questionnaire'!AK$15="Y",1,2)</f>
        <v>1</v>
      </c>
    </row>
    <row r="37" spans="1:74" ht="17" x14ac:dyDescent="0.25">
      <c r="A37" s="14" t="s">
        <v>404</v>
      </c>
      <c r="B37" s="14">
        <f>IF('Interpretation Questionnaire'!AL$2="ISIS",1,2)</f>
        <v>1</v>
      </c>
      <c r="C37" s="1">
        <v>5</v>
      </c>
      <c r="D37" s="14">
        <f>IF('Interpretation Questionnaire'!AL$4="Y",1,2)</f>
        <v>1</v>
      </c>
      <c r="E37" s="14">
        <f>IF('Interpretation Questionnaire'!AL$6="Y",1,2)</f>
        <v>1</v>
      </c>
      <c r="F37" s="14">
        <f>IF('Interpretation Questionnaire'!AL$7="Y",1,2)</f>
        <v>1</v>
      </c>
      <c r="G37" s="14">
        <f>IF('Interpretation Questionnaire'!AL$8="Y",1,2)</f>
        <v>2</v>
      </c>
      <c r="H37" s="14">
        <f>IF('Interpretation Questionnaire'!AL$9="Y",1,2)</f>
        <v>1</v>
      </c>
      <c r="I37" s="14">
        <f>IF('Interpretation Questionnaire'!AL$10="",1,2)</f>
        <v>1</v>
      </c>
      <c r="J37" s="14">
        <f>IF('Interpretation Questionnaire'!AL$11="Always",1,IF('Interpretation Questionnaire'!AL$11="In most of the cases",2,IF('Interpretation Questionnaire'!AL$11="In some cases",3,4)))</f>
        <v>1</v>
      </c>
      <c r="K37" s="14">
        <f>IF('Interpretation Questionnaire'!AL$12="Always",1,IF('Interpretation Questionnaire'!AL$12="In most of the cases",2,IF('Interpretation Questionnaire'!AL$12="In some cases",3,4)))</f>
        <v>2</v>
      </c>
      <c r="M37" s="14">
        <f>IF('Interpretation Questionnaire'!AL$13="Y",1,2)</f>
        <v>2</v>
      </c>
      <c r="N37" s="14" t="e">
        <f>IF('Interpretation Questionnaire'!#REF!="Y",1,2)</f>
        <v>#REF!</v>
      </c>
      <c r="O37" s="14" t="e">
        <f>IF('Interpretation Questionnaire'!#REF!="Y",1,2)</f>
        <v>#REF!</v>
      </c>
      <c r="P37" s="14">
        <f>IF('Interpretation Questionnaire'!AL$14="Y",1,2)</f>
        <v>2</v>
      </c>
      <c r="Q37" s="14">
        <f>IF('Interpretation Questionnaire'!AL$15="Y",1,2)</f>
        <v>2</v>
      </c>
    </row>
    <row r="38" spans="1:74" ht="17" x14ac:dyDescent="0.25">
      <c r="A38" s="14" t="s">
        <v>405</v>
      </c>
      <c r="B38" s="14">
        <f>IF('Interpretation Questionnaire'!AM$2="ISIS",1,2)</f>
        <v>1</v>
      </c>
      <c r="C38" s="1">
        <v>5</v>
      </c>
      <c r="D38" s="14">
        <f>IF('Interpretation Questionnaire'!AM$4="Y",1,2)</f>
        <v>1</v>
      </c>
      <c r="E38" s="14">
        <f>IF('Interpretation Questionnaire'!AM$6="Y",1,2)</f>
        <v>1</v>
      </c>
      <c r="F38" s="14">
        <f>IF('Interpretation Questionnaire'!AM$7="Y",1,2)</f>
        <v>1</v>
      </c>
      <c r="G38" s="14">
        <f>IF('Interpretation Questionnaire'!AM$8="Y",1,2)</f>
        <v>1</v>
      </c>
      <c r="H38" s="14">
        <f>IF('Interpretation Questionnaire'!AM$9="Y",1,2)</f>
        <v>1</v>
      </c>
      <c r="I38" s="14">
        <f>IF('Interpretation Questionnaire'!AM$10="",1,2)</f>
        <v>1</v>
      </c>
      <c r="J38" s="14">
        <f>IF('Interpretation Questionnaire'!AM$11="Always",1,IF('Interpretation Questionnaire'!AM$11="In most of the cases",2,IF('Interpretation Questionnaire'!AM$11="In some cases",3,4)))</f>
        <v>3</v>
      </c>
      <c r="K38" s="14">
        <f>IF('Interpretation Questionnaire'!AM$12="Always",1,IF('Interpretation Questionnaire'!AM$12="In most of the cases",2,IF('Interpretation Questionnaire'!AM$12="In some cases",3,4)))</f>
        <v>2</v>
      </c>
      <c r="M38" s="14">
        <f>IF('Interpretation Questionnaire'!AM$13="Y",1,2)</f>
        <v>2</v>
      </c>
      <c r="N38" s="14" t="e">
        <f>IF('Interpretation Questionnaire'!#REF!="Y",1,2)</f>
        <v>#REF!</v>
      </c>
      <c r="O38" s="14" t="e">
        <f>IF('Interpretation Questionnaire'!#REF!="Y",1,2)</f>
        <v>#REF!</v>
      </c>
      <c r="P38" s="14">
        <f>IF('Interpretation Questionnaire'!AM$14="Y",1,2)</f>
        <v>2</v>
      </c>
      <c r="Q38" s="14">
        <f>IF('Interpretation Questionnaire'!AM$15="Y",1,2)</f>
        <v>2</v>
      </c>
    </row>
    <row r="39" spans="1:74" ht="17" x14ac:dyDescent="0.25">
      <c r="A39" s="14" t="s">
        <v>406</v>
      </c>
      <c r="B39" s="14">
        <f>IF('Interpretation Questionnaire'!AN$2="ISIS",1,2)</f>
        <v>1</v>
      </c>
      <c r="C39" s="1">
        <v>7</v>
      </c>
      <c r="D39" s="14">
        <f>IF('Interpretation Questionnaire'!AN$4="Y",1,2)</f>
        <v>1</v>
      </c>
      <c r="E39" s="14">
        <f>IF('Interpretation Questionnaire'!AN$6="Y",1,2)</f>
        <v>1</v>
      </c>
      <c r="F39" s="14">
        <f>IF('Interpretation Questionnaire'!AN$7="Y",1,2)</f>
        <v>1</v>
      </c>
      <c r="G39" s="14">
        <f>IF('Interpretation Questionnaire'!AN$8="Y",1,2)</f>
        <v>1</v>
      </c>
      <c r="H39" s="14">
        <f>IF('Interpretation Questionnaire'!AN$9="Y",1,2)</f>
        <v>2</v>
      </c>
      <c r="I39" s="14">
        <f>IF('Interpretation Questionnaire'!AN$10="",1,2)</f>
        <v>1</v>
      </c>
      <c r="J39" s="14">
        <f>IF('Interpretation Questionnaire'!AN$11="Always",1,IF('Interpretation Questionnaire'!AN$11="In most of the cases",2,IF('Interpretation Questionnaire'!AN$11="In some cases",3,4)))</f>
        <v>3</v>
      </c>
      <c r="K39" s="14">
        <f>IF('Interpretation Questionnaire'!AN$12="Always",1,IF('Interpretation Questionnaire'!AN$12="In most of the cases",2,IF('Interpretation Questionnaire'!AN$12="In some cases",3,4)))</f>
        <v>2</v>
      </c>
      <c r="M39" s="14">
        <f>IF('Interpretation Questionnaire'!AN$13="Y",1,2)</f>
        <v>2</v>
      </c>
      <c r="N39" s="14" t="e">
        <f>IF('Interpretation Questionnaire'!#REF!="Y",1,2)</f>
        <v>#REF!</v>
      </c>
      <c r="O39" s="14" t="e">
        <f>IF('Interpretation Questionnaire'!#REF!="Y",1,2)</f>
        <v>#REF!</v>
      </c>
      <c r="P39" s="14">
        <f>IF('Interpretation Questionnaire'!AN$14="Y",1,2)</f>
        <v>1</v>
      </c>
      <c r="Q39" s="14">
        <f>IF('Interpretation Questionnaire'!AN$15="Y",1,2)</f>
        <v>2</v>
      </c>
    </row>
    <row r="40" spans="1:74" ht="17" x14ac:dyDescent="0.25">
      <c r="A40" s="14" t="s">
        <v>407</v>
      </c>
      <c r="B40" s="14">
        <f>IF('Modeling Questionnaire'!C2="ISIS",1,2)</f>
        <v>1</v>
      </c>
      <c r="C40" s="1">
        <v>5</v>
      </c>
      <c r="D40" s="14">
        <f>IF('Modeling Questionnaire'!C$4="Y",1,2)</f>
        <v>1</v>
      </c>
      <c r="E40" s="14">
        <f>IF('Modeling Questionnaire'!C$6="Y",1,2)</f>
        <v>1</v>
      </c>
      <c r="F40" s="14">
        <f>IF('Modeling Questionnaire'!C$7="Y",1,2)</f>
        <v>1</v>
      </c>
      <c r="G40" s="14">
        <f>IF('Modeling Questionnaire'!C$8="Y",1,2)</f>
        <v>1</v>
      </c>
      <c r="H40" s="14">
        <f>IF('Modeling Questionnaire'!C$9="Y",1,2)</f>
        <v>2</v>
      </c>
      <c r="I40" s="14">
        <f>IF('Modeling Questionnaire'!C$10="",1,2)</f>
        <v>1</v>
      </c>
      <c r="J40" s="14">
        <f>IF('Modeling Questionnaire'!C$11="Always",1,IF('Modeling Questionnaire'!C$11="In most of the cases",2,IF('Modeling Questionnaire'!C$11="In some cases",3,4)))</f>
        <v>2</v>
      </c>
      <c r="K40" s="14"/>
      <c r="L40" s="14">
        <f>IF('Modeling Questionnaire'!C$12="Always",1,IF('Modeling Questionnaire'!C$12="In most of the cases",2,IF('Modeling Questionnaire'!C$12="In some cases",3,4)))</f>
        <v>3</v>
      </c>
      <c r="M40" s="14">
        <f>IF('Modeling Questionnaire'!C$13="Y",1,2)</f>
        <v>2</v>
      </c>
      <c r="N40" s="14">
        <f>IF('Modeling Questionnaire'!C$14="Y",1,2)</f>
        <v>1</v>
      </c>
      <c r="O40" s="14">
        <f>IF('Modeling Questionnaire'!C$16="Y",1,2)</f>
        <v>2</v>
      </c>
      <c r="P40" s="14">
        <f>IF('Modeling Questionnaire'!C$18="Y",1,2)</f>
        <v>2</v>
      </c>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row>
    <row r="41" spans="1:74" ht="17" x14ac:dyDescent="0.25">
      <c r="A41" s="14" t="s">
        <v>408</v>
      </c>
      <c r="B41" s="14">
        <v>1</v>
      </c>
      <c r="C41" s="1">
        <v>6</v>
      </c>
      <c r="D41" s="14">
        <f>IF('Modeling Questionnaire'!D$4="Y",1,2)</f>
        <v>1</v>
      </c>
      <c r="E41" s="14">
        <f>IF('Modeling Questionnaire'!D$6="Y",1,2)</f>
        <v>1</v>
      </c>
      <c r="F41" s="14">
        <f>IF('Modeling Questionnaire'!D$7="Y",1,2)</f>
        <v>1</v>
      </c>
      <c r="G41" s="14">
        <f>IF('Modeling Questionnaire'!D$8="Y",1,2)</f>
        <v>1</v>
      </c>
      <c r="H41" s="14">
        <f>IF('Modeling Questionnaire'!D$9="Y",1,2)</f>
        <v>1</v>
      </c>
      <c r="I41" s="14">
        <f>IF('Modeling Questionnaire'!D$10="",1,2)</f>
        <v>1</v>
      </c>
      <c r="J41" s="14">
        <f>IF('Modeling Questionnaire'!D$11="Always",1,IF('Modeling Questionnaire'!D$11="In most of the cases",2,IF('Modeling Questionnaire'!D$11="In some cases",3,4)))</f>
        <v>2</v>
      </c>
      <c r="K41" s="14"/>
      <c r="L41" s="14">
        <f>IF('Modeling Questionnaire'!D$12="Always",1,IF('Modeling Questionnaire'!D$12="In most of the cases",2,IF('Modeling Questionnaire'!D$12="In some cases",3,4)))</f>
        <v>3</v>
      </c>
      <c r="M41" s="14">
        <f>IF('Modeling Questionnaire'!D$13="Y",1,2)</f>
        <v>2</v>
      </c>
      <c r="N41" s="14">
        <f>IF('Modeling Questionnaire'!D$14="Y",1,2)</f>
        <v>2</v>
      </c>
      <c r="O41" s="14">
        <f>IF('Modeling Questionnaire'!D$16="Y",1,2)</f>
        <v>2</v>
      </c>
      <c r="P41" s="14">
        <f>IF('Modeling Questionnaire'!D$18="Y",1,2)</f>
        <v>2</v>
      </c>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row>
    <row r="42" spans="1:74" ht="17" x14ac:dyDescent="0.25">
      <c r="A42" s="14" t="s">
        <v>409</v>
      </c>
      <c r="B42" s="14">
        <v>2</v>
      </c>
      <c r="C42" s="1">
        <v>5</v>
      </c>
      <c r="D42" s="14">
        <f>IF('Modeling Questionnaire'!E$4="Y",1,2)</f>
        <v>1</v>
      </c>
      <c r="E42" s="14">
        <f>IF('Modeling Questionnaire'!E$6="Y",1,2)</f>
        <v>1</v>
      </c>
      <c r="F42" s="14">
        <f>IF('Modeling Questionnaire'!E$7="Y",1,2)</f>
        <v>1</v>
      </c>
      <c r="G42" s="14">
        <f>IF('Modeling Questionnaire'!E$8="Y",1,2)</f>
        <v>1</v>
      </c>
      <c r="H42" s="14">
        <f>IF('Modeling Questionnaire'!E$9="Y",1,2)</f>
        <v>1</v>
      </c>
      <c r="I42" s="14">
        <f>IF('Modeling Questionnaire'!E$10="",1,2)</f>
        <v>1</v>
      </c>
      <c r="J42" s="14">
        <f>IF('Modeling Questionnaire'!E$11="Always",1,IF('Modeling Questionnaire'!E$11="In most of the cases",2,IF('Modeling Questionnaire'!E$11="In some cases",3,4)))</f>
        <v>1</v>
      </c>
      <c r="L42" s="14">
        <f>IF('Modeling Questionnaire'!E$12="Always",1,IF('Modeling Questionnaire'!E$12="In most of the cases",2,IF('Modeling Questionnaire'!E$12="In some cases",3,4)))</f>
        <v>3</v>
      </c>
      <c r="M42" s="14">
        <f>IF('Modeling Questionnaire'!E$13="Y",1,2)</f>
        <v>2</v>
      </c>
      <c r="N42" s="14">
        <f>IF('Modeling Questionnaire'!E$14="Y",1,2)</f>
        <v>2</v>
      </c>
      <c r="O42" s="14">
        <f>IF('Modeling Questionnaire'!E$16="Y",1,2)</f>
        <v>2</v>
      </c>
      <c r="P42" s="14">
        <f>IF('Modeling Questionnaire'!E$18="Y",1,2)</f>
        <v>1</v>
      </c>
    </row>
    <row r="43" spans="1:74" ht="17" x14ac:dyDescent="0.25">
      <c r="A43" s="14" t="s">
        <v>410</v>
      </c>
      <c r="B43" s="14">
        <v>1</v>
      </c>
      <c r="C43" s="1">
        <v>6</v>
      </c>
      <c r="D43" s="14">
        <f>IF('Modeling Questionnaire'!F$4="Y",1,2)</f>
        <v>1</v>
      </c>
      <c r="E43" s="14">
        <f>IF('Modeling Questionnaire'!F$6="Y",1,2)</f>
        <v>1</v>
      </c>
      <c r="F43" s="14">
        <f>IF('Modeling Questionnaire'!F$7="Y",1,2)</f>
        <v>1</v>
      </c>
      <c r="G43" s="14">
        <f>IF('Modeling Questionnaire'!F$8="Y",1,2)</f>
        <v>1</v>
      </c>
      <c r="H43" s="14">
        <f>IF('Modeling Questionnaire'!F$9="Y",1,2)</f>
        <v>1</v>
      </c>
      <c r="I43" s="14">
        <f>IF('Modeling Questionnaire'!F$10="",1,2)</f>
        <v>1</v>
      </c>
      <c r="J43" s="14">
        <f>IF('Modeling Questionnaire'!F$11="Always",1,IF('Modeling Questionnaire'!F$11="In most of the cases",2,IF('Modeling Questionnaire'!F$11="In some cases",3,4)))</f>
        <v>1</v>
      </c>
      <c r="L43" s="14">
        <f>IF('Modeling Questionnaire'!F$12="Always",1,IF('Modeling Questionnaire'!F$12="In most of the cases",2,IF('Modeling Questionnaire'!F$12="In some cases",3,4)))</f>
        <v>2</v>
      </c>
      <c r="M43" s="14">
        <f>IF('Modeling Questionnaire'!F$13="Y",1,2)</f>
        <v>2</v>
      </c>
      <c r="N43" s="14">
        <f>IF('Modeling Questionnaire'!F$14="Y",1,2)</f>
        <v>2</v>
      </c>
      <c r="O43" s="14">
        <f>IF('Modeling Questionnaire'!F$16="Y",1,2)</f>
        <v>1</v>
      </c>
      <c r="P43" s="14">
        <f>IF('Modeling Questionnaire'!F$18="Y",1,2)</f>
        <v>2</v>
      </c>
    </row>
    <row r="44" spans="1:74" ht="17" x14ac:dyDescent="0.25">
      <c r="A44" s="14" t="s">
        <v>411</v>
      </c>
      <c r="B44" s="14">
        <v>1</v>
      </c>
      <c r="C44" s="1">
        <v>5</v>
      </c>
      <c r="D44" s="14">
        <f>IF('Modeling Questionnaire'!G$4="Y",1,2)</f>
        <v>1</v>
      </c>
      <c r="E44" s="14">
        <f>IF('Modeling Questionnaire'!G$6="Y",1,2)</f>
        <v>2</v>
      </c>
      <c r="F44" s="14">
        <f>IF('Modeling Questionnaire'!G$7="Y",1,2)</f>
        <v>1</v>
      </c>
      <c r="G44" s="14">
        <f>IF('Modeling Questionnaire'!G$8="Y",1,2)</f>
        <v>1</v>
      </c>
      <c r="H44" s="14">
        <f>IF('Modeling Questionnaire'!G$9="Y",1,2)</f>
        <v>2</v>
      </c>
      <c r="I44" s="14">
        <f>IF('Modeling Questionnaire'!G$10="",1,2)</f>
        <v>1</v>
      </c>
      <c r="J44" s="14">
        <f>IF('Modeling Questionnaire'!G$11="Always",1,IF('Modeling Questionnaire'!G$11="In most of the cases",2,IF('Modeling Questionnaire'!G$11="In some cases",3,4)))</f>
        <v>2</v>
      </c>
      <c r="L44" s="14">
        <f>IF('Modeling Questionnaire'!G$12="Always",1,IF('Modeling Questionnaire'!G$12="In most of the cases",2,IF('Modeling Questionnaire'!G$12="In some cases",3,4)))</f>
        <v>3</v>
      </c>
      <c r="M44" s="14">
        <f>IF('Modeling Questionnaire'!G$13="Y",1,2)</f>
        <v>2</v>
      </c>
      <c r="N44" s="14">
        <f>IF('Modeling Questionnaire'!G$14="Y",1,2)</f>
        <v>2</v>
      </c>
      <c r="O44" s="14">
        <f>IF('Modeling Questionnaire'!G$16="Y",1,2)</f>
        <v>2</v>
      </c>
      <c r="P44" s="14">
        <f>IF('Modeling Questionnaire'!G$18="Y",1,2)</f>
        <v>2</v>
      </c>
    </row>
    <row r="45" spans="1:74" ht="17" x14ac:dyDescent="0.25">
      <c r="A45" s="14" t="s">
        <v>412</v>
      </c>
      <c r="B45" s="14">
        <v>1</v>
      </c>
      <c r="C45" s="1">
        <v>5</v>
      </c>
      <c r="D45" s="14">
        <f>IF('Modeling Questionnaire'!H$4="Y",1,2)</f>
        <v>1</v>
      </c>
      <c r="E45" s="14">
        <f>IF('Modeling Questionnaire'!H$6="Y",1,2)</f>
        <v>1</v>
      </c>
      <c r="F45" s="14">
        <f>IF('Modeling Questionnaire'!H$7="Y",1,2)</f>
        <v>1</v>
      </c>
      <c r="G45" s="14">
        <f>IF('Modeling Questionnaire'!H$8="Y",1,2)</f>
        <v>1</v>
      </c>
      <c r="H45" s="14">
        <f>IF('Modeling Questionnaire'!H$9="Y",1,2)</f>
        <v>1</v>
      </c>
      <c r="I45" s="14">
        <f>IF('Modeling Questionnaire'!H$10="",1,2)</f>
        <v>1</v>
      </c>
      <c r="J45" s="14">
        <f>IF('Modeling Questionnaire'!H$11="Always",1,IF('Modeling Questionnaire'!H$11="In most of the cases",2,IF('Modeling Questionnaire'!H$11="In some cases",3,4)))</f>
        <v>2</v>
      </c>
      <c r="L45" s="14">
        <f>IF('Modeling Questionnaire'!H$12="Always",1,IF('Modeling Questionnaire'!H$12="In most of the cases",2,IF('Modeling Questionnaire'!H$12="In some cases",3,4)))</f>
        <v>3</v>
      </c>
      <c r="M45" s="14">
        <f>IF('Modeling Questionnaire'!H$13="Y",1,2)</f>
        <v>2</v>
      </c>
      <c r="N45" s="14">
        <f>IF('Modeling Questionnaire'!H$14="Y",1,2)</f>
        <v>2</v>
      </c>
      <c r="O45" s="14">
        <f>IF('Modeling Questionnaire'!H$16="Y",1,2)</f>
        <v>1</v>
      </c>
      <c r="P45" s="14">
        <f>IF('Modeling Questionnaire'!H$18="Y",1,2)</f>
        <v>2</v>
      </c>
    </row>
    <row r="46" spans="1:74" ht="17" x14ac:dyDescent="0.25">
      <c r="A46" s="14" t="s">
        <v>413</v>
      </c>
      <c r="B46" s="14">
        <v>1</v>
      </c>
      <c r="C46" s="1">
        <v>5</v>
      </c>
      <c r="D46" s="14">
        <f>IF('Modeling Questionnaire'!I$4="Y",1,2)</f>
        <v>1</v>
      </c>
      <c r="E46" s="14">
        <f>IF('Modeling Questionnaire'!I$6="Y",1,2)</f>
        <v>1</v>
      </c>
      <c r="F46" s="14">
        <f>IF('Modeling Questionnaire'!I$7="Y",1,2)</f>
        <v>1</v>
      </c>
      <c r="G46" s="14">
        <f>IF('Modeling Questionnaire'!I$8="Y",1,2)</f>
        <v>1</v>
      </c>
      <c r="H46" s="14">
        <f>IF('Modeling Questionnaire'!I$9="Y",1,2)</f>
        <v>2</v>
      </c>
      <c r="I46" s="14">
        <f>IF('Modeling Questionnaire'!I$10="",1,2)</f>
        <v>1</v>
      </c>
      <c r="J46" s="14">
        <f>IF('Modeling Questionnaire'!I$11="Always",1,IF('Modeling Questionnaire'!I$11="In most of the cases",2,IF('Modeling Questionnaire'!I$11="In some cases",3,4)))</f>
        <v>1</v>
      </c>
      <c r="L46" s="14">
        <f>IF('Modeling Questionnaire'!I$12="Always",1,IF('Modeling Questionnaire'!I$12="In most of the cases",2,IF('Modeling Questionnaire'!I$12="In some cases",3,4)))</f>
        <v>2</v>
      </c>
      <c r="M46" s="14">
        <f>IF('Modeling Questionnaire'!I$13="Y",1,2)</f>
        <v>2</v>
      </c>
      <c r="N46" s="14">
        <f>IF('Modeling Questionnaire'!I$14="Y",1,2)</f>
        <v>2</v>
      </c>
      <c r="O46" s="14">
        <f>IF('Modeling Questionnaire'!I$16="Y",1,2)</f>
        <v>2</v>
      </c>
      <c r="P46" s="14">
        <f>IF('Modeling Questionnaire'!I$18="Y",1,2)</f>
        <v>2</v>
      </c>
    </row>
    <row r="47" spans="1:74" ht="17" x14ac:dyDescent="0.25">
      <c r="A47" s="14" t="s">
        <v>415</v>
      </c>
      <c r="B47" s="14">
        <v>1</v>
      </c>
      <c r="C47" s="1">
        <v>5</v>
      </c>
      <c r="D47" s="14">
        <f>IF('Modeling Questionnaire'!J$4="Y",1,2)</f>
        <v>1</v>
      </c>
      <c r="E47" s="14">
        <f>IF('Modeling Questionnaire'!J$6="Y",1,2)</f>
        <v>1</v>
      </c>
      <c r="F47" s="14">
        <f>IF('Modeling Questionnaire'!J$7="Y",1,2)</f>
        <v>1</v>
      </c>
      <c r="G47" s="14">
        <f>IF('Modeling Questionnaire'!J$8="Y",1,2)</f>
        <v>1</v>
      </c>
      <c r="H47" s="14">
        <f>IF('Modeling Questionnaire'!J$9="Y",1,2)</f>
        <v>1</v>
      </c>
      <c r="I47" s="14">
        <f>IF('Modeling Questionnaire'!J$10="",1,2)</f>
        <v>1</v>
      </c>
      <c r="J47" s="14">
        <f>IF('Modeling Questionnaire'!J$11="Always",1,IF('Modeling Questionnaire'!J$11="In most of the cases",2,IF('Modeling Questionnaire'!J$11="In some cases",3,4)))</f>
        <v>1</v>
      </c>
      <c r="L47" s="14">
        <f>IF('Modeling Questionnaire'!J$12="Always",1,IF('Modeling Questionnaire'!J$12="In most of the cases",2,IF('Modeling Questionnaire'!J$12="In some cases",3,4)))</f>
        <v>2</v>
      </c>
      <c r="M47" s="14">
        <f>IF('Modeling Questionnaire'!J$13="Y",1,2)</f>
        <v>2</v>
      </c>
      <c r="N47" s="14">
        <f>IF('Modeling Questionnaire'!J$14="Y",1,2)</f>
        <v>2</v>
      </c>
      <c r="O47" s="14">
        <f>IF('Modeling Questionnaire'!J$16="Y",1,2)</f>
        <v>2</v>
      </c>
      <c r="P47" s="14">
        <f>IF('Modeling Questionnaire'!J$18="Y",1,2)</f>
        <v>2</v>
      </c>
    </row>
    <row r="48" spans="1:74" ht="17" x14ac:dyDescent="0.25">
      <c r="A48" s="14" t="s">
        <v>416</v>
      </c>
      <c r="B48" s="14">
        <v>1</v>
      </c>
      <c r="C48" s="1">
        <v>5</v>
      </c>
      <c r="D48" s="14">
        <f>IF('Modeling Questionnaire'!K$4="Y",1,2)</f>
        <v>1</v>
      </c>
      <c r="E48" s="14">
        <f>IF('Modeling Questionnaire'!K$6="Y",1,2)</f>
        <v>1</v>
      </c>
      <c r="F48" s="14">
        <f>IF('Modeling Questionnaire'!K$7="Y",1,2)</f>
        <v>1</v>
      </c>
      <c r="G48" s="14">
        <f>IF('Modeling Questionnaire'!K$8="Y",1,2)</f>
        <v>1</v>
      </c>
      <c r="H48" s="14">
        <f>IF('Modeling Questionnaire'!K$9="Y",1,2)</f>
        <v>2</v>
      </c>
      <c r="I48" s="14">
        <f>IF('Modeling Questionnaire'!K$10="",1,2)</f>
        <v>1</v>
      </c>
      <c r="J48" s="14">
        <f>IF('Modeling Questionnaire'!K$11="Always",1,IF('Modeling Questionnaire'!K$11="In most of the cases",2,IF('Modeling Questionnaire'!K$11="In some cases",3,4)))</f>
        <v>2</v>
      </c>
      <c r="L48" s="14">
        <f>IF('Modeling Questionnaire'!K$12="Always",1,IF('Modeling Questionnaire'!K$12="In most of the cases",2,IF('Modeling Questionnaire'!K$12="In some cases",3,4)))</f>
        <v>3</v>
      </c>
      <c r="M48" s="14">
        <f>IF('Modeling Questionnaire'!K$13="Y",1,2)</f>
        <v>2</v>
      </c>
      <c r="N48" s="14">
        <f>IF('Modeling Questionnaire'!K$14="Y",1,2)</f>
        <v>2</v>
      </c>
      <c r="O48" s="14">
        <f>IF('Modeling Questionnaire'!K$16="Y",1,2)</f>
        <v>2</v>
      </c>
      <c r="P48" s="14">
        <f>IF('Modeling Questionnaire'!K$18="Y",1,2)</f>
        <v>2</v>
      </c>
    </row>
    <row r="49" spans="1:16" ht="17" x14ac:dyDescent="0.25">
      <c r="A49" s="14" t="s">
        <v>417</v>
      </c>
      <c r="B49" s="14">
        <v>1</v>
      </c>
      <c r="C49" s="1">
        <v>5</v>
      </c>
      <c r="D49" s="14">
        <f>IF('Modeling Questionnaire'!L$4="Y",1,2)</f>
        <v>1</v>
      </c>
      <c r="E49" s="14">
        <f>IF('Modeling Questionnaire'!L$6="Y",1,2)</f>
        <v>1</v>
      </c>
      <c r="F49" s="14">
        <f>IF('Modeling Questionnaire'!L$7="Y",1,2)</f>
        <v>1</v>
      </c>
      <c r="G49" s="14">
        <f>IF('Modeling Questionnaire'!L$8="Y",1,2)</f>
        <v>1</v>
      </c>
      <c r="H49" s="14">
        <f>IF('Modeling Questionnaire'!L$9="Y",1,2)</f>
        <v>1</v>
      </c>
      <c r="I49" s="14">
        <f>IF('Modeling Questionnaire'!L$10="",1,2)</f>
        <v>1</v>
      </c>
      <c r="J49" s="14">
        <f>IF('Modeling Questionnaire'!L$11="Always",1,IF('Modeling Questionnaire'!L$11="In most of the cases",2,IF('Modeling Questionnaire'!L$11="In some cases",3,4)))</f>
        <v>2</v>
      </c>
      <c r="L49" s="14">
        <f>IF('Modeling Questionnaire'!L$12="Always",1,IF('Modeling Questionnaire'!L$12="In most of the cases",2,IF('Modeling Questionnaire'!L$12="In some cases",3,4)))</f>
        <v>2</v>
      </c>
      <c r="M49" s="14">
        <f>IF('Modeling Questionnaire'!L$13="Y",1,2)</f>
        <v>1</v>
      </c>
      <c r="N49" s="14">
        <f>IF('Modeling Questionnaire'!L$14="Y",1,2)</f>
        <v>1</v>
      </c>
      <c r="O49" s="14">
        <f>IF('Modeling Questionnaire'!L$16="Y",1,2)</f>
        <v>1</v>
      </c>
      <c r="P49" s="14">
        <f>IF('Modeling Questionnaire'!L$18="Y",1,2)</f>
        <v>1</v>
      </c>
    </row>
    <row r="50" spans="1:16" ht="17" x14ac:dyDescent="0.25">
      <c r="A50" s="14" t="s">
        <v>418</v>
      </c>
      <c r="B50" s="14">
        <v>1</v>
      </c>
      <c r="C50" s="1">
        <v>5</v>
      </c>
      <c r="D50" s="14">
        <f>IF('Modeling Questionnaire'!M$4="Y",1,2)</f>
        <v>1</v>
      </c>
      <c r="E50" s="14">
        <f>IF('Modeling Questionnaire'!M$6="Y",1,2)</f>
        <v>1</v>
      </c>
      <c r="F50" s="14">
        <f>IF('Modeling Questionnaire'!M$7="Y",1,2)</f>
        <v>1</v>
      </c>
      <c r="G50" s="14">
        <f>IF('Modeling Questionnaire'!M$8="Y",1,2)</f>
        <v>1</v>
      </c>
      <c r="H50" s="14">
        <f>IF('Modeling Questionnaire'!M$9="Y",1,2)</f>
        <v>1</v>
      </c>
      <c r="I50" s="14">
        <f>IF('Modeling Questionnaire'!M$10="",1,2)</f>
        <v>1</v>
      </c>
      <c r="J50" s="14">
        <f>IF('Modeling Questionnaire'!M$11="Always",1,IF('Modeling Questionnaire'!M$11="In most of the cases",2,IF('Modeling Questionnaire'!M$11="In some cases",3,4)))</f>
        <v>1</v>
      </c>
      <c r="L50" s="14">
        <f>IF('Modeling Questionnaire'!M$12="Always",1,IF('Modeling Questionnaire'!M$12="In most of the cases",2,IF('Modeling Questionnaire'!M$12="In some cases",3,4)))</f>
        <v>3</v>
      </c>
      <c r="M50" s="14">
        <f>IF('Modeling Questionnaire'!M$13="Y",1,2)</f>
        <v>2</v>
      </c>
      <c r="N50" s="14">
        <f>IF('Modeling Questionnaire'!M$14="Y",1,2)</f>
        <v>2</v>
      </c>
      <c r="O50" s="14">
        <f>IF('Modeling Questionnaire'!M$16="Y",1,2)</f>
        <v>2</v>
      </c>
      <c r="P50" s="14">
        <f>IF('Modeling Questionnaire'!M$18="Y",1,2)</f>
        <v>2</v>
      </c>
    </row>
    <row r="51" spans="1:16" ht="17" x14ac:dyDescent="0.25">
      <c r="A51" s="14" t="s">
        <v>419</v>
      </c>
      <c r="B51" s="14">
        <v>1</v>
      </c>
      <c r="C51" s="1">
        <v>5</v>
      </c>
      <c r="D51" s="14">
        <f>IF('Modeling Questionnaire'!N$4="Y",1,2)</f>
        <v>1</v>
      </c>
      <c r="E51" s="14">
        <f>IF('Modeling Questionnaire'!N$6="Y",1,2)</f>
        <v>1</v>
      </c>
      <c r="F51" s="14">
        <f>IF('Modeling Questionnaire'!N$7="Y",1,2)</f>
        <v>1</v>
      </c>
      <c r="G51" s="14">
        <f>IF('Modeling Questionnaire'!N$8="Y",1,2)</f>
        <v>1</v>
      </c>
      <c r="H51" s="14">
        <f>IF('Modeling Questionnaire'!N$9="Y",1,2)</f>
        <v>2</v>
      </c>
      <c r="I51" s="14">
        <f>IF('Modeling Questionnaire'!N$10="",1,2)</f>
        <v>1</v>
      </c>
      <c r="J51" s="14">
        <f>IF('Modeling Questionnaire'!N$11="Always",1,IF('Modeling Questionnaire'!N$11="In most of the cases",2,IF('Modeling Questionnaire'!N$11="In some cases",3,4)))</f>
        <v>2</v>
      </c>
      <c r="L51" s="14">
        <f>IF('Modeling Questionnaire'!N$12="Always",1,IF('Modeling Questionnaire'!N$12="In most of the cases",2,IF('Modeling Questionnaire'!N$12="In some cases",3,4)))</f>
        <v>1</v>
      </c>
      <c r="M51" s="14">
        <f>IF('Modeling Questionnaire'!N$13="Y",1,2)</f>
        <v>2</v>
      </c>
      <c r="N51" s="14">
        <f>IF('Modeling Questionnaire'!N$14="Y",1,2)</f>
        <v>1</v>
      </c>
      <c r="O51" s="14">
        <f>IF('Modeling Questionnaire'!N$16="Y",1,2)</f>
        <v>2</v>
      </c>
      <c r="P51" s="14">
        <f>IF('Modeling Questionnaire'!N$18="Y",1,2)</f>
        <v>2</v>
      </c>
    </row>
    <row r="52" spans="1:16" ht="17" x14ac:dyDescent="0.25">
      <c r="A52" s="14" t="s">
        <v>420</v>
      </c>
      <c r="B52" s="14">
        <v>1</v>
      </c>
      <c r="C52" s="1">
        <v>7</v>
      </c>
      <c r="D52" s="14">
        <f>IF('Modeling Questionnaire'!O$4="Y",1,2)</f>
        <v>1</v>
      </c>
      <c r="E52" s="14">
        <f>IF('Modeling Questionnaire'!O$6="Y",1,2)</f>
        <v>1</v>
      </c>
      <c r="F52" s="14">
        <f>IF('Modeling Questionnaire'!O$7="Y",1,2)</f>
        <v>1</v>
      </c>
      <c r="G52" s="14">
        <f>IF('Modeling Questionnaire'!O$8="Y",1,2)</f>
        <v>1</v>
      </c>
      <c r="H52" s="14">
        <f>IF('Modeling Questionnaire'!O$9="Y",1,2)</f>
        <v>1</v>
      </c>
      <c r="I52" s="14">
        <f>IF('Modeling Questionnaire'!O$10="",1,2)</f>
        <v>1</v>
      </c>
      <c r="J52" s="14">
        <f>IF('Modeling Questionnaire'!O$11="Always",1,IF('Modeling Questionnaire'!O$11="In most of the cases",2,IF('Modeling Questionnaire'!O$11="In some cases",3,4)))</f>
        <v>2</v>
      </c>
      <c r="L52" s="14">
        <f>IF('Modeling Questionnaire'!O$12="Always",1,IF('Modeling Questionnaire'!O$12="In most of the cases",2,IF('Modeling Questionnaire'!O$12="In some cases",3,4)))</f>
        <v>3</v>
      </c>
      <c r="M52" s="14">
        <f>IF('Modeling Questionnaire'!O$13="Y",1,2)</f>
        <v>2</v>
      </c>
      <c r="N52" s="14">
        <f>IF('Modeling Questionnaire'!O$14="Y",1,2)</f>
        <v>2</v>
      </c>
      <c r="O52" s="14">
        <f>IF('Modeling Questionnaire'!O$16="Y",1,2)</f>
        <v>2</v>
      </c>
      <c r="P52" s="14">
        <f>IF('Modeling Questionnaire'!O$18="Y",1,2)</f>
        <v>2</v>
      </c>
    </row>
    <row r="53" spans="1:16" ht="17" x14ac:dyDescent="0.25">
      <c r="A53" s="14" t="s">
        <v>421</v>
      </c>
      <c r="B53" s="14">
        <v>2</v>
      </c>
      <c r="C53" s="1">
        <v>7</v>
      </c>
      <c r="D53" s="14">
        <f>IF('Modeling Questionnaire'!P$4="Y",1,2)</f>
        <v>1</v>
      </c>
      <c r="E53" s="14">
        <f>IF('Modeling Questionnaire'!P$6="Y",1,2)</f>
        <v>1</v>
      </c>
      <c r="F53" s="14">
        <f>IF('Modeling Questionnaire'!P$7="Y",1,2)</f>
        <v>1</v>
      </c>
      <c r="G53" s="14">
        <f>IF('Modeling Questionnaire'!P$8="Y",1,2)</f>
        <v>1</v>
      </c>
      <c r="H53" s="14">
        <f>IF('Modeling Questionnaire'!P$9="Y",1,2)</f>
        <v>2</v>
      </c>
      <c r="I53" s="14">
        <f>IF('Modeling Questionnaire'!P$10="",1,2)</f>
        <v>1</v>
      </c>
      <c r="J53" s="14">
        <f>IF('Modeling Questionnaire'!P$11="Always",1,IF('Modeling Questionnaire'!P$11="In most of the cases",2,IF('Modeling Questionnaire'!P$11="In some cases",3,4)))</f>
        <v>2</v>
      </c>
      <c r="L53" s="14">
        <f>IF('Modeling Questionnaire'!P$12="Always",1,IF('Modeling Questionnaire'!P$12="In most of the cases",2,IF('Modeling Questionnaire'!P$12="In some cases",3,4)))</f>
        <v>2</v>
      </c>
      <c r="M53" s="14">
        <f>IF('Modeling Questionnaire'!P$13="Y",1,2)</f>
        <v>2</v>
      </c>
      <c r="N53" s="14">
        <f>IF('Modeling Questionnaire'!P$14="Y",1,2)</f>
        <v>1</v>
      </c>
      <c r="O53" s="14">
        <f>IF('Modeling Questionnaire'!P$16="Y",1,2)</f>
        <v>2</v>
      </c>
      <c r="P53" s="14">
        <f>IF('Modeling Questionnaire'!P$18="Y",1,2)</f>
        <v>2</v>
      </c>
    </row>
    <row r="54" spans="1:16" ht="17" x14ac:dyDescent="0.25">
      <c r="A54" s="14" t="s">
        <v>422</v>
      </c>
      <c r="B54" s="14">
        <v>1</v>
      </c>
      <c r="C54" s="1">
        <v>5</v>
      </c>
      <c r="D54" s="14">
        <f>IF('Modeling Questionnaire'!Q$4="Y",1,2)</f>
        <v>1</v>
      </c>
      <c r="E54" s="14">
        <f>IF('Modeling Questionnaire'!Q$6="Y",1,2)</f>
        <v>1</v>
      </c>
      <c r="F54" s="14">
        <f>IF('Modeling Questionnaire'!Q$7="Y",1,2)</f>
        <v>1</v>
      </c>
      <c r="G54" s="14">
        <f>IF('Modeling Questionnaire'!Q$8="Y",1,2)</f>
        <v>1</v>
      </c>
      <c r="H54" s="14">
        <f>IF('Modeling Questionnaire'!Q$9="Y",1,2)</f>
        <v>2</v>
      </c>
      <c r="I54" s="14">
        <f>IF('Modeling Questionnaire'!Q$10="",1,2)</f>
        <v>1</v>
      </c>
      <c r="J54" s="14">
        <f>IF('Modeling Questionnaire'!Q$11="Always",1,IF('Modeling Questionnaire'!Q$11="In most of the cases",2,IF('Modeling Questionnaire'!Q$11="In some cases",3,4)))</f>
        <v>1</v>
      </c>
      <c r="L54" s="14">
        <f>IF('Modeling Questionnaire'!Q$12="Always",1,IF('Modeling Questionnaire'!Q$12="In most of the cases",2,IF('Modeling Questionnaire'!Q$12="In some cases",3,4)))</f>
        <v>2</v>
      </c>
      <c r="M54" s="14">
        <f>IF('Modeling Questionnaire'!Q$13="Y",1,2)</f>
        <v>2</v>
      </c>
      <c r="N54" s="14">
        <f>IF('Modeling Questionnaire'!Q$14="Y",1,2)</f>
        <v>2</v>
      </c>
      <c r="O54" s="14">
        <f>IF('Modeling Questionnaire'!Q$16="Y",1,2)</f>
        <v>2</v>
      </c>
      <c r="P54" s="14">
        <f>IF('Modeling Questionnaire'!Q$18="Y",1,2)</f>
        <v>2</v>
      </c>
    </row>
    <row r="55" spans="1:16" ht="17" x14ac:dyDescent="0.25">
      <c r="A55" s="14" t="s">
        <v>423</v>
      </c>
      <c r="B55" s="14">
        <v>1</v>
      </c>
      <c r="C55" s="1">
        <v>5</v>
      </c>
      <c r="D55" s="14">
        <f>IF('Modeling Questionnaire'!R$4="Y",1,2)</f>
        <v>1</v>
      </c>
      <c r="E55" s="14">
        <f>IF('Modeling Questionnaire'!R$6="Y",1,2)</f>
        <v>2</v>
      </c>
      <c r="F55" s="14">
        <f>IF('Modeling Questionnaire'!R$7="Y",1,2)</f>
        <v>1</v>
      </c>
      <c r="G55" s="14">
        <f>IF('Modeling Questionnaire'!R$8="Y",1,2)</f>
        <v>1</v>
      </c>
      <c r="H55" s="14">
        <f>IF('Modeling Questionnaire'!R$9="Y",1,2)</f>
        <v>1</v>
      </c>
      <c r="I55" s="14">
        <f>IF('Modeling Questionnaire'!R$10="",1,2)</f>
        <v>1</v>
      </c>
      <c r="J55" s="14">
        <f>IF('Modeling Questionnaire'!R$11="Always",1,IF('Modeling Questionnaire'!R$11="In most of the cases",2,IF('Modeling Questionnaire'!R$11="In some cases",3,4)))</f>
        <v>2</v>
      </c>
      <c r="L55" s="14">
        <f>IF('Modeling Questionnaire'!R$12="Always",1,IF('Modeling Questionnaire'!R$12="In most of the cases",2,IF('Modeling Questionnaire'!R$12="In some cases",3,4)))</f>
        <v>1</v>
      </c>
      <c r="M55" s="14">
        <f>IF('Modeling Questionnaire'!R$13="Y",1,2)</f>
        <v>2</v>
      </c>
      <c r="N55" s="14">
        <f>IF('Modeling Questionnaire'!R$14="Y",1,2)</f>
        <v>2</v>
      </c>
      <c r="O55" s="14">
        <f>IF('Modeling Questionnaire'!R$16="Y",1,2)</f>
        <v>2</v>
      </c>
      <c r="P55" s="14">
        <f>IF('Modeling Questionnaire'!R$18="Y",1,2)</f>
        <v>2</v>
      </c>
    </row>
    <row r="56" spans="1:16" ht="17" x14ac:dyDescent="0.25">
      <c r="A56" s="14" t="s">
        <v>424</v>
      </c>
      <c r="B56" s="14">
        <v>1</v>
      </c>
      <c r="C56" s="1">
        <v>5</v>
      </c>
      <c r="D56" s="14">
        <f>IF('Modeling Questionnaire'!S$4="Y",1,2)</f>
        <v>1</v>
      </c>
      <c r="E56" s="14">
        <f>IF('Modeling Questionnaire'!S$6="Y",1,2)</f>
        <v>1</v>
      </c>
      <c r="F56" s="14">
        <f>IF('Modeling Questionnaire'!S$7="Y",1,2)</f>
        <v>1</v>
      </c>
      <c r="G56" s="14">
        <f>IF('Modeling Questionnaire'!S$8="Y",1,2)</f>
        <v>1</v>
      </c>
      <c r="H56" s="14">
        <f>IF('Modeling Questionnaire'!S$9="Y",1,2)</f>
        <v>2</v>
      </c>
      <c r="I56" s="14">
        <f>IF('Modeling Questionnaire'!S$10="",1,2)</f>
        <v>1</v>
      </c>
      <c r="J56" s="14">
        <f>IF('Modeling Questionnaire'!S$11="Always",1,IF('Modeling Questionnaire'!S$11="In most of the cases",2,IF('Modeling Questionnaire'!S$11="In some cases",3,4)))</f>
        <v>2</v>
      </c>
      <c r="L56" s="14">
        <f>IF('Modeling Questionnaire'!S$12="Always",1,IF('Modeling Questionnaire'!S$12="In most of the cases",2,IF('Modeling Questionnaire'!S$12="In some cases",3,4)))</f>
        <v>3</v>
      </c>
      <c r="M56" s="14">
        <f>IF('Modeling Questionnaire'!S$13="Y",1,2)</f>
        <v>2</v>
      </c>
      <c r="N56" s="14">
        <f>IF('Modeling Questionnaire'!S$14="Y",1,2)</f>
        <v>2</v>
      </c>
      <c r="O56" s="14">
        <f>IF('Modeling Questionnaire'!S$16="Y",1,2)</f>
        <v>2</v>
      </c>
      <c r="P56" s="14">
        <f>IF('Modeling Questionnaire'!S$18="Y",1,2)</f>
        <v>2</v>
      </c>
    </row>
    <row r="57" spans="1:16" ht="17" x14ac:dyDescent="0.25">
      <c r="A57" s="14" t="s">
        <v>425</v>
      </c>
      <c r="B57" s="14">
        <v>1</v>
      </c>
      <c r="C57" s="1">
        <v>5</v>
      </c>
      <c r="D57" s="14">
        <f>IF('Modeling Questionnaire'!T$4="Y",1,2)</f>
        <v>1</v>
      </c>
      <c r="E57" s="14">
        <f>IF('Modeling Questionnaire'!T$6="Y",1,2)</f>
        <v>1</v>
      </c>
      <c r="F57" s="14">
        <f>IF('Modeling Questionnaire'!T$7="Y",1,2)</f>
        <v>1</v>
      </c>
      <c r="G57" s="14">
        <f>IF('Modeling Questionnaire'!T$8="Y",1,2)</f>
        <v>2</v>
      </c>
      <c r="H57" s="14">
        <f>IF('Modeling Questionnaire'!T$9="Y",1,2)</f>
        <v>2</v>
      </c>
      <c r="I57" s="14">
        <f>IF('Modeling Questionnaire'!T$10="",1,2)</f>
        <v>1</v>
      </c>
      <c r="J57" s="14">
        <f>IF('Modeling Questionnaire'!T$11="Always",1,IF('Modeling Questionnaire'!T$11="In most of the cases",2,IF('Modeling Questionnaire'!T$11="In some cases",3,4)))</f>
        <v>2</v>
      </c>
      <c r="L57" s="14">
        <f>IF('Modeling Questionnaire'!T$12="Always",1,IF('Modeling Questionnaire'!T$12="In most of the cases",2,IF('Modeling Questionnaire'!T$12="In some cases",3,4)))</f>
        <v>3</v>
      </c>
      <c r="M57" s="14">
        <f>IF('Modeling Questionnaire'!T$13="Y",1,2)</f>
        <v>2</v>
      </c>
      <c r="N57" s="14">
        <f>IF('Modeling Questionnaire'!T$14="Y",1,2)</f>
        <v>2</v>
      </c>
      <c r="O57" s="14">
        <f>IF('Modeling Questionnaire'!T$16="Y",1,2)</f>
        <v>2</v>
      </c>
      <c r="P57" s="14">
        <f>IF('Modeling Questionnaire'!T$18="Y",1,2)</f>
        <v>2</v>
      </c>
    </row>
    <row r="58" spans="1:16" ht="17" x14ac:dyDescent="0.25">
      <c r="A58" s="14" t="s">
        <v>426</v>
      </c>
      <c r="B58" s="14">
        <v>2</v>
      </c>
      <c r="C58" s="1">
        <v>7</v>
      </c>
      <c r="D58" s="14">
        <f>IF('Modeling Questionnaire'!U$4="Y",1,2)</f>
        <v>1</v>
      </c>
      <c r="E58" s="14">
        <f>IF('Modeling Questionnaire'!U$6="Y",1,2)</f>
        <v>1</v>
      </c>
      <c r="F58" s="14">
        <f>IF('Modeling Questionnaire'!U$7="Y",1,2)</f>
        <v>1</v>
      </c>
      <c r="G58" s="14">
        <f>IF('Modeling Questionnaire'!U$8="Y",1,2)</f>
        <v>1</v>
      </c>
      <c r="H58" s="14">
        <f>IF('Modeling Questionnaire'!U$9="Y",1,2)</f>
        <v>2</v>
      </c>
      <c r="I58" s="14">
        <f>IF('Modeling Questionnaire'!U$10="",1,2)</f>
        <v>1</v>
      </c>
      <c r="J58" s="14">
        <f>IF('Modeling Questionnaire'!U$11="Always",1,IF('Modeling Questionnaire'!U$11="In most of the cases",2,IF('Modeling Questionnaire'!U$11="In some cases",3,4)))</f>
        <v>1</v>
      </c>
      <c r="L58" s="14">
        <f>IF('Modeling Questionnaire'!U$12="Always",1,IF('Modeling Questionnaire'!U$12="In most of the cases",2,IF('Modeling Questionnaire'!U$12="In some cases",3,4)))</f>
        <v>1</v>
      </c>
      <c r="M58" s="14">
        <f>IF('Modeling Questionnaire'!U$13="Y",1,2)</f>
        <v>2</v>
      </c>
      <c r="N58" s="14">
        <f>IF('Modeling Questionnaire'!U$14="Y",1,2)</f>
        <v>2</v>
      </c>
      <c r="O58" s="14">
        <f>IF('Modeling Questionnaire'!U$16="Y",1,2)</f>
        <v>1</v>
      </c>
      <c r="P58" s="14">
        <f>IF('Modeling Questionnaire'!U$18="Y",1,2)</f>
        <v>2</v>
      </c>
    </row>
    <row r="59" spans="1:16" ht="17" x14ac:dyDescent="0.25">
      <c r="A59" s="14" t="s">
        <v>427</v>
      </c>
      <c r="B59" s="14">
        <v>1</v>
      </c>
      <c r="C59" s="1">
        <v>5</v>
      </c>
      <c r="D59" s="14">
        <f>IF('Modeling Questionnaire'!V$4="Y",1,2)</f>
        <v>1</v>
      </c>
      <c r="E59" s="14">
        <f>IF('Modeling Questionnaire'!V$6="Y",1,2)</f>
        <v>1</v>
      </c>
      <c r="F59" s="14">
        <f>IF('Modeling Questionnaire'!V$7="Y",1,2)</f>
        <v>1</v>
      </c>
      <c r="G59" s="14">
        <f>IF('Modeling Questionnaire'!V$8="Y",1,2)</f>
        <v>1</v>
      </c>
      <c r="H59" s="14">
        <f>IF('Modeling Questionnaire'!V$9="Y",1,2)</f>
        <v>1</v>
      </c>
      <c r="I59" s="14">
        <f>IF('Modeling Questionnaire'!V$10="",1,2)</f>
        <v>1</v>
      </c>
      <c r="J59" s="14">
        <f>IF('Modeling Questionnaire'!V$11="Always",1,IF('Modeling Questionnaire'!V$11="In most of the cases",2,IF('Modeling Questionnaire'!V$11="In some cases",3,4)))</f>
        <v>2</v>
      </c>
      <c r="L59" s="14">
        <f>IF('Modeling Questionnaire'!V$12="Always",1,IF('Modeling Questionnaire'!V$12="In most of the cases",2,IF('Modeling Questionnaire'!V$12="In some cases",3,4)))</f>
        <v>2</v>
      </c>
      <c r="M59" s="14">
        <f>IF('Modeling Questionnaire'!V$13="Y",1,2)</f>
        <v>2</v>
      </c>
      <c r="N59" s="14">
        <f>IF('Modeling Questionnaire'!V$14="Y",1,2)</f>
        <v>2</v>
      </c>
      <c r="O59" s="14">
        <f>IF('Modeling Questionnaire'!V$16="Y",1,2)</f>
        <v>2</v>
      </c>
      <c r="P59" s="14">
        <f>IF('Modeling Questionnaire'!V$18="Y",1,2)</f>
        <v>2</v>
      </c>
    </row>
    <row r="60" spans="1:16" ht="17" x14ac:dyDescent="0.25">
      <c r="A60" s="14" t="s">
        <v>428</v>
      </c>
      <c r="B60" s="14">
        <v>1</v>
      </c>
      <c r="C60" s="1">
        <v>6</v>
      </c>
      <c r="D60" s="14">
        <f>IF('Modeling Questionnaire'!W$4="Y",1,2)</f>
        <v>1</v>
      </c>
      <c r="E60" s="14">
        <f>IF('Modeling Questionnaire'!W$6="Y",1,2)</f>
        <v>1</v>
      </c>
      <c r="F60" s="14">
        <f>IF('Modeling Questionnaire'!W$7="Y",1,2)</f>
        <v>1</v>
      </c>
      <c r="G60" s="14">
        <f>IF('Modeling Questionnaire'!W$8="Y",1,2)</f>
        <v>1</v>
      </c>
      <c r="H60" s="14">
        <f>IF('Modeling Questionnaire'!W$9="Y",1,2)</f>
        <v>2</v>
      </c>
      <c r="I60" s="14">
        <f>IF('Modeling Questionnaire'!W$10="",1,2)</f>
        <v>1</v>
      </c>
      <c r="J60" s="14">
        <f>IF('Modeling Questionnaire'!W$11="Always",1,IF('Modeling Questionnaire'!W$11="In most of the cases",2,IF('Modeling Questionnaire'!W$11="In some cases",3,4)))</f>
        <v>2</v>
      </c>
      <c r="L60" s="14">
        <f>IF('Modeling Questionnaire'!W$12="Always",1,IF('Modeling Questionnaire'!W$12="In most of the cases",2,IF('Modeling Questionnaire'!W$12="In some cases",3,4)))</f>
        <v>2</v>
      </c>
      <c r="M60" s="14">
        <f>IF('Modeling Questionnaire'!W$13="Y",1,2)</f>
        <v>2</v>
      </c>
      <c r="N60" s="14">
        <f>IF('Modeling Questionnaire'!W$14="Y",1,2)</f>
        <v>2</v>
      </c>
      <c r="O60" s="14">
        <f>IF('Modeling Questionnaire'!W$16="Y",1,2)</f>
        <v>2</v>
      </c>
      <c r="P60" s="14">
        <f>IF('Modeling Questionnaire'!W$18="Y",1,2)</f>
        <v>2</v>
      </c>
    </row>
    <row r="61" spans="1:16" ht="17" x14ac:dyDescent="0.25">
      <c r="A61" s="14" t="s">
        <v>429</v>
      </c>
      <c r="B61" s="14">
        <v>1</v>
      </c>
      <c r="C61" s="1">
        <v>5</v>
      </c>
      <c r="D61" s="14">
        <f>IF('Modeling Questionnaire'!X$4="Y",1,2)</f>
        <v>1</v>
      </c>
      <c r="E61" s="14">
        <f>IF('Modeling Questionnaire'!X$6="Y",1,2)</f>
        <v>1</v>
      </c>
      <c r="F61" s="14">
        <f>IF('Modeling Questionnaire'!X$7="Y",1,2)</f>
        <v>1</v>
      </c>
      <c r="G61" s="14">
        <f>IF('Modeling Questionnaire'!X$8="Y",1,2)</f>
        <v>1</v>
      </c>
      <c r="H61" s="14">
        <f>IF('Modeling Questionnaire'!X$9="Y",1,2)</f>
        <v>1</v>
      </c>
      <c r="I61" s="14">
        <f>IF('Modeling Questionnaire'!X$10="",1,2)</f>
        <v>1</v>
      </c>
      <c r="J61" s="14">
        <f>IF('Modeling Questionnaire'!X$11="Always",1,IF('Modeling Questionnaire'!X$11="In most of the cases",2,IF('Modeling Questionnaire'!X$11="In some cases",3,4)))</f>
        <v>2</v>
      </c>
      <c r="L61" s="14">
        <f>IF('Modeling Questionnaire'!X$12="Always",1,IF('Modeling Questionnaire'!X$12="In most of the cases",2,IF('Modeling Questionnaire'!X$12="In some cases",3,4)))</f>
        <v>2</v>
      </c>
      <c r="M61" s="14">
        <f>IF('Modeling Questionnaire'!X$13="Y",1,2)</f>
        <v>1</v>
      </c>
      <c r="N61" s="14">
        <f>IF('Modeling Questionnaire'!X$14="Y",1,2)</f>
        <v>1</v>
      </c>
      <c r="O61" s="14">
        <f>IF('Modeling Questionnaire'!X$16="Y",1,2)</f>
        <v>2</v>
      </c>
      <c r="P61" s="14">
        <f>IF('Modeling Questionnaire'!X$18="Y",1,2)</f>
        <v>2</v>
      </c>
    </row>
    <row r="62" spans="1:16" ht="17" x14ac:dyDescent="0.25">
      <c r="A62" s="14" t="s">
        <v>430</v>
      </c>
      <c r="B62" s="14">
        <v>1</v>
      </c>
      <c r="C62" s="1">
        <v>5</v>
      </c>
      <c r="D62" s="14">
        <f>IF('Modeling Questionnaire'!Y$4="Y",1,2)</f>
        <v>1</v>
      </c>
      <c r="E62" s="14">
        <f>IF('Modeling Questionnaire'!Y$6="Y",1,2)</f>
        <v>1</v>
      </c>
      <c r="F62" s="14">
        <f>IF('Modeling Questionnaire'!Y$7="Y",1,2)</f>
        <v>1</v>
      </c>
      <c r="G62" s="14">
        <f>IF('Modeling Questionnaire'!Y$8="Y",1,2)</f>
        <v>1</v>
      </c>
      <c r="H62" s="14">
        <f>IF('Modeling Questionnaire'!Y$9="Y",1,2)</f>
        <v>1</v>
      </c>
      <c r="I62" s="14">
        <f>IF('Modeling Questionnaire'!Y$10="",1,2)</f>
        <v>1</v>
      </c>
      <c r="J62" s="14">
        <f>IF('Modeling Questionnaire'!Y$11="Always",1,IF('Modeling Questionnaire'!Y$11="In most of the cases",2,IF('Modeling Questionnaire'!Y$11="In some cases",3,4)))</f>
        <v>2</v>
      </c>
      <c r="L62" s="14">
        <f>IF('Modeling Questionnaire'!Y$12="Always",1,IF('Modeling Questionnaire'!Y$12="In most of the cases",2,IF('Modeling Questionnaire'!Y$12="In some cases",3,4)))</f>
        <v>2</v>
      </c>
      <c r="M62" s="14">
        <f>IF('Modeling Questionnaire'!Y$13="Y",1,2)</f>
        <v>2</v>
      </c>
      <c r="N62" s="14">
        <f>IF('Modeling Questionnaire'!Y$14="Y",1,2)</f>
        <v>2</v>
      </c>
      <c r="O62" s="14">
        <f>IF('Modeling Questionnaire'!Y$16="Y",1,2)</f>
        <v>2</v>
      </c>
      <c r="P62" s="14">
        <f>IF('Modeling Questionnaire'!Y$18="Y",1,2)</f>
        <v>2</v>
      </c>
    </row>
    <row r="63" spans="1:16" ht="17" x14ac:dyDescent="0.25">
      <c r="A63" s="14" t="s">
        <v>431</v>
      </c>
      <c r="B63" s="14">
        <v>1</v>
      </c>
      <c r="C63" s="1">
        <v>6</v>
      </c>
      <c r="D63" s="14">
        <f>IF('Modeling Questionnaire'!Z$4="Y",1,2)</f>
        <v>1</v>
      </c>
      <c r="E63" s="14">
        <f>IF('Modeling Questionnaire'!Z$6="Y",1,2)</f>
        <v>1</v>
      </c>
      <c r="F63" s="14">
        <f>IF('Modeling Questionnaire'!Z$7="Y",1,2)</f>
        <v>1</v>
      </c>
      <c r="G63" s="14">
        <f>IF('Modeling Questionnaire'!Z$8="Y",1,2)</f>
        <v>1</v>
      </c>
      <c r="H63" s="14">
        <f>IF('Modeling Questionnaire'!Z$9="Y",1,2)</f>
        <v>2</v>
      </c>
      <c r="I63" s="14">
        <f>IF('Modeling Questionnaire'!Z$10="",1,2)</f>
        <v>1</v>
      </c>
      <c r="J63" s="14">
        <f>IF('Modeling Questionnaire'!Z$11="Always",1,IF('Modeling Questionnaire'!Z$11="In most of the cases",2,IF('Modeling Questionnaire'!Z$11="In some cases",3,4)))</f>
        <v>2</v>
      </c>
      <c r="L63" s="14">
        <f>IF('Modeling Questionnaire'!Z$12="Always",1,IF('Modeling Questionnaire'!Z$12="In most of the cases",2,IF('Modeling Questionnaire'!Z$12="In some cases",3,4)))</f>
        <v>3</v>
      </c>
      <c r="M63" s="14">
        <f>IF('Modeling Questionnaire'!Z$13="Y",1,2)</f>
        <v>2</v>
      </c>
      <c r="N63" s="14">
        <f>IF('Modeling Questionnaire'!Z$14="Y",1,2)</f>
        <v>2</v>
      </c>
      <c r="O63" s="14">
        <f>IF('Modeling Questionnaire'!Z$16="Y",1,2)</f>
        <v>2</v>
      </c>
      <c r="P63" s="14">
        <f>IF('Modeling Questionnaire'!Z$18="Y",1,2)</f>
        <v>2</v>
      </c>
    </row>
    <row r="64" spans="1:16" ht="17" x14ac:dyDescent="0.25">
      <c r="A64" s="14" t="s">
        <v>432</v>
      </c>
      <c r="B64" s="14">
        <v>1</v>
      </c>
      <c r="C64" s="1">
        <v>5</v>
      </c>
      <c r="D64" s="14">
        <f>IF('Modeling Questionnaire'!AA$4="Y",1,2)</f>
        <v>1</v>
      </c>
      <c r="E64" s="14">
        <f>IF('Modeling Questionnaire'!AA$6="Y",1,2)</f>
        <v>1</v>
      </c>
      <c r="F64" s="14">
        <f>IF('Modeling Questionnaire'!AA$7="Y",1,2)</f>
        <v>1</v>
      </c>
      <c r="G64" s="14">
        <f>IF('Modeling Questionnaire'!AA$8="Y",1,2)</f>
        <v>1</v>
      </c>
      <c r="H64" s="14">
        <f>IF('Modeling Questionnaire'!AA$9="Y",1,2)</f>
        <v>2</v>
      </c>
      <c r="I64" s="14">
        <f>IF('Modeling Questionnaire'!AA$10="",1,2)</f>
        <v>1</v>
      </c>
      <c r="J64" s="14">
        <f>IF('Modeling Questionnaire'!AA$11="Always",1,IF('Modeling Questionnaire'!AA$11="In most of the cases",2,IF('Modeling Questionnaire'!AA$11="In some cases",3,4)))</f>
        <v>1</v>
      </c>
      <c r="L64" s="14">
        <f>IF('Modeling Questionnaire'!AA$12="Always",1,IF('Modeling Questionnaire'!AA$12="In most of the cases",2,IF('Modeling Questionnaire'!AA$12="In some cases",3,4)))</f>
        <v>2</v>
      </c>
      <c r="M64" s="14">
        <f>IF('Modeling Questionnaire'!AA$13="Y",1,2)</f>
        <v>2</v>
      </c>
      <c r="N64" s="14">
        <f>IF('Modeling Questionnaire'!AA$14="Y",1,2)</f>
        <v>2</v>
      </c>
      <c r="O64" s="14">
        <f>IF('Modeling Questionnaire'!AA$16="Y",1,2)</f>
        <v>2</v>
      </c>
      <c r="P64" s="14">
        <f>IF('Modeling Questionnaire'!AA$18="Y",1,2)</f>
        <v>2</v>
      </c>
    </row>
    <row r="65" spans="1:16" ht="17" x14ac:dyDescent="0.25">
      <c r="A65" s="14" t="s">
        <v>433</v>
      </c>
      <c r="B65" s="14">
        <v>1</v>
      </c>
      <c r="C65" s="1">
        <v>5</v>
      </c>
      <c r="D65" s="14">
        <f>IF('Modeling Questionnaire'!AB$4="Y",1,2)</f>
        <v>1</v>
      </c>
      <c r="E65" s="14">
        <f>IF('Modeling Questionnaire'!AB$6="Y",1,2)</f>
        <v>1</v>
      </c>
      <c r="F65" s="14">
        <f>IF('Modeling Questionnaire'!AB$7="Y",1,2)</f>
        <v>1</v>
      </c>
      <c r="G65" s="14">
        <f>IF('Modeling Questionnaire'!AB$8="Y",1,2)</f>
        <v>1</v>
      </c>
      <c r="H65" s="14">
        <f>IF('Modeling Questionnaire'!AB$9="Y",1,2)</f>
        <v>1</v>
      </c>
      <c r="I65" s="14">
        <f>IF('Modeling Questionnaire'!AB$10="",1,2)</f>
        <v>1</v>
      </c>
      <c r="J65" s="14">
        <f>IF('Modeling Questionnaire'!AB$11="Always",1,IF('Modeling Questionnaire'!AB$11="In most of the cases",2,IF('Modeling Questionnaire'!AB$11="In some cases",3,4)))</f>
        <v>2</v>
      </c>
      <c r="L65" s="14">
        <f>IF('Modeling Questionnaire'!AB$12="Always",1,IF('Modeling Questionnaire'!AB$12="In most of the cases",2,IF('Modeling Questionnaire'!AB$12="In some cases",3,4)))</f>
        <v>3</v>
      </c>
      <c r="M65" s="14">
        <f>IF('Modeling Questionnaire'!AB$13="Y",1,2)</f>
        <v>2</v>
      </c>
      <c r="N65" s="14">
        <f>IF('Modeling Questionnaire'!AB$14="Y",1,2)</f>
        <v>2</v>
      </c>
      <c r="O65" s="14">
        <f>IF('Modeling Questionnaire'!AB$16="Y",1,2)</f>
        <v>2</v>
      </c>
      <c r="P65" s="14">
        <f>IF('Modeling Questionnaire'!AB$18="Y",1,2)</f>
        <v>2</v>
      </c>
    </row>
    <row r="66" spans="1:16" ht="17" x14ac:dyDescent="0.25">
      <c r="A66" s="14" t="s">
        <v>434</v>
      </c>
      <c r="B66" s="14">
        <v>1</v>
      </c>
      <c r="C66" s="1">
        <v>5</v>
      </c>
      <c r="D66" s="14">
        <f>IF('Modeling Questionnaire'!AC$4="Y",1,2)</f>
        <v>1</v>
      </c>
      <c r="E66" s="14">
        <f>IF('Modeling Questionnaire'!AC$6="Y",1,2)</f>
        <v>1</v>
      </c>
      <c r="F66" s="14">
        <f>IF('Modeling Questionnaire'!AC$7="Y",1,2)</f>
        <v>1</v>
      </c>
      <c r="G66" s="14">
        <f>IF('Modeling Questionnaire'!AC$8="Y",1,2)</f>
        <v>1</v>
      </c>
      <c r="H66" s="14">
        <f>IF('Modeling Questionnaire'!AC$9="Y",1,2)</f>
        <v>1</v>
      </c>
      <c r="I66" s="14">
        <f>IF('Modeling Questionnaire'!AC$10="",1,2)</f>
        <v>1</v>
      </c>
      <c r="J66" s="14">
        <f>IF('Modeling Questionnaire'!AC$11="Always",1,IF('Modeling Questionnaire'!AC$11="In most of the cases",2,IF('Modeling Questionnaire'!AC$11="In some cases",3,4)))</f>
        <v>2</v>
      </c>
      <c r="L66" s="14">
        <f>IF('Modeling Questionnaire'!AC$12="Always",1,IF('Modeling Questionnaire'!AC$12="In most of the cases",2,IF('Modeling Questionnaire'!AC$12="In some cases",3,4)))</f>
        <v>3</v>
      </c>
      <c r="M66" s="14">
        <f>IF('Modeling Questionnaire'!AC$13="Y",1,2)</f>
        <v>2</v>
      </c>
      <c r="N66" s="14">
        <f>IF('Modeling Questionnaire'!AC$14="Y",1,2)</f>
        <v>2</v>
      </c>
      <c r="O66" s="14">
        <f>IF('Modeling Questionnaire'!AC$16="Y",1,2)</f>
        <v>2</v>
      </c>
      <c r="P66" s="14">
        <f>IF('Modeling Questionnaire'!AC$18="Y",1,2)</f>
        <v>1</v>
      </c>
    </row>
    <row r="67" spans="1:16" ht="17" x14ac:dyDescent="0.25">
      <c r="A67" s="14" t="s">
        <v>435</v>
      </c>
      <c r="B67" s="14">
        <v>1</v>
      </c>
      <c r="C67" s="1">
        <v>6</v>
      </c>
      <c r="D67" s="14">
        <f>IF('Modeling Questionnaire'!AD$4="Y",1,2)</f>
        <v>1</v>
      </c>
      <c r="E67" s="14">
        <f>IF('Modeling Questionnaire'!AD$6="Y",1,2)</f>
        <v>2</v>
      </c>
      <c r="F67" s="14">
        <f>IF('Modeling Questionnaire'!AD$7="Y",1,2)</f>
        <v>1</v>
      </c>
      <c r="G67" s="14">
        <f>IF('Modeling Questionnaire'!AD$8="Y",1,2)</f>
        <v>2</v>
      </c>
      <c r="H67" s="14">
        <f>IF('Modeling Questionnaire'!AD$9="Y",1,2)</f>
        <v>1</v>
      </c>
      <c r="I67" s="14">
        <f>IF('Modeling Questionnaire'!AD$10="",1,2)</f>
        <v>1</v>
      </c>
      <c r="J67" s="14">
        <f>IF('Modeling Questionnaire'!AD$11="Always",1,IF('Modeling Questionnaire'!AD$11="In most of the cases",2,IF('Modeling Questionnaire'!AD$11="In some cases",3,4)))</f>
        <v>2</v>
      </c>
      <c r="L67" s="14">
        <f>IF('Modeling Questionnaire'!AD$12="Always",1,IF('Modeling Questionnaire'!AD$12="In most of the cases",2,IF('Modeling Questionnaire'!AD$12="In some cases",3,4)))</f>
        <v>2</v>
      </c>
      <c r="M67" s="14">
        <f>IF('Modeling Questionnaire'!AD$13="Y",1,2)</f>
        <v>2</v>
      </c>
      <c r="N67" s="14">
        <f>IF('Modeling Questionnaire'!AD$14="Y",1,2)</f>
        <v>1</v>
      </c>
      <c r="O67" s="14">
        <f>IF('Modeling Questionnaire'!AD$16="Y",1,2)</f>
        <v>2</v>
      </c>
      <c r="P67" s="14">
        <f>IF('Modeling Questionnaire'!AD$18="Y",1,2)</f>
        <v>2</v>
      </c>
    </row>
    <row r="68" spans="1:16" ht="17" x14ac:dyDescent="0.25">
      <c r="A68" s="14" t="s">
        <v>436</v>
      </c>
      <c r="B68" s="14">
        <v>1</v>
      </c>
      <c r="C68" s="1">
        <v>6</v>
      </c>
      <c r="D68" s="14">
        <f>IF('Modeling Questionnaire'!AE$4="Y",1,2)</f>
        <v>1</v>
      </c>
      <c r="E68" s="14">
        <f>IF('Modeling Questionnaire'!AE$6="Y",1,2)</f>
        <v>1</v>
      </c>
      <c r="F68" s="14">
        <f>IF('Modeling Questionnaire'!AE$7="Y",1,2)</f>
        <v>1</v>
      </c>
      <c r="G68" s="14">
        <f>IF('Modeling Questionnaire'!AE$8="Y",1,2)</f>
        <v>1</v>
      </c>
      <c r="H68" s="14">
        <f>IF('Modeling Questionnaire'!AE$9="Y",1,2)</f>
        <v>2</v>
      </c>
      <c r="I68" s="14">
        <f>IF('Modeling Questionnaire'!AE$10="",1,2)</f>
        <v>1</v>
      </c>
      <c r="J68" s="14">
        <f>IF('Modeling Questionnaire'!AE$11="Always",1,IF('Modeling Questionnaire'!AE$11="In most of the cases",2,IF('Modeling Questionnaire'!AE$11="In some cases",3,4)))</f>
        <v>3</v>
      </c>
      <c r="L68" s="14">
        <f>IF('Modeling Questionnaire'!AE$12="Always",1,IF('Modeling Questionnaire'!AE$12="In most of the cases",2,IF('Modeling Questionnaire'!AE$12="In some cases",3,4)))</f>
        <v>3</v>
      </c>
      <c r="M68" s="14">
        <f>IF('Modeling Questionnaire'!AE$13="Y",1,2)</f>
        <v>2</v>
      </c>
      <c r="N68" s="14">
        <f>IF('Modeling Questionnaire'!AE$14="Y",1,2)</f>
        <v>1</v>
      </c>
      <c r="O68" s="14">
        <f>IF('Modeling Questionnaire'!AE$16="Y",1,2)</f>
        <v>2</v>
      </c>
      <c r="P68" s="14">
        <f>IF('Modeling Questionnaire'!AE$18="Y",1,2)</f>
        <v>2</v>
      </c>
    </row>
    <row r="69" spans="1:16" ht="17" x14ac:dyDescent="0.25">
      <c r="A69" s="14" t="s">
        <v>437</v>
      </c>
      <c r="B69" s="14">
        <v>1</v>
      </c>
      <c r="C69" s="1">
        <v>5</v>
      </c>
      <c r="D69" s="14">
        <f>IF('Modeling Questionnaire'!AF$4="Y",1,2)</f>
        <v>1</v>
      </c>
      <c r="E69" s="14">
        <f>IF('Modeling Questionnaire'!AF$6="Y",1,2)</f>
        <v>1</v>
      </c>
      <c r="F69" s="14">
        <f>IF('Modeling Questionnaire'!AF$7="Y",1,2)</f>
        <v>1</v>
      </c>
      <c r="G69" s="14">
        <f>IF('Modeling Questionnaire'!AF$8="Y",1,2)</f>
        <v>1</v>
      </c>
      <c r="H69" s="14">
        <f>IF('Modeling Questionnaire'!AF$9="Y",1,2)</f>
        <v>2</v>
      </c>
      <c r="I69" s="14">
        <f>IF('Modeling Questionnaire'!AF$10="",1,2)</f>
        <v>1</v>
      </c>
      <c r="J69" s="14">
        <f>IF('Modeling Questionnaire'!AF$11="Always",1,IF('Modeling Questionnaire'!AF$11="In most of the cases",2,IF('Modeling Questionnaire'!AF$11="In some cases",3,4)))</f>
        <v>1</v>
      </c>
      <c r="L69" s="14">
        <f>IF('Modeling Questionnaire'!AF$12="Always",1,IF('Modeling Questionnaire'!AF$12="In most of the cases",2,IF('Modeling Questionnaire'!AF$12="In some cases",3,4)))</f>
        <v>1</v>
      </c>
      <c r="M69" s="14">
        <f>IF('Modeling Questionnaire'!AF$13="Y",1,2)</f>
        <v>1</v>
      </c>
      <c r="N69" s="14">
        <f>IF('Modeling Questionnaire'!AF$14="Y",1,2)</f>
        <v>1</v>
      </c>
      <c r="O69" s="14">
        <f>IF('Modeling Questionnaire'!AF$16="Y",1,2)</f>
        <v>1</v>
      </c>
      <c r="P69" s="14">
        <f>IF('Modeling Questionnaire'!AF$18="Y",1,2)</f>
        <v>1</v>
      </c>
    </row>
    <row r="70" spans="1:16" ht="17" x14ac:dyDescent="0.25">
      <c r="A70" s="14" t="s">
        <v>438</v>
      </c>
      <c r="B70" s="14">
        <v>2</v>
      </c>
      <c r="C70" s="1">
        <v>5</v>
      </c>
      <c r="D70" s="14">
        <f>IF('Modeling Questionnaire'!AG$4="Y",1,2)</f>
        <v>1</v>
      </c>
      <c r="E70" s="14">
        <f>IF('Modeling Questionnaire'!AG$6="Y",1,2)</f>
        <v>1</v>
      </c>
      <c r="F70" s="14">
        <f>IF('Modeling Questionnaire'!AG$7="Y",1,2)</f>
        <v>1</v>
      </c>
      <c r="G70" s="14">
        <f>IF('Modeling Questionnaire'!AG$8="Y",1,2)</f>
        <v>1</v>
      </c>
      <c r="H70" s="14">
        <f>IF('Modeling Questionnaire'!AG$9="Y",1,2)</f>
        <v>2</v>
      </c>
      <c r="I70" s="14">
        <f>IF('Modeling Questionnaire'!AG$10="",1,2)</f>
        <v>1</v>
      </c>
      <c r="J70" s="14">
        <f>IF('Modeling Questionnaire'!AG$11="Always",1,IF('Modeling Questionnaire'!AG$11="In most of the cases",2,IF('Modeling Questionnaire'!AG$11="In some cases",3,4)))</f>
        <v>2</v>
      </c>
      <c r="L70" s="14">
        <f>IF('Modeling Questionnaire'!AG$12="Always",1,IF('Modeling Questionnaire'!AG$12="In most of the cases",2,IF('Modeling Questionnaire'!AG$12="In some cases",3,4)))</f>
        <v>3</v>
      </c>
      <c r="M70" s="14">
        <f>IF('Modeling Questionnaire'!AG$13="Y",1,2)</f>
        <v>2</v>
      </c>
      <c r="N70" s="14">
        <f>IF('Modeling Questionnaire'!AG$14="Y",1,2)</f>
        <v>2</v>
      </c>
      <c r="O70" s="14">
        <f>IF('Modeling Questionnaire'!AG$16="Y",1,2)</f>
        <v>2</v>
      </c>
      <c r="P70" s="14">
        <f>IF('Modeling Questionnaire'!AG$18="Y",1,2)</f>
        <v>2</v>
      </c>
    </row>
    <row r="71" spans="1:16" ht="17" x14ac:dyDescent="0.25">
      <c r="A71" s="14" t="s">
        <v>439</v>
      </c>
      <c r="B71" s="14">
        <v>1</v>
      </c>
      <c r="C71" s="1">
        <v>5</v>
      </c>
      <c r="D71" s="14">
        <f>IF('Modeling Questionnaire'!AH$4="Y",1,2)</f>
        <v>1</v>
      </c>
      <c r="E71" s="14">
        <f>IF('Modeling Questionnaire'!AH$6="Y",1,2)</f>
        <v>1</v>
      </c>
      <c r="F71" s="14">
        <f>IF('Modeling Questionnaire'!AH$7="Y",1,2)</f>
        <v>1</v>
      </c>
      <c r="G71" s="14">
        <f>IF('Modeling Questionnaire'!AH$8="Y",1,2)</f>
        <v>1</v>
      </c>
      <c r="H71" s="14">
        <f>IF('Modeling Questionnaire'!AH$9="Y",1,2)</f>
        <v>2</v>
      </c>
      <c r="I71" s="14">
        <f>IF('Modeling Questionnaire'!AH$10="",1,2)</f>
        <v>1</v>
      </c>
      <c r="J71" s="14">
        <f>IF('Modeling Questionnaire'!AH$11="Always",1,IF('Modeling Questionnaire'!AH$11="In most of the cases",2,IF('Modeling Questionnaire'!AH$11="In some cases",3,4)))</f>
        <v>3</v>
      </c>
      <c r="L71" s="14">
        <f>IF('Modeling Questionnaire'!AH$12="Always",1,IF('Modeling Questionnaire'!AH$12="In most of the cases",2,IF('Modeling Questionnaire'!AH$12="In some cases",3,4)))</f>
        <v>3</v>
      </c>
      <c r="M71" s="14">
        <f>IF('Modeling Questionnaire'!AH$13="Y",1,2)</f>
        <v>2</v>
      </c>
      <c r="N71" s="14">
        <f>IF('Modeling Questionnaire'!AH$14="Y",1,2)</f>
        <v>1</v>
      </c>
      <c r="O71" s="14">
        <f>IF('Modeling Questionnaire'!AH$16="Y",1,2)</f>
        <v>2</v>
      </c>
      <c r="P71" s="14">
        <f>IF('Modeling Questionnaire'!AH$18="Y",1,2)</f>
        <v>2</v>
      </c>
    </row>
    <row r="72" spans="1:16" ht="17" x14ac:dyDescent="0.25">
      <c r="A72" s="14" t="s">
        <v>440</v>
      </c>
      <c r="B72" s="14">
        <v>2</v>
      </c>
      <c r="C72" s="1">
        <v>8</v>
      </c>
      <c r="D72" s="14">
        <f>IF('Modeling Questionnaire'!AI$4="Y",1,2)</f>
        <v>1</v>
      </c>
      <c r="E72" s="14">
        <f>IF('Modeling Questionnaire'!AI$6="Y",1,2)</f>
        <v>1</v>
      </c>
      <c r="F72" s="14">
        <f>IF('Modeling Questionnaire'!AI$7="Y",1,2)</f>
        <v>1</v>
      </c>
      <c r="G72" s="14">
        <f>IF('Modeling Questionnaire'!AI$8="Y",1,2)</f>
        <v>1</v>
      </c>
      <c r="H72" s="14">
        <f>IF('Modeling Questionnaire'!AI$9="Y",1,2)</f>
        <v>2</v>
      </c>
      <c r="I72" s="14">
        <f>IF('Modeling Questionnaire'!AI$10="",1,2)</f>
        <v>1</v>
      </c>
      <c r="J72" s="14">
        <f>IF('Modeling Questionnaire'!AI$11="Always",1,IF('Modeling Questionnaire'!AI$11="In most of the cases",2,IF('Modeling Questionnaire'!AI$11="In some cases",3,4)))</f>
        <v>2</v>
      </c>
      <c r="L72" s="14">
        <f>IF('Modeling Questionnaire'!AI$12="Always",1,IF('Modeling Questionnaire'!AI$12="In most of the cases",2,IF('Modeling Questionnaire'!AI$12="In some cases",3,4)))</f>
        <v>3</v>
      </c>
      <c r="M72" s="14">
        <f>IF('Modeling Questionnaire'!AI$13="Y",1,2)</f>
        <v>2</v>
      </c>
      <c r="N72" s="14">
        <f>IF('Modeling Questionnaire'!AI$14="Y",1,2)</f>
        <v>1</v>
      </c>
      <c r="O72" s="14">
        <f>IF('Modeling Questionnaire'!AI$16="Y",1,2)</f>
        <v>2</v>
      </c>
      <c r="P72" s="14">
        <f>IF('Modeling Questionnaire'!AI$18="Y",1,2)</f>
        <v>2</v>
      </c>
    </row>
    <row r="73" spans="1:16" ht="17" x14ac:dyDescent="0.25">
      <c r="A73" s="14" t="s">
        <v>441</v>
      </c>
      <c r="B73" s="14">
        <v>1</v>
      </c>
      <c r="C73" s="1">
        <v>5</v>
      </c>
      <c r="D73" s="14">
        <f>IF('Modeling Questionnaire'!AJ$4="Y",1,2)</f>
        <v>1</v>
      </c>
      <c r="E73" s="14">
        <f>IF('Modeling Questionnaire'!AJ$6="Y",1,2)</f>
        <v>1</v>
      </c>
      <c r="F73" s="14">
        <f>IF('Modeling Questionnaire'!AJ$7="Y",1,2)</f>
        <v>1</v>
      </c>
      <c r="G73" s="14">
        <f>IF('Modeling Questionnaire'!AJ$8="Y",1,2)</f>
        <v>1</v>
      </c>
      <c r="H73" s="14">
        <f>IF('Modeling Questionnaire'!AJ$9="Y",1,2)</f>
        <v>1</v>
      </c>
      <c r="I73" s="14">
        <f>IF('Modeling Questionnaire'!AJ$10="",1,2)</f>
        <v>1</v>
      </c>
      <c r="J73" s="14">
        <f>IF('Modeling Questionnaire'!AJ$11="Always",1,IF('Modeling Questionnaire'!AJ$11="In most of the cases",2,IF('Modeling Questionnaire'!AJ$11="In some cases",3,4)))</f>
        <v>2</v>
      </c>
      <c r="L73" s="14">
        <f>IF('Modeling Questionnaire'!AJ$12="Always",1,IF('Modeling Questionnaire'!AJ$12="In most of the cases",2,IF('Modeling Questionnaire'!AJ$12="In some cases",3,4)))</f>
        <v>2</v>
      </c>
      <c r="M73" s="14">
        <f>IF('Modeling Questionnaire'!AJ$13="Y",1,2)</f>
        <v>2</v>
      </c>
      <c r="N73" s="14">
        <f>IF('Modeling Questionnaire'!AJ$14="Y",1,2)</f>
        <v>2</v>
      </c>
      <c r="O73" s="14">
        <f>IF('Modeling Questionnaire'!AJ$16="Y",1,2)</f>
        <v>2</v>
      </c>
      <c r="P73" s="14">
        <f>IF('Modeling Questionnaire'!AJ$18="Y",1,2)</f>
        <v>2</v>
      </c>
    </row>
    <row r="74" spans="1:16" ht="17" x14ac:dyDescent="0.25">
      <c r="A74" s="14" t="s">
        <v>442</v>
      </c>
      <c r="B74" s="14">
        <v>1</v>
      </c>
      <c r="C74" s="1">
        <v>5</v>
      </c>
      <c r="D74" s="14">
        <f>IF('Modeling Questionnaire'!AK$4="Y",1,2)</f>
        <v>1</v>
      </c>
      <c r="E74" s="14">
        <f>IF('Modeling Questionnaire'!AK$6="Y",1,2)</f>
        <v>1</v>
      </c>
      <c r="F74" s="14">
        <f>IF('Modeling Questionnaire'!AK$7="Y",1,2)</f>
        <v>1</v>
      </c>
      <c r="G74" s="14">
        <f>IF('Modeling Questionnaire'!AK$8="Y",1,2)</f>
        <v>1</v>
      </c>
      <c r="H74" s="14">
        <f>IF('Modeling Questionnaire'!AK$9="Y",1,2)</f>
        <v>2</v>
      </c>
      <c r="I74" s="14">
        <f>IF('Modeling Questionnaire'!AK$10="",1,2)</f>
        <v>1</v>
      </c>
      <c r="J74" s="14">
        <f>IF('Modeling Questionnaire'!AK$11="Always",1,IF('Modeling Questionnaire'!AK$11="In most of the cases",2,IF('Modeling Questionnaire'!AK$11="In some cases",3,4)))</f>
        <v>2</v>
      </c>
      <c r="L74" s="14">
        <f>IF('Modeling Questionnaire'!AK$12="Always",1,IF('Modeling Questionnaire'!AK$12="In most of the cases",2,IF('Modeling Questionnaire'!AK$12="In some cases",3,4)))</f>
        <v>2</v>
      </c>
      <c r="M74" s="14">
        <f>IF('Modeling Questionnaire'!AK$13="Y",1,2)</f>
        <v>2</v>
      </c>
      <c r="N74" s="14">
        <f>IF('Modeling Questionnaire'!AK$14="Y",1,2)</f>
        <v>2</v>
      </c>
      <c r="O74" s="14">
        <f>IF('Modeling Questionnaire'!AK$16="Y",1,2)</f>
        <v>1</v>
      </c>
      <c r="P74" s="14">
        <f>IF('Modeling Questionnaire'!AK$18="Y",1,2)</f>
        <v>2</v>
      </c>
    </row>
    <row r="75" spans="1:16" ht="17" x14ac:dyDescent="0.25">
      <c r="A75" s="14" t="s">
        <v>443</v>
      </c>
      <c r="B75" s="14">
        <v>1</v>
      </c>
      <c r="C75" s="1">
        <v>6</v>
      </c>
      <c r="D75" s="14">
        <f>IF('Modeling Questionnaire'!AL$4="Y",1,2)</f>
        <v>1</v>
      </c>
      <c r="E75" s="14">
        <f>IF('Modeling Questionnaire'!AL$6="Y",1,2)</f>
        <v>1</v>
      </c>
      <c r="F75" s="14">
        <f>IF('Modeling Questionnaire'!AL$7="Y",1,2)</f>
        <v>1</v>
      </c>
      <c r="G75" s="14">
        <f>IF('Modeling Questionnaire'!AL$8="Y",1,2)</f>
        <v>2</v>
      </c>
      <c r="H75" s="14">
        <f>IF('Modeling Questionnaire'!AL$9="Y",1,2)</f>
        <v>1</v>
      </c>
      <c r="I75" s="14">
        <f>IF('Modeling Questionnaire'!AL$10="",1,2)</f>
        <v>1</v>
      </c>
      <c r="J75" s="14">
        <f>IF('Modeling Questionnaire'!AL$11="Always",1,IF('Modeling Questionnaire'!AL$11="In most of the cases",2,IF('Modeling Questionnaire'!AL$11="In some cases",3,4)))</f>
        <v>2</v>
      </c>
      <c r="L75" s="14">
        <f>IF('Modeling Questionnaire'!AL$12="Always",1,IF('Modeling Questionnaire'!AL$12="In most of the cases",2,IF('Modeling Questionnaire'!AL$12="In some cases",3,4)))</f>
        <v>3</v>
      </c>
      <c r="M75" s="14">
        <f>IF('Modeling Questionnaire'!AL$13="Y",1,2)</f>
        <v>2</v>
      </c>
      <c r="N75" s="14">
        <f>IF('Modeling Questionnaire'!AL$14="Y",1,2)</f>
        <v>1</v>
      </c>
      <c r="O75" s="14">
        <f>IF('Modeling Questionnaire'!AL$16="Y",1,2)</f>
        <v>2</v>
      </c>
      <c r="P75" s="14">
        <f>IF('Modeling Questionnaire'!AL$18="Y",1,2)</f>
        <v>2</v>
      </c>
    </row>
    <row r="76" spans="1:16" ht="17" x14ac:dyDescent="0.25">
      <c r="A76" s="14" t="s">
        <v>444</v>
      </c>
      <c r="B76" s="14">
        <v>1</v>
      </c>
      <c r="C76" s="1">
        <v>5</v>
      </c>
      <c r="D76" s="14">
        <f>IF('Modeling Questionnaire'!AM$4="Y",1,2)</f>
        <v>1</v>
      </c>
      <c r="E76" s="14">
        <f>IF('Modeling Questionnaire'!AM$6="Y",1,2)</f>
        <v>1</v>
      </c>
      <c r="F76" s="14">
        <f>IF('Modeling Questionnaire'!AM$7="Y",1,2)</f>
        <v>1</v>
      </c>
      <c r="G76" s="14">
        <f>IF('Modeling Questionnaire'!AM$8="Y",1,2)</f>
        <v>1</v>
      </c>
      <c r="H76" s="14">
        <f>IF('Modeling Questionnaire'!AM$9="Y",1,2)</f>
        <v>1</v>
      </c>
      <c r="I76" s="14">
        <f>IF('Modeling Questionnaire'!AM$10="",1,2)</f>
        <v>1</v>
      </c>
      <c r="J76" s="14">
        <f>IF('Modeling Questionnaire'!AM$11="Always",1,IF('Modeling Questionnaire'!AM$11="In most of the cases",2,IF('Modeling Questionnaire'!AM$11="In some cases",3,4)))</f>
        <v>3</v>
      </c>
      <c r="L76" s="14">
        <f>IF('Modeling Questionnaire'!AM$12="Always",1,IF('Modeling Questionnaire'!AM$12="In most of the cases",2,IF('Modeling Questionnaire'!AM$12="In some cases",3,4)))</f>
        <v>4</v>
      </c>
      <c r="M76" s="14">
        <f>IF('Modeling Questionnaire'!AM$13="Y",1,2)</f>
        <v>2</v>
      </c>
      <c r="N76" s="14">
        <f>IF('Modeling Questionnaire'!AM$14="Y",1,2)</f>
        <v>1</v>
      </c>
      <c r="O76" s="14">
        <f>IF('Modeling Questionnaire'!AM$16="Y",1,2)</f>
        <v>2</v>
      </c>
      <c r="P76" s="14">
        <f>IF('Modeling Questionnaire'!AM$18="Y",1,2)</f>
        <v>2</v>
      </c>
    </row>
    <row r="77" spans="1:16" ht="17" x14ac:dyDescent="0.25">
      <c r="A77" s="14" t="s">
        <v>445</v>
      </c>
      <c r="B77" s="14">
        <v>1</v>
      </c>
      <c r="C77" s="1">
        <v>5</v>
      </c>
      <c r="D77" s="14">
        <f>IF('Modeling Questionnaire'!AN$4="Y",1,2)</f>
        <v>1</v>
      </c>
      <c r="E77" s="14">
        <f>IF('Modeling Questionnaire'!AN$6="Y",1,2)</f>
        <v>1</v>
      </c>
      <c r="F77" s="14">
        <f>IF('Modeling Questionnaire'!AN$7="Y",1,2)</f>
        <v>1</v>
      </c>
      <c r="G77" s="14">
        <f>IF('Modeling Questionnaire'!AN$8="Y",1,2)</f>
        <v>1</v>
      </c>
      <c r="H77" s="14">
        <f>IF('Modeling Questionnaire'!AN$9="Y",1,2)</f>
        <v>2</v>
      </c>
      <c r="I77" s="14">
        <f>IF('Modeling Questionnaire'!AN$10="",1,2)</f>
        <v>1</v>
      </c>
      <c r="J77" s="14">
        <f>IF('Modeling Questionnaire'!AN$11="Always",1,IF('Modeling Questionnaire'!AN$11="In most of the cases",2,IF('Modeling Questionnaire'!AN$11="In some cases",3,4)))</f>
        <v>2</v>
      </c>
      <c r="L77" s="14">
        <f>IF('Modeling Questionnaire'!AN$12="Always",1,IF('Modeling Questionnaire'!AN$12="In most of the cases",2,IF('Modeling Questionnaire'!AN$12="In some cases",3,4)))</f>
        <v>2</v>
      </c>
      <c r="M77" s="14">
        <f>IF('Modeling Questionnaire'!AN$13="Y",1,2)</f>
        <v>2</v>
      </c>
      <c r="N77" s="14">
        <f>IF('Modeling Questionnaire'!AN$14="Y",1,2)</f>
        <v>1</v>
      </c>
      <c r="O77" s="14">
        <f>IF('Modeling Questionnaire'!AN$16="Y",1,2)</f>
        <v>2</v>
      </c>
      <c r="P77" s="14">
        <f>IF('Modeling Questionnaire'!AN$18="Y",1,2)</f>
        <v>2</v>
      </c>
    </row>
    <row r="78" spans="1:16" ht="17" x14ac:dyDescent="0.25">
      <c r="A78" s="14" t="s">
        <v>446</v>
      </c>
      <c r="B78" s="14">
        <v>1</v>
      </c>
      <c r="C78" s="1">
        <v>6</v>
      </c>
      <c r="D78" s="14">
        <f>IF('Modeling Questionnaire'!AO$4="Y",1,2)</f>
        <v>1</v>
      </c>
      <c r="E78" s="14">
        <f>IF('Modeling Questionnaire'!AO$6="Y",1,2)</f>
        <v>1</v>
      </c>
      <c r="F78" s="14">
        <f>IF('Modeling Questionnaire'!AO$7="Y",1,2)</f>
        <v>1</v>
      </c>
      <c r="G78" s="14">
        <f>IF('Modeling Questionnaire'!AO$8="Y",1,2)</f>
        <v>1</v>
      </c>
      <c r="H78" s="14">
        <f>IF('Modeling Questionnaire'!AO$9="Y",1,2)</f>
        <v>2</v>
      </c>
      <c r="I78" s="14">
        <f>IF('Modeling Questionnaire'!AO$10="",1,2)</f>
        <v>1</v>
      </c>
      <c r="J78" s="14">
        <f>IF('Modeling Questionnaire'!AO$11="Always",1,IF('Modeling Questionnaire'!AO$11="In most of the cases",2,IF('Modeling Questionnaire'!AO$11="In some cases",3,4)))</f>
        <v>1</v>
      </c>
      <c r="L78" s="14">
        <f>IF('Modeling Questionnaire'!AO$12="Always",1,IF('Modeling Questionnaire'!AO$12="In most of the cases",2,IF('Modeling Questionnaire'!AO$12="In some cases",3,4)))</f>
        <v>2</v>
      </c>
      <c r="M78" s="14">
        <f>IF('Modeling Questionnaire'!AO$13="Y",1,2)</f>
        <v>2</v>
      </c>
      <c r="N78" s="14">
        <f>IF('Modeling Questionnaire'!AO$14="Y",1,2)</f>
        <v>1</v>
      </c>
      <c r="O78" s="14">
        <f>IF('Modeling Questionnaire'!AO$16="Y",1,2)</f>
        <v>1</v>
      </c>
      <c r="P78" s="14">
        <f>IF('Modeling Questionnaire'!AO$18="Y",1,2)</f>
        <v>2</v>
      </c>
    </row>
    <row r="79" spans="1:16" ht="17" x14ac:dyDescent="0.25">
      <c r="A79" s="14" t="s">
        <v>447</v>
      </c>
      <c r="B79" s="14">
        <v>1</v>
      </c>
      <c r="C79" s="1">
        <v>5</v>
      </c>
      <c r="D79" s="14">
        <f>IF('Modeling Questionnaire'!AP$4="Y",1,2)</f>
        <v>1</v>
      </c>
      <c r="E79" s="14">
        <f>IF('Modeling Questionnaire'!AP$6="Y",1,2)</f>
        <v>1</v>
      </c>
      <c r="F79" s="14">
        <f>IF('Modeling Questionnaire'!AP$7="Y",1,2)</f>
        <v>1</v>
      </c>
      <c r="G79" s="14">
        <f>IF('Modeling Questionnaire'!AP$8="Y",1,2)</f>
        <v>2</v>
      </c>
      <c r="H79" s="14">
        <f>IF('Modeling Questionnaire'!AP$9="Y",1,2)</f>
        <v>1</v>
      </c>
      <c r="I79" s="14">
        <f>IF('Modeling Questionnaire'!AP$10="",1,2)</f>
        <v>1</v>
      </c>
      <c r="J79" s="14">
        <f>IF('Modeling Questionnaire'!AP$11="Always",1,IF('Modeling Questionnaire'!AP$11="In most of the cases",2,IF('Modeling Questionnaire'!AP$11="In some cases",3,4)))</f>
        <v>2</v>
      </c>
      <c r="L79" s="14">
        <f>IF('Modeling Questionnaire'!AP$12="Always",1,IF('Modeling Questionnaire'!AP$12="In most of the cases",2,IF('Modeling Questionnaire'!AP$12="In some cases",3,4)))</f>
        <v>2</v>
      </c>
      <c r="M79" s="14">
        <f>IF('Modeling Questionnaire'!AP$13="Y",1,2)</f>
        <v>2</v>
      </c>
      <c r="N79" s="14">
        <f>IF('Modeling Questionnaire'!AP$14="Y",1,2)</f>
        <v>1</v>
      </c>
      <c r="O79" s="14">
        <f>IF('Modeling Questionnaire'!AP$16="Y",1,2)</f>
        <v>2</v>
      </c>
      <c r="P79" s="14">
        <f>IF('Modeling Questionnaire'!AP$18="Y",1,2)</f>
        <v>1</v>
      </c>
    </row>
    <row r="80" spans="1:16" ht="17" x14ac:dyDescent="0.25">
      <c r="A80" s="14" t="s">
        <v>448</v>
      </c>
      <c r="B80" s="14">
        <v>1</v>
      </c>
      <c r="C80" s="1">
        <v>5</v>
      </c>
      <c r="D80" s="14">
        <f>IF('Modeling Questionnaire'!AQ$4="Y",1,2)</f>
        <v>1</v>
      </c>
      <c r="E80" s="14">
        <f>IF('Modeling Questionnaire'!AQ$6="Y",1,2)</f>
        <v>1</v>
      </c>
      <c r="F80" s="14">
        <f>IF('Modeling Questionnaire'!AQ$7="Y",1,2)</f>
        <v>1</v>
      </c>
      <c r="G80" s="14">
        <f>IF('Modeling Questionnaire'!AQ$8="Y",1,2)</f>
        <v>1</v>
      </c>
      <c r="H80" s="14">
        <f>IF('Modeling Questionnaire'!AQ$9="Y",1,2)</f>
        <v>1</v>
      </c>
      <c r="I80" s="14">
        <f>IF('Modeling Questionnaire'!AQ$10="",1,2)</f>
        <v>1</v>
      </c>
      <c r="J80" s="14">
        <f>IF('Modeling Questionnaire'!AQ$11="Always",1,IF('Modeling Questionnaire'!AQ$11="In most of the cases",2,IF('Modeling Questionnaire'!AQ$11="In some cases",3,4)))</f>
        <v>2</v>
      </c>
      <c r="L80" s="14">
        <f>IF('Modeling Questionnaire'!AQ$12="Always",1,IF('Modeling Questionnaire'!AQ$12="In most of the cases",2,IF('Modeling Questionnaire'!AQ$12="In some cases",3,4)))</f>
        <v>3</v>
      </c>
      <c r="M80" s="14">
        <f>IF('Modeling Questionnaire'!AQ$13="Y",1,2)</f>
        <v>2</v>
      </c>
      <c r="N80" s="14">
        <f>IF('Modeling Questionnaire'!AQ$14="Y",1,2)</f>
        <v>1</v>
      </c>
      <c r="O80" s="14">
        <f>IF('Modeling Questionnaire'!AQ$16="Y",1,2)</f>
        <v>2</v>
      </c>
      <c r="P80" s="14">
        <f>IF('Modeling Questionnaire'!AQ$18="Y",1,2)</f>
        <v>2</v>
      </c>
    </row>
    <row r="81" spans="1:17" ht="17" x14ac:dyDescent="0.25">
      <c r="A81" s="14" t="s">
        <v>449</v>
      </c>
      <c r="B81" s="14">
        <v>2</v>
      </c>
      <c r="C81" s="1">
        <v>5</v>
      </c>
      <c r="D81" s="14">
        <f>IF('Modeling Questionnaire'!AR$4="Y",1,2)</f>
        <v>1</v>
      </c>
      <c r="E81" s="14">
        <f>IF('Modeling Questionnaire'!AR$6="Y",1,2)</f>
        <v>1</v>
      </c>
      <c r="F81" s="14">
        <f>IF('Modeling Questionnaire'!AR$7="Y",1,2)</f>
        <v>1</v>
      </c>
      <c r="G81" s="14">
        <f>IF('Modeling Questionnaire'!AR$8="Y",1,2)</f>
        <v>1</v>
      </c>
      <c r="H81" s="14">
        <f>IF('Modeling Questionnaire'!AR$9="Y",1,2)</f>
        <v>1</v>
      </c>
      <c r="I81" s="14">
        <f>IF('Modeling Questionnaire'!AR$10="",1,2)</f>
        <v>1</v>
      </c>
      <c r="J81" s="14">
        <f>IF('Modeling Questionnaire'!AR$11="Always",1,IF('Modeling Questionnaire'!AR$11="In most of the cases",2,IF('Modeling Questionnaire'!AR$11="In some cases",3,4)))</f>
        <v>1</v>
      </c>
      <c r="L81" s="14">
        <f>IF('Modeling Questionnaire'!AR$12="Always",1,IF('Modeling Questionnaire'!AR$12="In most of the cases",2,IF('Modeling Questionnaire'!AR$12="In some cases",3,4)))</f>
        <v>3</v>
      </c>
      <c r="M81" s="14">
        <f>IF('Modeling Questionnaire'!AR$13="Y",1,2)</f>
        <v>2</v>
      </c>
      <c r="N81" s="14">
        <f>IF('Modeling Questionnaire'!AR$14="Y",1,2)</f>
        <v>1</v>
      </c>
      <c r="O81" s="14">
        <f>IF('Modeling Questionnaire'!AR$16="Y",1,2)</f>
        <v>2</v>
      </c>
      <c r="P81" s="14">
        <f>IF('Modeling Questionnaire'!AR$18="Y",1,2)</f>
        <v>2</v>
      </c>
    </row>
    <row r="82" spans="1:17" ht="17" x14ac:dyDescent="0.25">
      <c r="A82" s="14" t="s">
        <v>450</v>
      </c>
      <c r="B82" s="14">
        <v>1</v>
      </c>
      <c r="C82" s="1">
        <v>5</v>
      </c>
      <c r="D82" s="14">
        <f>IF('Modeling Questionnaire'!AS$4="Y",1,2)</f>
        <v>1</v>
      </c>
      <c r="E82" s="14">
        <f>IF('Modeling Questionnaire'!AS$6="Y",1,2)</f>
        <v>1</v>
      </c>
      <c r="F82" s="14">
        <f>IF('Modeling Questionnaire'!AS$7="Y",1,2)</f>
        <v>1</v>
      </c>
      <c r="G82" s="14">
        <f>IF('Modeling Questionnaire'!AS$8="Y",1,2)</f>
        <v>1</v>
      </c>
      <c r="H82" s="14">
        <f>IF('Modeling Questionnaire'!AS$9="Y",1,2)</f>
        <v>1</v>
      </c>
      <c r="I82" s="14">
        <f>IF('Modeling Questionnaire'!AS$10="",1,2)</f>
        <v>1</v>
      </c>
      <c r="J82" s="14">
        <f>IF('Modeling Questionnaire'!AS$11="Always",1,IF('Modeling Questionnaire'!AS$11="In most of the cases",2,IF('Modeling Questionnaire'!AS$11="In some cases",3,4)))</f>
        <v>3</v>
      </c>
      <c r="L82" s="14">
        <f>IF('Modeling Questionnaire'!AS$12="Always",1,IF('Modeling Questionnaire'!AS$12="In most of the cases",2,IF('Modeling Questionnaire'!AS$12="In some cases",3,4)))</f>
        <v>3</v>
      </c>
      <c r="M82" s="14">
        <f>IF('Modeling Questionnaire'!AS$13="Y",1,2)</f>
        <v>2</v>
      </c>
      <c r="N82" s="14">
        <f>IF('Modeling Questionnaire'!AS$14="Y",1,2)</f>
        <v>2</v>
      </c>
      <c r="O82" s="14">
        <f>IF('Modeling Questionnaire'!AS$16="Y",1,2)</f>
        <v>2</v>
      </c>
      <c r="P82" s="14">
        <f>IF('Modeling Questionnaire'!AS$18="Y",1,2)</f>
        <v>2</v>
      </c>
    </row>
    <row r="83" spans="1:17" ht="17" x14ac:dyDescent="0.25">
      <c r="A83" s="14" t="s">
        <v>451</v>
      </c>
      <c r="B83" s="14">
        <v>1</v>
      </c>
      <c r="C83" s="1">
        <v>5</v>
      </c>
      <c r="D83" s="14">
        <f>IF('Modeling Questionnaire'!AT$4="Y",1,2)</f>
        <v>1</v>
      </c>
      <c r="E83" s="14">
        <f>IF('Modeling Questionnaire'!AT$6="Y",1,2)</f>
        <v>1</v>
      </c>
      <c r="F83" s="14">
        <f>IF('Modeling Questionnaire'!AT$7="Y",1,2)</f>
        <v>1</v>
      </c>
      <c r="G83" s="14">
        <f>IF('Modeling Questionnaire'!AT$8="Y",1,2)</f>
        <v>2</v>
      </c>
      <c r="H83" s="14">
        <f>IF('Modeling Questionnaire'!AT$9="Y",1,2)</f>
        <v>1</v>
      </c>
      <c r="I83" s="14">
        <f>IF('Modeling Questionnaire'!AT$10="",1,2)</f>
        <v>1</v>
      </c>
      <c r="J83" s="14">
        <f>IF('Modeling Questionnaire'!AT$11="Always",1,IF('Modeling Questionnaire'!AT$11="In most of the cases",2,IF('Modeling Questionnaire'!AT$11="In some cases",3,4)))</f>
        <v>3</v>
      </c>
      <c r="L83" s="14">
        <f>IF('Modeling Questionnaire'!AT$12="Always",1,IF('Modeling Questionnaire'!AT$12="In most of the cases",2,IF('Modeling Questionnaire'!AT$12="In some cases",3,4)))</f>
        <v>4</v>
      </c>
      <c r="M83" s="14">
        <f>IF('Modeling Questionnaire'!AT$13="Y",1,2)</f>
        <v>2</v>
      </c>
      <c r="N83" s="14">
        <f>IF('Modeling Questionnaire'!AT$14="Y",1,2)</f>
        <v>1</v>
      </c>
      <c r="O83" s="14">
        <f>IF('Modeling Questionnaire'!AT$16="Y",1,2)</f>
        <v>2</v>
      </c>
      <c r="P83" s="14">
        <f>IF('Modeling Questionnaire'!AT$18="Y",1,2)</f>
        <v>1</v>
      </c>
    </row>
    <row r="84" spans="1:17" ht="17" x14ac:dyDescent="0.25">
      <c r="A84" s="14" t="s">
        <v>452</v>
      </c>
      <c r="B84" s="14">
        <v>1</v>
      </c>
      <c r="C84" s="1">
        <v>5</v>
      </c>
      <c r="D84" s="14">
        <f>IF('Modeling Questionnaire'!AU$4="Y",1,2)</f>
        <v>1</v>
      </c>
      <c r="E84" s="14">
        <f>IF('Modeling Questionnaire'!AU$6="Y",1,2)</f>
        <v>1</v>
      </c>
      <c r="F84" s="14">
        <f>IF('Modeling Questionnaire'!AU$7="Y",1,2)</f>
        <v>1</v>
      </c>
      <c r="G84" s="14">
        <f>IF('Modeling Questionnaire'!AU$8="Y",1,2)</f>
        <v>1</v>
      </c>
      <c r="H84" s="14">
        <f>IF('Modeling Questionnaire'!AU$9="Y",1,2)</f>
        <v>2</v>
      </c>
      <c r="I84" s="14">
        <f>IF('Modeling Questionnaire'!AU$10="",1,2)</f>
        <v>1</v>
      </c>
      <c r="J84" s="14">
        <f>IF('Modeling Questionnaire'!AU$11="Always",1,IF('Modeling Questionnaire'!AU$11="In most of the cases",2,IF('Modeling Questionnaire'!AU$11="In some cases",3,4)))</f>
        <v>2</v>
      </c>
      <c r="L84" s="14">
        <f>IF('Modeling Questionnaire'!AU$12="Always",1,IF('Modeling Questionnaire'!AU$12="In most of the cases",2,IF('Modeling Questionnaire'!AU$12="In some cases",3,4)))</f>
        <v>2</v>
      </c>
      <c r="M84" s="14">
        <f>IF('Modeling Questionnaire'!AU$13="Y",1,2)</f>
        <v>2</v>
      </c>
      <c r="N84" s="14">
        <f>IF('Modeling Questionnaire'!AU$14="Y",1,2)</f>
        <v>2</v>
      </c>
      <c r="O84" s="14">
        <f>IF('Modeling Questionnaire'!AU$16="Y",1,2)</f>
        <v>2</v>
      </c>
      <c r="P84" s="14">
        <f>IF('Modeling Questionnaire'!AU$18="Y",1,2)</f>
        <v>2</v>
      </c>
    </row>
    <row r="85" spans="1:17" ht="17" x14ac:dyDescent="0.25">
      <c r="A85" s="14" t="s">
        <v>466</v>
      </c>
      <c r="B85" s="14">
        <v>1</v>
      </c>
      <c r="C85" s="1">
        <v>5</v>
      </c>
      <c r="D85" s="14">
        <f>IF('Modeling Questionnaire'!AU$4="Y",1,2)</f>
        <v>1</v>
      </c>
      <c r="E85" s="14">
        <f>IF('Modeling Questionnaire'!AV$6="Y",1,2)</f>
        <v>1</v>
      </c>
      <c r="F85" s="14">
        <f>IF('Modeling Questionnaire'!AV$7="Y",1,2)</f>
        <v>1</v>
      </c>
      <c r="G85" s="14">
        <f>IF('Modeling Questionnaire'!AV$8="Y",1,2)</f>
        <v>1</v>
      </c>
      <c r="H85" s="14">
        <f>IF('Modeling Questionnaire'!AV$9="Y",1,2)</f>
        <v>2</v>
      </c>
      <c r="I85" s="14">
        <f>IF('Modeling Questionnaire'!AV$10="",1,2)</f>
        <v>1</v>
      </c>
      <c r="J85" s="14">
        <f>IF('Modeling Questionnaire'!AV$11="Always",1,IF('Modeling Questionnaire'!AV$11="In most of the cases",2,IF('Modeling Questionnaire'!AV$11="In some cases",3,4)))</f>
        <v>2</v>
      </c>
      <c r="L85" s="14">
        <f>IF('Modeling Questionnaire'!AV$12="Always",1,IF('Modeling Questionnaire'!AV$12="In most of the cases",2,IF('Modeling Questionnaire'!AV$12="In some cases",3,4)))</f>
        <v>3</v>
      </c>
      <c r="M85" s="14">
        <f>IF('Modeling Questionnaire'!AV$13="Y",1,2)</f>
        <v>2</v>
      </c>
      <c r="N85" s="14">
        <f>IF('Modeling Questionnaire'!AV$14="Y",1,2)</f>
        <v>2</v>
      </c>
      <c r="O85" s="14">
        <f>IF('Modeling Questionnaire'!AV$16="Y",1,2)</f>
        <v>2</v>
      </c>
      <c r="P85" s="14">
        <f>IF('Modeling Questionnaire'!AV$18="Y",1,2)</f>
        <v>2</v>
      </c>
    </row>
    <row r="87" spans="1:17" ht="17" x14ac:dyDescent="0.25">
      <c r="B87" s="14">
        <v>1</v>
      </c>
      <c r="C87" s="1">
        <v>5</v>
      </c>
      <c r="D87">
        <v>1</v>
      </c>
      <c r="E87">
        <v>1</v>
      </c>
      <c r="F87">
        <v>1</v>
      </c>
      <c r="G87">
        <v>1</v>
      </c>
      <c r="H87">
        <v>1</v>
      </c>
      <c r="I87">
        <v>1</v>
      </c>
      <c r="J87">
        <v>1</v>
      </c>
      <c r="K87">
        <v>1</v>
      </c>
      <c r="L87">
        <v>1</v>
      </c>
      <c r="M87">
        <v>1</v>
      </c>
      <c r="N87">
        <v>1</v>
      </c>
      <c r="O87">
        <v>1</v>
      </c>
      <c r="P87">
        <v>1</v>
      </c>
      <c r="Q87">
        <v>1</v>
      </c>
    </row>
    <row r="88" spans="1:17" ht="17" x14ac:dyDescent="0.25">
      <c r="B88" s="14">
        <v>2</v>
      </c>
      <c r="C88" s="1">
        <v>6</v>
      </c>
      <c r="D88">
        <v>2</v>
      </c>
      <c r="E88">
        <v>2</v>
      </c>
      <c r="F88">
        <v>2</v>
      </c>
      <c r="G88">
        <v>2</v>
      </c>
      <c r="H88">
        <v>2</v>
      </c>
      <c r="I88">
        <v>2</v>
      </c>
      <c r="J88">
        <v>2</v>
      </c>
      <c r="K88">
        <v>2</v>
      </c>
      <c r="L88">
        <v>2</v>
      </c>
      <c r="M88">
        <v>2</v>
      </c>
      <c r="N88">
        <v>2</v>
      </c>
      <c r="O88">
        <v>2</v>
      </c>
      <c r="P88">
        <v>2</v>
      </c>
      <c r="Q88">
        <v>2</v>
      </c>
    </row>
    <row r="89" spans="1:17" ht="17" x14ac:dyDescent="0.25">
      <c r="C89" s="1">
        <v>7</v>
      </c>
      <c r="J89">
        <v>3</v>
      </c>
      <c r="K89">
        <v>3</v>
      </c>
      <c r="L89">
        <v>3</v>
      </c>
    </row>
    <row r="90" spans="1:17" ht="17" x14ac:dyDescent="0.25">
      <c r="C90" s="1">
        <v>8</v>
      </c>
      <c r="J90">
        <v>4</v>
      </c>
      <c r="K90">
        <v>4</v>
      </c>
      <c r="L90">
        <v>4</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
  <sheetViews>
    <sheetView tabSelected="1" workbookViewId="0">
      <selection activeCell="B71" sqref="B71"/>
    </sheetView>
  </sheetViews>
  <sheetFormatPr baseColWidth="10" defaultRowHeight="16" x14ac:dyDescent="0.2"/>
  <cols>
    <col min="1" max="1" width="30.6640625" bestFit="1" customWidth="1"/>
  </cols>
  <sheetData>
    <row r="1" spans="1:3" x14ac:dyDescent="0.2">
      <c r="A1" s="18" t="s">
        <v>455</v>
      </c>
      <c r="B1" s="18" t="s">
        <v>457</v>
      </c>
    </row>
    <row r="2" spans="1:3" x14ac:dyDescent="0.2">
      <c r="A2" s="19" t="s">
        <v>459</v>
      </c>
      <c r="B2" s="16">
        <v>65</v>
      </c>
      <c r="C2" s="33">
        <f>B2/$B$5</f>
        <v>0.77380952380952384</v>
      </c>
    </row>
    <row r="3" spans="1:3" x14ac:dyDescent="0.2">
      <c r="A3" s="19" t="s">
        <v>458</v>
      </c>
      <c r="B3" s="16">
        <v>18</v>
      </c>
      <c r="C3" s="33">
        <f>B3/$B$5</f>
        <v>0.21428571428571427</v>
      </c>
    </row>
    <row r="4" spans="1:3" ht="16.5" thickBot="1" x14ac:dyDescent="0.3">
      <c r="A4" s="24" t="s">
        <v>9</v>
      </c>
      <c r="B4" s="17">
        <v>1</v>
      </c>
      <c r="C4" s="33">
        <f>B4/$B$5</f>
        <v>1.1904761904761904E-2</v>
      </c>
    </row>
    <row r="5" spans="1:3" ht="16.5" thickBot="1" x14ac:dyDescent="0.3">
      <c r="B5">
        <f>SUM(B2:B4)</f>
        <v>84</v>
      </c>
    </row>
    <row r="6" spans="1:3" x14ac:dyDescent="0.2">
      <c r="A6" s="18" t="s">
        <v>455</v>
      </c>
      <c r="B6" s="18" t="s">
        <v>457</v>
      </c>
    </row>
    <row r="7" spans="1:3" x14ac:dyDescent="0.2">
      <c r="A7" s="15" t="s">
        <v>461</v>
      </c>
      <c r="B7" s="16">
        <v>57</v>
      </c>
      <c r="C7" s="33">
        <f>B7/$B$11</f>
        <v>0.6785714285714286</v>
      </c>
    </row>
    <row r="8" spans="1:3" x14ac:dyDescent="0.2">
      <c r="A8" s="15" t="s">
        <v>460</v>
      </c>
      <c r="B8" s="16">
        <v>13</v>
      </c>
      <c r="C8" s="33">
        <f>B8/$B$11</f>
        <v>0.15476190476190477</v>
      </c>
    </row>
    <row r="9" spans="1:3" x14ac:dyDescent="0.2">
      <c r="A9" s="15" t="s">
        <v>462</v>
      </c>
      <c r="B9" s="16">
        <v>9</v>
      </c>
      <c r="C9" s="33">
        <f>B9/$B$11</f>
        <v>0.10714285714285714</v>
      </c>
    </row>
    <row r="10" spans="1:3" x14ac:dyDescent="0.2">
      <c r="A10" s="15" t="s">
        <v>463</v>
      </c>
      <c r="B10" s="16">
        <v>5</v>
      </c>
      <c r="C10" s="33">
        <f>B10/$B$11</f>
        <v>5.9523809523809521E-2</v>
      </c>
    </row>
    <row r="11" spans="1:3" ht="17" thickBot="1" x14ac:dyDescent="0.25">
      <c r="A11" s="17"/>
      <c r="B11" s="17">
        <f>SUM(B7:B10)</f>
        <v>84</v>
      </c>
    </row>
    <row r="12" spans="1:3" x14ac:dyDescent="0.2">
      <c r="B12">
        <f>SUM(B7:B10)</f>
        <v>84</v>
      </c>
    </row>
    <row r="13" spans="1:3" ht="17" thickBot="1" x14ac:dyDescent="0.25"/>
    <row r="14" spans="1:3" x14ac:dyDescent="0.2">
      <c r="A14" s="18" t="s">
        <v>455</v>
      </c>
      <c r="B14" s="18" t="s">
        <v>457</v>
      </c>
    </row>
    <row r="15" spans="1:3" x14ac:dyDescent="0.2">
      <c r="A15" s="15" t="s">
        <v>471</v>
      </c>
      <c r="B15" s="16">
        <v>84</v>
      </c>
    </row>
    <row r="16" spans="1:3" x14ac:dyDescent="0.2">
      <c r="A16" s="15" t="s">
        <v>162</v>
      </c>
      <c r="B16" s="16">
        <v>0</v>
      </c>
    </row>
    <row r="17" spans="1:3" ht="17" thickBot="1" x14ac:dyDescent="0.25">
      <c r="A17" s="17" t="s">
        <v>456</v>
      </c>
      <c r="B17" s="17">
        <v>0</v>
      </c>
    </row>
    <row r="18" spans="1:3" ht="17" thickBot="1" x14ac:dyDescent="0.25"/>
    <row r="19" spans="1:3" x14ac:dyDescent="0.2">
      <c r="A19" s="22" t="s">
        <v>455</v>
      </c>
      <c r="B19" s="22" t="s">
        <v>457</v>
      </c>
    </row>
    <row r="20" spans="1:3" x14ac:dyDescent="0.2">
      <c r="A20" s="21" t="s">
        <v>5</v>
      </c>
      <c r="B20" s="21">
        <v>81</v>
      </c>
      <c r="C20" s="33">
        <f>B20/$B$15</f>
        <v>0.9642857142857143</v>
      </c>
    </row>
    <row r="21" spans="1:3" x14ac:dyDescent="0.2">
      <c r="A21" s="21" t="s">
        <v>470</v>
      </c>
      <c r="B21" s="21">
        <v>3</v>
      </c>
      <c r="C21" s="33">
        <f>B21/$B$15</f>
        <v>3.5714285714285712E-2</v>
      </c>
    </row>
    <row r="22" spans="1:3" ht="17" thickBot="1" x14ac:dyDescent="0.25">
      <c r="A22" s="23" t="s">
        <v>456</v>
      </c>
      <c r="B22" s="23">
        <v>0</v>
      </c>
    </row>
    <row r="23" spans="1:3" ht="17" thickBot="1" x14ac:dyDescent="0.25"/>
    <row r="24" spans="1:3" x14ac:dyDescent="0.2">
      <c r="A24" s="18" t="s">
        <v>455</v>
      </c>
      <c r="B24" s="18" t="s">
        <v>457</v>
      </c>
    </row>
    <row r="25" spans="1:3" x14ac:dyDescent="0.2">
      <c r="A25" s="15" t="s">
        <v>6</v>
      </c>
      <c r="B25" s="16">
        <v>83</v>
      </c>
      <c r="C25" s="33">
        <f>B25/$B$15</f>
        <v>0.98809523809523814</v>
      </c>
    </row>
    <row r="26" spans="1:3" x14ac:dyDescent="0.2">
      <c r="A26" s="15" t="s">
        <v>162</v>
      </c>
      <c r="B26" s="16">
        <v>1</v>
      </c>
      <c r="C26" s="33">
        <f>B26/$B$15</f>
        <v>1.1904761904761904E-2</v>
      </c>
    </row>
    <row r="27" spans="1:3" ht="17" thickBot="1" x14ac:dyDescent="0.25">
      <c r="A27" s="17" t="s">
        <v>456</v>
      </c>
      <c r="B27" s="17">
        <v>0</v>
      </c>
    </row>
    <row r="28" spans="1:3" ht="17" thickBot="1" x14ac:dyDescent="0.25"/>
    <row r="29" spans="1:3" x14ac:dyDescent="0.2">
      <c r="A29" s="18" t="s">
        <v>455</v>
      </c>
      <c r="B29" s="18" t="s">
        <v>457</v>
      </c>
    </row>
    <row r="30" spans="1:3" x14ac:dyDescent="0.2">
      <c r="A30" s="15" t="s">
        <v>7</v>
      </c>
      <c r="B30" s="16">
        <v>72</v>
      </c>
      <c r="C30" s="33">
        <f>B30/$B$15</f>
        <v>0.8571428571428571</v>
      </c>
    </row>
    <row r="31" spans="1:3" x14ac:dyDescent="0.2">
      <c r="A31" s="15" t="s">
        <v>162</v>
      </c>
      <c r="B31" s="16">
        <v>12</v>
      </c>
      <c r="C31" s="33">
        <f>B31/$B$15</f>
        <v>0.14285714285714285</v>
      </c>
    </row>
    <row r="32" spans="1:3" ht="17" thickBot="1" x14ac:dyDescent="0.25">
      <c r="A32" s="17" t="s">
        <v>456</v>
      </c>
      <c r="B32" s="17">
        <v>0</v>
      </c>
    </row>
    <row r="33" spans="1:7" ht="17" thickBot="1" x14ac:dyDescent="0.25"/>
    <row r="34" spans="1:7" x14ac:dyDescent="0.2">
      <c r="A34" s="18" t="s">
        <v>455</v>
      </c>
      <c r="B34" s="18" t="s">
        <v>457</v>
      </c>
      <c r="F34" s="41"/>
      <c r="G34" s="41"/>
    </row>
    <row r="35" spans="1:7" x14ac:dyDescent="0.2">
      <c r="A35" s="15" t="s">
        <v>8</v>
      </c>
      <c r="B35" s="16">
        <v>35</v>
      </c>
      <c r="C35" s="33">
        <f>B35/$B$15</f>
        <v>0.41666666666666669</v>
      </c>
      <c r="E35" s="41" t="s">
        <v>489</v>
      </c>
      <c r="F35" s="41"/>
      <c r="G35" s="41"/>
    </row>
    <row r="36" spans="1:7" ht="19" x14ac:dyDescent="0.2">
      <c r="A36" s="15" t="s">
        <v>162</v>
      </c>
      <c r="B36" s="16">
        <v>49</v>
      </c>
      <c r="C36" s="33">
        <f>B36/$B$15</f>
        <v>0.58333333333333337</v>
      </c>
      <c r="E36" s="39" t="s">
        <v>491</v>
      </c>
      <c r="F36" s="41"/>
      <c r="G36" s="41"/>
    </row>
    <row r="37" spans="1:7" ht="20" thickBot="1" x14ac:dyDescent="0.25">
      <c r="A37" s="17" t="s">
        <v>456</v>
      </c>
      <c r="B37" s="17">
        <v>0</v>
      </c>
      <c r="E37" s="39" t="s">
        <v>492</v>
      </c>
      <c r="F37" s="41"/>
      <c r="G37" s="41"/>
    </row>
    <row r="38" spans="1:7" ht="17" thickBot="1" x14ac:dyDescent="0.25">
      <c r="F38" s="41"/>
      <c r="G38" s="41"/>
    </row>
    <row r="39" spans="1:7" x14ac:dyDescent="0.2">
      <c r="A39" s="18" t="s">
        <v>455</v>
      </c>
      <c r="B39" s="18" t="s">
        <v>457</v>
      </c>
      <c r="F39" s="41"/>
      <c r="G39" s="41"/>
    </row>
    <row r="40" spans="1:7" x14ac:dyDescent="0.2">
      <c r="A40" s="15" t="s">
        <v>473</v>
      </c>
      <c r="B40" s="16">
        <v>83</v>
      </c>
      <c r="C40" s="33">
        <f>B40/$B$15</f>
        <v>0.98809523809523814</v>
      </c>
      <c r="F40" s="41"/>
      <c r="G40" s="41"/>
    </row>
    <row r="41" spans="1:7" x14ac:dyDescent="0.2">
      <c r="A41" s="15" t="s">
        <v>472</v>
      </c>
      <c r="B41" s="16">
        <v>1</v>
      </c>
      <c r="C41" s="33">
        <f>B41/$B$15</f>
        <v>1.1904761904761904E-2</v>
      </c>
    </row>
    <row r="42" spans="1:7" ht="17" thickBot="1" x14ac:dyDescent="0.25">
      <c r="A42" s="17" t="s">
        <v>456</v>
      </c>
      <c r="B42" s="17">
        <v>0</v>
      </c>
    </row>
    <row r="43" spans="1:7" ht="17" thickBot="1" x14ac:dyDescent="0.25"/>
    <row r="44" spans="1:7" x14ac:dyDescent="0.2">
      <c r="A44" s="18" t="s">
        <v>455</v>
      </c>
      <c r="B44" s="18" t="s">
        <v>457</v>
      </c>
    </row>
    <row r="45" spans="1:7" x14ac:dyDescent="0.2">
      <c r="A45" s="15" t="s">
        <v>36</v>
      </c>
      <c r="B45" s="16">
        <v>28</v>
      </c>
      <c r="C45" s="36">
        <f>B45/$B$49</f>
        <v>0.33333333333333331</v>
      </c>
    </row>
    <row r="46" spans="1:7" x14ac:dyDescent="0.2">
      <c r="A46" s="15" t="s">
        <v>25</v>
      </c>
      <c r="B46" s="16">
        <v>46</v>
      </c>
      <c r="C46" s="36">
        <f t="shared" ref="C46:C47" si="0">B46/$B$49</f>
        <v>0.54761904761904767</v>
      </c>
    </row>
    <row r="47" spans="1:7" x14ac:dyDescent="0.2">
      <c r="A47" s="15" t="s">
        <v>32</v>
      </c>
      <c r="B47" s="16">
        <v>10</v>
      </c>
      <c r="C47" s="36">
        <f t="shared" si="0"/>
        <v>0.11904761904761904</v>
      </c>
    </row>
    <row r="48" spans="1:7" x14ac:dyDescent="0.2">
      <c r="A48" s="15" t="s">
        <v>317</v>
      </c>
      <c r="B48" s="16">
        <v>0</v>
      </c>
      <c r="C48" s="36">
        <f>B48/$B$49</f>
        <v>0</v>
      </c>
    </row>
    <row r="49" spans="1:3" ht="17" thickBot="1" x14ac:dyDescent="0.25">
      <c r="A49" s="17" t="s">
        <v>456</v>
      </c>
      <c r="B49" s="17">
        <f>SUM(B45:B48)</f>
        <v>84</v>
      </c>
    </row>
    <row r="50" spans="1:3" ht="17" thickBot="1" x14ac:dyDescent="0.25"/>
    <row r="51" spans="1:3" x14ac:dyDescent="0.2">
      <c r="A51" s="18" t="s">
        <v>455</v>
      </c>
      <c r="B51" s="18" t="s">
        <v>457</v>
      </c>
    </row>
    <row r="52" spans="1:3" x14ac:dyDescent="0.2">
      <c r="A52" s="15" t="s">
        <v>36</v>
      </c>
      <c r="B52" s="16">
        <v>12</v>
      </c>
      <c r="C52" s="36">
        <f>B52/$B$56</f>
        <v>0.31578947368421051</v>
      </c>
    </row>
    <row r="53" spans="1:3" x14ac:dyDescent="0.2">
      <c r="A53" s="15" t="s">
        <v>25</v>
      </c>
      <c r="B53" s="16">
        <v>19</v>
      </c>
      <c r="C53" s="36">
        <f t="shared" ref="C53:C55" si="1">B53/$B$56</f>
        <v>0.5</v>
      </c>
    </row>
    <row r="54" spans="1:3" x14ac:dyDescent="0.2">
      <c r="A54" s="15" t="s">
        <v>32</v>
      </c>
      <c r="B54" s="16">
        <v>7</v>
      </c>
      <c r="C54" s="36">
        <f t="shared" si="1"/>
        <v>0.18421052631578946</v>
      </c>
    </row>
    <row r="55" spans="1:3" x14ac:dyDescent="0.2">
      <c r="A55" s="15" t="s">
        <v>317</v>
      </c>
      <c r="B55" s="16">
        <v>0</v>
      </c>
      <c r="C55" s="36">
        <f t="shared" si="1"/>
        <v>0</v>
      </c>
    </row>
    <row r="56" spans="1:3" ht="17" thickBot="1" x14ac:dyDescent="0.25">
      <c r="A56" s="17" t="s">
        <v>456</v>
      </c>
      <c r="B56" s="17">
        <f>SUM(B52:B55)</f>
        <v>38</v>
      </c>
    </row>
    <row r="57" spans="1:3" ht="17" thickBot="1" x14ac:dyDescent="0.25"/>
    <row r="58" spans="1:3" x14ac:dyDescent="0.2">
      <c r="A58" s="18" t="s">
        <v>455</v>
      </c>
      <c r="B58" s="18" t="s">
        <v>457</v>
      </c>
    </row>
    <row r="59" spans="1:3" x14ac:dyDescent="0.2">
      <c r="A59" s="15" t="s">
        <v>36</v>
      </c>
      <c r="B59" s="16">
        <v>4</v>
      </c>
      <c r="C59" s="36">
        <f>B59/$B$63</f>
        <v>8.6956521739130432E-2</v>
      </c>
    </row>
    <row r="60" spans="1:3" x14ac:dyDescent="0.2">
      <c r="A60" s="15" t="s">
        <v>25</v>
      </c>
      <c r="B60" s="16">
        <v>18</v>
      </c>
      <c r="C60" s="36">
        <f t="shared" ref="C60:C62" si="2">B60/$B$63</f>
        <v>0.39130434782608697</v>
      </c>
    </row>
    <row r="61" spans="1:3" x14ac:dyDescent="0.2">
      <c r="A61" s="15" t="s">
        <v>32</v>
      </c>
      <c r="B61" s="16">
        <v>22</v>
      </c>
      <c r="C61" s="36">
        <f t="shared" si="2"/>
        <v>0.47826086956521741</v>
      </c>
    </row>
    <row r="62" spans="1:3" x14ac:dyDescent="0.2">
      <c r="A62" s="15" t="s">
        <v>317</v>
      </c>
      <c r="B62" s="16">
        <v>2</v>
      </c>
      <c r="C62" s="36">
        <f t="shared" si="2"/>
        <v>4.3478260869565216E-2</v>
      </c>
    </row>
    <row r="63" spans="1:3" ht="17" thickBot="1" x14ac:dyDescent="0.25">
      <c r="A63" s="17" t="s">
        <v>456</v>
      </c>
      <c r="B63" s="17">
        <f>SUM(B59:B62)</f>
        <v>46</v>
      </c>
    </row>
    <row r="64" spans="1:3" ht="17" thickBot="1" x14ac:dyDescent="0.25"/>
    <row r="65" spans="1:12" x14ac:dyDescent="0.2">
      <c r="A65" s="18" t="s">
        <v>455</v>
      </c>
      <c r="B65" s="18" t="s">
        <v>457</v>
      </c>
    </row>
    <row r="66" spans="1:12" x14ac:dyDescent="0.2">
      <c r="A66" s="15" t="s">
        <v>474</v>
      </c>
      <c r="B66" s="16">
        <v>7</v>
      </c>
      <c r="C66" s="36">
        <f>B66/$B$68</f>
        <v>8.3333333333333329E-2</v>
      </c>
    </row>
    <row r="67" spans="1:12" x14ac:dyDescent="0.2">
      <c r="A67" s="15" t="s">
        <v>162</v>
      </c>
      <c r="B67" s="16">
        <v>77</v>
      </c>
      <c r="C67" s="36">
        <f>B67/$B$68</f>
        <v>0.91666666666666663</v>
      </c>
    </row>
    <row r="68" spans="1:12" ht="17" thickBot="1" x14ac:dyDescent="0.25">
      <c r="A68" s="17" t="s">
        <v>456</v>
      </c>
      <c r="B68" s="17">
        <f>SUM(B66:B67)</f>
        <v>84</v>
      </c>
    </row>
    <row r="69" spans="1:12" ht="17" thickBot="1" x14ac:dyDescent="0.25"/>
    <row r="70" spans="1:12" ht="21" x14ac:dyDescent="0.2">
      <c r="A70" s="43"/>
      <c r="B70" s="43"/>
      <c r="K70" s="38" t="s">
        <v>488</v>
      </c>
    </row>
    <row r="71" spans="1:12" ht="19" x14ac:dyDescent="0.2">
      <c r="A71" s="16"/>
      <c r="B71" s="44"/>
      <c r="C71" s="36"/>
      <c r="K71" s="39" t="s">
        <v>486</v>
      </c>
    </row>
    <row r="72" spans="1:12" ht="19" x14ac:dyDescent="0.2">
      <c r="A72" s="15"/>
      <c r="B72" s="16"/>
      <c r="C72" s="36"/>
      <c r="K72" s="39" t="s">
        <v>487</v>
      </c>
      <c r="L72" s="37"/>
    </row>
    <row r="73" spans="1:12" ht="20" thickBot="1" x14ac:dyDescent="0.25">
      <c r="A73" s="17"/>
      <c r="B73" s="17"/>
      <c r="K73" s="39" t="s">
        <v>490</v>
      </c>
    </row>
    <row r="74" spans="1:12" ht="17" thickBot="1" x14ac:dyDescent="0.25"/>
    <row r="75" spans="1:12" x14ac:dyDescent="0.2">
      <c r="A75" s="18" t="s">
        <v>455</v>
      </c>
      <c r="B75" s="18" t="s">
        <v>457</v>
      </c>
    </row>
    <row r="76" spans="1:12" x14ac:dyDescent="0.2">
      <c r="A76" s="15" t="s">
        <v>474</v>
      </c>
      <c r="B76" s="16">
        <v>19</v>
      </c>
      <c r="C76" s="36">
        <f>B76/$B$68</f>
        <v>0.22619047619047619</v>
      </c>
    </row>
    <row r="77" spans="1:12" x14ac:dyDescent="0.2">
      <c r="A77" s="15" t="s">
        <v>162</v>
      </c>
      <c r="B77" s="16">
        <v>65</v>
      </c>
      <c r="C77" s="36">
        <f>B77/$B$68</f>
        <v>0.77380952380952384</v>
      </c>
    </row>
    <row r="78" spans="1:12" ht="17" thickBot="1" x14ac:dyDescent="0.25">
      <c r="A78" s="17" t="s">
        <v>456</v>
      </c>
      <c r="B78" s="17">
        <v>0</v>
      </c>
    </row>
    <row r="79" spans="1:12" ht="17" thickBot="1" x14ac:dyDescent="0.25"/>
    <row r="80" spans="1:12" x14ac:dyDescent="0.2">
      <c r="A80" s="18" t="s">
        <v>455</v>
      </c>
      <c r="B80" s="18" t="s">
        <v>457</v>
      </c>
    </row>
    <row r="81" spans="1:3" x14ac:dyDescent="0.2">
      <c r="A81" s="15" t="s">
        <v>474</v>
      </c>
      <c r="B81" s="16">
        <v>11</v>
      </c>
      <c r="C81" s="36">
        <f>B81/$B$68</f>
        <v>0.13095238095238096</v>
      </c>
    </row>
    <row r="82" spans="1:3" x14ac:dyDescent="0.2">
      <c r="A82" s="15" t="s">
        <v>162</v>
      </c>
      <c r="B82" s="16">
        <v>73</v>
      </c>
      <c r="C82" s="36">
        <f>B82/$B$68</f>
        <v>0.86904761904761907</v>
      </c>
    </row>
    <row r="83" spans="1:3" ht="17" thickBot="1" x14ac:dyDescent="0.25">
      <c r="A83" s="17" t="s">
        <v>456</v>
      </c>
      <c r="B83" s="17">
        <f>SUM(B81:B82)</f>
        <v>84</v>
      </c>
    </row>
    <row r="84" spans="1:3" ht="17" thickBot="1" x14ac:dyDescent="0.25"/>
    <row r="85" spans="1:3" x14ac:dyDescent="0.2">
      <c r="A85" s="18" t="s">
        <v>455</v>
      </c>
      <c r="B85" s="18" t="s">
        <v>457</v>
      </c>
    </row>
    <row r="86" spans="1:3" x14ac:dyDescent="0.2">
      <c r="A86" s="15" t="s">
        <v>474</v>
      </c>
      <c r="B86" s="16">
        <v>7</v>
      </c>
      <c r="C86" s="36">
        <f>B86/$B$88</f>
        <v>0.18421052631578946</v>
      </c>
    </row>
    <row r="87" spans="1:3" x14ac:dyDescent="0.2">
      <c r="A87" s="15" t="s">
        <v>162</v>
      </c>
      <c r="B87" s="16">
        <v>31</v>
      </c>
      <c r="C87" s="36">
        <f>B87/$B$88</f>
        <v>0.81578947368421051</v>
      </c>
    </row>
    <row r="88" spans="1:3" ht="17" thickBot="1" x14ac:dyDescent="0.25">
      <c r="A88" s="17" t="s">
        <v>456</v>
      </c>
      <c r="B88" s="17">
        <f>SUM(B86:B87)</f>
        <v>38</v>
      </c>
    </row>
    <row r="89" spans="1:3" ht="17" thickBot="1" x14ac:dyDescent="0.25">
      <c r="A89" s="17" t="s">
        <v>456</v>
      </c>
      <c r="B89" s="17">
        <v>0</v>
      </c>
    </row>
  </sheetData>
  <sortState ref="A2:A3">
    <sortCondition ref="A2"/>
  </sortState>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selection activeCell="F35" sqref="F35"/>
    </sheetView>
  </sheetViews>
  <sheetFormatPr baseColWidth="10" defaultRowHeight="16" x14ac:dyDescent="0.2"/>
  <cols>
    <col min="1" max="1" width="4.1640625" bestFit="1" customWidth="1"/>
    <col min="2" max="2" width="7.33203125" bestFit="1" customWidth="1"/>
    <col min="3" max="3" width="11.1640625" bestFit="1" customWidth="1"/>
    <col min="4" max="4" width="21.1640625" bestFit="1" customWidth="1"/>
  </cols>
  <sheetData>
    <row r="1" spans="1:7" x14ac:dyDescent="0.2">
      <c r="B1" s="28" t="s">
        <v>476</v>
      </c>
      <c r="C1" s="28" t="s">
        <v>475</v>
      </c>
      <c r="D1" s="28" t="s">
        <v>478</v>
      </c>
      <c r="E1" s="28" t="s">
        <v>479</v>
      </c>
      <c r="F1" s="27" t="s">
        <v>481</v>
      </c>
    </row>
    <row r="2" spans="1:7" x14ac:dyDescent="0.25">
      <c r="A2" s="29" t="s">
        <v>369</v>
      </c>
      <c r="B2" s="30">
        <v>1</v>
      </c>
      <c r="C2" s="30" t="s">
        <v>477</v>
      </c>
      <c r="D2" s="30">
        <v>1</v>
      </c>
      <c r="E2" s="30">
        <v>0.5</v>
      </c>
      <c r="F2" s="30">
        <v>0.75</v>
      </c>
      <c r="G2" s="14">
        <v>0</v>
      </c>
    </row>
    <row r="3" spans="1:7" x14ac:dyDescent="0.25">
      <c r="A3" s="29" t="s">
        <v>370</v>
      </c>
      <c r="B3" s="30">
        <v>2</v>
      </c>
      <c r="C3" s="30" t="s">
        <v>477</v>
      </c>
      <c r="D3" s="30">
        <v>0</v>
      </c>
      <c r="E3" s="30">
        <v>1</v>
      </c>
      <c r="F3" s="30">
        <v>0.5</v>
      </c>
      <c r="G3" s="14">
        <v>0.5</v>
      </c>
    </row>
    <row r="4" spans="1:7" x14ac:dyDescent="0.25">
      <c r="A4" s="29" t="s">
        <v>371</v>
      </c>
      <c r="B4" s="30">
        <v>1</v>
      </c>
      <c r="C4" s="30" t="s">
        <v>477</v>
      </c>
      <c r="D4" s="30">
        <v>0.5</v>
      </c>
      <c r="E4" s="30">
        <v>1</v>
      </c>
      <c r="F4" s="30">
        <v>0.75</v>
      </c>
      <c r="G4" s="14">
        <v>0.75</v>
      </c>
    </row>
    <row r="5" spans="1:7" x14ac:dyDescent="0.2">
      <c r="A5" s="29" t="s">
        <v>372</v>
      </c>
      <c r="B5" s="30">
        <v>3</v>
      </c>
      <c r="C5" s="30" t="s">
        <v>477</v>
      </c>
      <c r="D5" s="30">
        <v>0</v>
      </c>
      <c r="E5" s="30">
        <v>0</v>
      </c>
      <c r="F5" s="30">
        <v>0</v>
      </c>
      <c r="G5" s="14">
        <v>1</v>
      </c>
    </row>
    <row r="6" spans="1:7" x14ac:dyDescent="0.25">
      <c r="A6" s="29" t="s">
        <v>373</v>
      </c>
      <c r="B6" s="30">
        <v>1</v>
      </c>
      <c r="C6" s="30" t="s">
        <v>477</v>
      </c>
      <c r="D6" s="30">
        <v>1</v>
      </c>
      <c r="E6" s="30">
        <v>0.5</v>
      </c>
      <c r="F6" s="30">
        <v>0.75</v>
      </c>
    </row>
    <row r="7" spans="1:7" x14ac:dyDescent="0.2">
      <c r="A7" s="29" t="s">
        <v>374</v>
      </c>
      <c r="B7" s="30">
        <v>1</v>
      </c>
      <c r="C7" s="30" t="s">
        <v>477</v>
      </c>
      <c r="D7" s="30">
        <v>0.5</v>
      </c>
      <c r="E7" s="30">
        <v>0.5</v>
      </c>
      <c r="F7" s="30">
        <v>0.5</v>
      </c>
    </row>
    <row r="8" spans="1:7" x14ac:dyDescent="0.25">
      <c r="A8" s="29" t="s">
        <v>375</v>
      </c>
      <c r="B8" s="30">
        <v>1</v>
      </c>
      <c r="C8" s="30" t="s">
        <v>477</v>
      </c>
      <c r="D8" s="30">
        <v>1</v>
      </c>
      <c r="E8" s="30">
        <v>1</v>
      </c>
      <c r="F8" s="30">
        <v>1</v>
      </c>
    </row>
    <row r="9" spans="1:7" x14ac:dyDescent="0.25">
      <c r="A9" s="29" t="s">
        <v>376</v>
      </c>
      <c r="B9" s="30">
        <v>3</v>
      </c>
      <c r="C9" s="30" t="s">
        <v>477</v>
      </c>
      <c r="D9" s="30">
        <v>0</v>
      </c>
      <c r="E9" s="30">
        <v>1</v>
      </c>
      <c r="F9" s="30">
        <v>0.5</v>
      </c>
    </row>
    <row r="10" spans="1:7" x14ac:dyDescent="0.25">
      <c r="A10" s="29" t="s">
        <v>377</v>
      </c>
      <c r="B10" s="30">
        <v>1</v>
      </c>
      <c r="C10" s="30" t="s">
        <v>477</v>
      </c>
      <c r="D10" s="30">
        <v>1</v>
      </c>
      <c r="E10" s="30">
        <v>1</v>
      </c>
      <c r="F10" s="30">
        <v>1</v>
      </c>
    </row>
    <row r="11" spans="1:7" x14ac:dyDescent="0.2">
      <c r="A11" s="29" t="s">
        <v>378</v>
      </c>
      <c r="B11" s="30">
        <v>3</v>
      </c>
      <c r="C11" s="30" t="s">
        <v>477</v>
      </c>
      <c r="D11" s="30">
        <v>0.5</v>
      </c>
      <c r="E11" s="30">
        <v>0.5</v>
      </c>
      <c r="F11" s="30">
        <v>0.5</v>
      </c>
    </row>
    <row r="12" spans="1:7" x14ac:dyDescent="0.25">
      <c r="A12" s="29" t="s">
        <v>379</v>
      </c>
      <c r="B12" s="30">
        <v>2</v>
      </c>
      <c r="C12" s="30" t="s">
        <v>477</v>
      </c>
      <c r="D12" s="30">
        <v>1</v>
      </c>
      <c r="E12" s="30">
        <v>1</v>
      </c>
      <c r="F12" s="30">
        <v>1</v>
      </c>
    </row>
    <row r="13" spans="1:7" x14ac:dyDescent="0.25">
      <c r="A13" s="29" t="s">
        <v>380</v>
      </c>
      <c r="B13" s="30">
        <v>3</v>
      </c>
      <c r="C13" s="30" t="s">
        <v>477</v>
      </c>
      <c r="D13" s="30">
        <v>0.5</v>
      </c>
      <c r="E13" s="30">
        <v>0.5</v>
      </c>
      <c r="F13" s="30">
        <v>0.5</v>
      </c>
    </row>
    <row r="14" spans="1:7" x14ac:dyDescent="0.25">
      <c r="A14" s="29" t="s">
        <v>381</v>
      </c>
      <c r="B14" s="30">
        <v>2</v>
      </c>
      <c r="C14" s="30" t="s">
        <v>477</v>
      </c>
      <c r="D14" s="30">
        <v>1</v>
      </c>
      <c r="E14" s="30">
        <v>1</v>
      </c>
      <c r="F14" s="30">
        <v>1</v>
      </c>
    </row>
    <row r="15" spans="1:7" x14ac:dyDescent="0.25">
      <c r="A15" s="29" t="s">
        <v>382</v>
      </c>
      <c r="B15" s="30">
        <v>2</v>
      </c>
      <c r="C15" s="30" t="s">
        <v>477</v>
      </c>
      <c r="D15" s="30">
        <v>1</v>
      </c>
      <c r="E15" s="30">
        <v>1</v>
      </c>
      <c r="F15" s="30">
        <v>1</v>
      </c>
    </row>
    <row r="16" spans="1:7" x14ac:dyDescent="0.25">
      <c r="A16" s="29" t="s">
        <v>383</v>
      </c>
      <c r="B16" s="30">
        <v>3</v>
      </c>
      <c r="C16" s="30" t="s">
        <v>477</v>
      </c>
      <c r="D16" s="30">
        <v>0.75</v>
      </c>
      <c r="E16" s="30">
        <v>0.5</v>
      </c>
      <c r="F16" s="30">
        <v>0.75</v>
      </c>
    </row>
    <row r="17" spans="1:6" x14ac:dyDescent="0.2">
      <c r="A17" s="29" t="s">
        <v>384</v>
      </c>
      <c r="B17" s="30">
        <v>1</v>
      </c>
      <c r="C17" s="30" t="s">
        <v>477</v>
      </c>
      <c r="D17" s="30">
        <v>0.5</v>
      </c>
      <c r="E17" s="30">
        <v>0.5</v>
      </c>
      <c r="F17" s="30">
        <v>0.5</v>
      </c>
    </row>
    <row r="18" spans="1:6" x14ac:dyDescent="0.2">
      <c r="A18" s="29" t="s">
        <v>385</v>
      </c>
      <c r="B18" s="30">
        <v>3</v>
      </c>
      <c r="C18" s="30" t="s">
        <v>477</v>
      </c>
      <c r="D18" s="30">
        <v>1</v>
      </c>
      <c r="E18" s="30">
        <v>1</v>
      </c>
      <c r="F18" s="30">
        <v>1</v>
      </c>
    </row>
    <row r="19" spans="1:6" x14ac:dyDescent="0.25">
      <c r="A19" s="29" t="s">
        <v>386</v>
      </c>
      <c r="B19" s="30">
        <v>1</v>
      </c>
      <c r="C19" s="30" t="s">
        <v>477</v>
      </c>
      <c r="D19" s="30">
        <v>0</v>
      </c>
      <c r="E19" s="30">
        <v>0</v>
      </c>
      <c r="F19" s="30">
        <v>0</v>
      </c>
    </row>
    <row r="20" spans="1:6" x14ac:dyDescent="0.25">
      <c r="A20" s="29" t="s">
        <v>387</v>
      </c>
      <c r="B20" s="30">
        <v>3</v>
      </c>
      <c r="C20" s="30" t="s">
        <v>477</v>
      </c>
      <c r="D20" s="30">
        <v>0.5</v>
      </c>
      <c r="E20" s="30">
        <v>0.5</v>
      </c>
      <c r="F20" s="30">
        <v>0.5</v>
      </c>
    </row>
    <row r="21" spans="1:6" x14ac:dyDescent="0.25">
      <c r="A21" s="29" t="s">
        <v>388</v>
      </c>
      <c r="B21" s="30">
        <v>1</v>
      </c>
      <c r="C21" s="30" t="s">
        <v>482</v>
      </c>
      <c r="D21" s="30">
        <v>0</v>
      </c>
      <c r="E21" s="30">
        <v>0</v>
      </c>
      <c r="F21" s="30">
        <v>0</v>
      </c>
    </row>
    <row r="22" spans="1:6" x14ac:dyDescent="0.25">
      <c r="A22" s="29" t="s">
        <v>389</v>
      </c>
      <c r="B22" s="30">
        <v>1</v>
      </c>
      <c r="C22" s="30" t="s">
        <v>477</v>
      </c>
      <c r="D22" s="30">
        <v>0</v>
      </c>
      <c r="E22" s="30">
        <v>0</v>
      </c>
      <c r="F22" s="30">
        <v>0</v>
      </c>
    </row>
    <row r="23" spans="1:6" x14ac:dyDescent="0.25">
      <c r="A23" s="29" t="s">
        <v>390</v>
      </c>
      <c r="B23" s="30">
        <v>3</v>
      </c>
      <c r="C23" s="30" t="s">
        <v>477</v>
      </c>
      <c r="D23" s="30">
        <v>0</v>
      </c>
      <c r="E23" s="30">
        <v>0</v>
      </c>
      <c r="F23" s="30">
        <v>0</v>
      </c>
    </row>
    <row r="24" spans="1:6" x14ac:dyDescent="0.25">
      <c r="A24" s="29" t="s">
        <v>391</v>
      </c>
      <c r="B24" s="30">
        <v>3</v>
      </c>
      <c r="C24" s="30" t="s">
        <v>477</v>
      </c>
      <c r="D24" s="30">
        <v>1</v>
      </c>
      <c r="E24" s="30">
        <v>1</v>
      </c>
      <c r="F24" s="30">
        <v>1</v>
      </c>
    </row>
    <row r="25" spans="1:6" x14ac:dyDescent="0.2">
      <c r="A25" s="29" t="s">
        <v>392</v>
      </c>
      <c r="B25" s="30">
        <v>1</v>
      </c>
      <c r="C25" s="30" t="s">
        <v>477</v>
      </c>
      <c r="D25" s="30">
        <v>1</v>
      </c>
      <c r="E25" s="30">
        <v>1</v>
      </c>
      <c r="F25" s="30">
        <v>1</v>
      </c>
    </row>
    <row r="26" spans="1:6" x14ac:dyDescent="0.2">
      <c r="A26" s="29" t="s">
        <v>393</v>
      </c>
      <c r="B26" s="30">
        <v>1</v>
      </c>
      <c r="C26" s="30" t="s">
        <v>477</v>
      </c>
      <c r="D26" s="30">
        <v>1</v>
      </c>
      <c r="E26" s="30">
        <v>1</v>
      </c>
      <c r="F26" s="30">
        <v>1</v>
      </c>
    </row>
    <row r="27" spans="1:6" x14ac:dyDescent="0.25">
      <c r="A27" s="29" t="s">
        <v>394</v>
      </c>
      <c r="B27" s="30">
        <v>1</v>
      </c>
      <c r="C27" s="30" t="s">
        <v>477</v>
      </c>
      <c r="D27" s="30">
        <v>1</v>
      </c>
      <c r="E27" s="30">
        <v>1</v>
      </c>
      <c r="F27" s="30">
        <v>1</v>
      </c>
    </row>
    <row r="28" spans="1:6" x14ac:dyDescent="0.2">
      <c r="A28" s="29" t="s">
        <v>395</v>
      </c>
      <c r="B28" s="30">
        <v>1</v>
      </c>
      <c r="C28" s="30" t="s">
        <v>477</v>
      </c>
      <c r="D28" s="30">
        <v>1</v>
      </c>
      <c r="E28" s="30">
        <v>1</v>
      </c>
      <c r="F28" s="30">
        <v>1</v>
      </c>
    </row>
    <row r="29" spans="1:6" x14ac:dyDescent="0.25">
      <c r="A29" s="29" t="s">
        <v>396</v>
      </c>
      <c r="B29" s="30">
        <v>2</v>
      </c>
      <c r="C29" s="30" t="s">
        <v>477</v>
      </c>
      <c r="D29" s="30">
        <v>1</v>
      </c>
      <c r="E29" s="30">
        <v>1</v>
      </c>
      <c r="F29" s="30">
        <v>1</v>
      </c>
    </row>
    <row r="30" spans="1:6" x14ac:dyDescent="0.2">
      <c r="A30" s="29" t="s">
        <v>397</v>
      </c>
      <c r="B30" s="30">
        <v>1</v>
      </c>
      <c r="C30" s="30" t="s">
        <v>477</v>
      </c>
      <c r="D30" s="30">
        <v>1</v>
      </c>
      <c r="E30" s="30">
        <v>1</v>
      </c>
      <c r="F30" s="30">
        <v>1</v>
      </c>
    </row>
    <row r="31" spans="1:6" x14ac:dyDescent="0.2">
      <c r="A31" s="29" t="s">
        <v>398</v>
      </c>
      <c r="B31" s="30">
        <v>3</v>
      </c>
      <c r="C31" s="30" t="s">
        <v>477</v>
      </c>
      <c r="D31" s="30">
        <v>1</v>
      </c>
      <c r="E31" s="30">
        <v>1</v>
      </c>
      <c r="F31" s="30">
        <v>1</v>
      </c>
    </row>
    <row r="32" spans="1:6" x14ac:dyDescent="0.25">
      <c r="A32" s="29" t="s">
        <v>399</v>
      </c>
      <c r="B32" s="30">
        <v>2</v>
      </c>
      <c r="C32" s="30" t="s">
        <v>477</v>
      </c>
      <c r="D32" s="30">
        <v>1</v>
      </c>
      <c r="E32" s="30">
        <v>1</v>
      </c>
      <c r="F32" s="30">
        <v>1</v>
      </c>
    </row>
    <row r="33" spans="1:6" x14ac:dyDescent="0.2">
      <c r="A33" s="29" t="s">
        <v>400</v>
      </c>
      <c r="B33" s="30">
        <v>2</v>
      </c>
      <c r="C33" s="30" t="s">
        <v>477</v>
      </c>
      <c r="D33" s="30">
        <v>1</v>
      </c>
      <c r="E33" s="30">
        <v>1</v>
      </c>
      <c r="F33" s="30">
        <v>1</v>
      </c>
    </row>
    <row r="34" spans="1:6" x14ac:dyDescent="0.2">
      <c r="A34" s="29" t="s">
        <v>401</v>
      </c>
      <c r="B34" s="30">
        <v>3</v>
      </c>
      <c r="C34" s="30" t="s">
        <v>477</v>
      </c>
      <c r="D34" s="30">
        <v>1</v>
      </c>
      <c r="E34" s="30">
        <v>1</v>
      </c>
      <c r="F34" s="30">
        <v>1</v>
      </c>
    </row>
    <row r="35" spans="1:6" x14ac:dyDescent="0.2">
      <c r="A35" s="29" t="s">
        <v>402</v>
      </c>
      <c r="B35" s="30">
        <v>1</v>
      </c>
      <c r="C35" s="30" t="s">
        <v>477</v>
      </c>
      <c r="D35" s="30">
        <v>1</v>
      </c>
      <c r="E35" s="30">
        <v>0.5</v>
      </c>
      <c r="F35" s="30">
        <v>0.75</v>
      </c>
    </row>
    <row r="36" spans="1:6" x14ac:dyDescent="0.2">
      <c r="A36" s="29" t="s">
        <v>403</v>
      </c>
      <c r="B36" s="30">
        <v>1</v>
      </c>
      <c r="C36" s="30" t="s">
        <v>477</v>
      </c>
      <c r="D36" s="30">
        <v>1</v>
      </c>
      <c r="E36" s="30">
        <v>1</v>
      </c>
      <c r="F36" s="30">
        <v>1</v>
      </c>
    </row>
    <row r="37" spans="1:6" x14ac:dyDescent="0.25">
      <c r="A37" s="29" t="s">
        <v>404</v>
      </c>
      <c r="B37" s="30">
        <v>1</v>
      </c>
      <c r="C37" s="30" t="s">
        <v>480</v>
      </c>
      <c r="D37" s="30">
        <v>1</v>
      </c>
      <c r="E37" s="30">
        <v>1</v>
      </c>
      <c r="F37" s="30">
        <v>1</v>
      </c>
    </row>
    <row r="38" spans="1:6" x14ac:dyDescent="0.25">
      <c r="A38" s="29" t="s">
        <v>405</v>
      </c>
      <c r="B38" s="30">
        <v>3</v>
      </c>
      <c r="C38" s="30" t="s">
        <v>477</v>
      </c>
      <c r="D38" s="30">
        <v>1</v>
      </c>
      <c r="E38" s="30">
        <v>0.5</v>
      </c>
      <c r="F38" s="30">
        <v>0.75</v>
      </c>
    </row>
    <row r="39" spans="1:6" x14ac:dyDescent="0.25">
      <c r="D39" s="31">
        <f>AVERAGE(D2:D38)</f>
        <v>0.72297297297297303</v>
      </c>
      <c r="E39" s="31">
        <f>AVERAGE(E2:E38)</f>
        <v>0.72972972972972971</v>
      </c>
      <c r="F39" s="31">
        <f>AVERAGE(F2:F38)</f>
        <v>0.72972972972972971</v>
      </c>
    </row>
    <row r="40" spans="1:6" x14ac:dyDescent="0.25">
      <c r="D40" s="31">
        <f>_xlfn.STDEV.P(D2:D38)</f>
        <v>0.39328735705014184</v>
      </c>
      <c r="E40" s="31">
        <f>_xlfn.STDEV.P(E2:E38)</f>
        <v>0.36007871876957376</v>
      </c>
      <c r="F40" s="31">
        <f>_xlfn.STDEV.P(F2:F38)</f>
        <v>0.34571888663421707</v>
      </c>
    </row>
  </sheetData>
  <autoFilter ref="A1:F1">
    <sortState ref="A2:F41">
      <sortCondition ref="A1:A4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32" workbookViewId="0">
      <selection activeCell="F2" sqref="F2:F47"/>
    </sheetView>
  </sheetViews>
  <sheetFormatPr baseColWidth="10" defaultRowHeight="16" x14ac:dyDescent="0.2"/>
  <cols>
    <col min="1" max="1" width="20" bestFit="1" customWidth="1"/>
    <col min="4" max="4" width="9.6640625" bestFit="1" customWidth="1"/>
    <col min="5" max="5" width="14" bestFit="1" customWidth="1"/>
  </cols>
  <sheetData>
    <row r="1" spans="1:7" x14ac:dyDescent="0.2">
      <c r="B1" s="28" t="s">
        <v>476</v>
      </c>
      <c r="C1" s="28" t="s">
        <v>475</v>
      </c>
      <c r="D1" s="28" t="s">
        <v>483</v>
      </c>
      <c r="E1" s="28" t="s">
        <v>484</v>
      </c>
      <c r="F1" s="27" t="s">
        <v>481</v>
      </c>
    </row>
    <row r="2" spans="1:7" x14ac:dyDescent="0.25">
      <c r="A2" s="29" t="s">
        <v>369</v>
      </c>
      <c r="B2" s="30">
        <v>2</v>
      </c>
      <c r="C2" s="30" t="s">
        <v>477</v>
      </c>
      <c r="D2" s="30">
        <v>0</v>
      </c>
      <c r="E2" s="30">
        <v>0</v>
      </c>
      <c r="F2" s="30">
        <v>0</v>
      </c>
    </row>
    <row r="3" spans="1:7" x14ac:dyDescent="0.25">
      <c r="A3" s="29" t="s">
        <v>370</v>
      </c>
      <c r="B3" s="30">
        <v>2</v>
      </c>
      <c r="C3" s="30" t="s">
        <v>477</v>
      </c>
      <c r="D3" s="30">
        <v>1</v>
      </c>
      <c r="E3" s="30">
        <v>1</v>
      </c>
      <c r="F3" s="30">
        <v>1</v>
      </c>
      <c r="G3" s="30">
        <v>0</v>
      </c>
    </row>
    <row r="4" spans="1:7" x14ac:dyDescent="0.25">
      <c r="A4" s="29" t="s">
        <v>371</v>
      </c>
      <c r="B4" s="30">
        <v>2</v>
      </c>
      <c r="C4" s="30" t="s">
        <v>477</v>
      </c>
      <c r="D4" s="30">
        <v>0.75</v>
      </c>
      <c r="E4" s="30">
        <v>1</v>
      </c>
      <c r="F4" s="30">
        <v>0.75</v>
      </c>
      <c r="G4" s="14">
        <v>0.5</v>
      </c>
    </row>
    <row r="5" spans="1:7" x14ac:dyDescent="0.25">
      <c r="A5" s="29" t="s">
        <v>372</v>
      </c>
      <c r="B5" s="30">
        <v>2</v>
      </c>
      <c r="C5" s="30" t="s">
        <v>477</v>
      </c>
      <c r="D5" s="30">
        <v>0.5</v>
      </c>
      <c r="E5" s="30">
        <v>1</v>
      </c>
      <c r="F5" s="30">
        <v>0.5</v>
      </c>
      <c r="G5" s="14">
        <v>0.75</v>
      </c>
    </row>
    <row r="6" spans="1:7" x14ac:dyDescent="0.25">
      <c r="A6" s="29" t="s">
        <v>373</v>
      </c>
      <c r="B6" s="30">
        <v>1</v>
      </c>
      <c r="C6" s="30" t="s">
        <v>477</v>
      </c>
      <c r="D6" s="30">
        <v>0</v>
      </c>
      <c r="E6" s="30">
        <v>0</v>
      </c>
      <c r="F6" s="30">
        <v>0</v>
      </c>
      <c r="G6" s="14">
        <v>1</v>
      </c>
    </row>
    <row r="7" spans="1:7" x14ac:dyDescent="0.25">
      <c r="A7" s="29" t="s">
        <v>374</v>
      </c>
      <c r="B7" s="30">
        <v>1</v>
      </c>
      <c r="C7" s="30" t="s">
        <v>477</v>
      </c>
      <c r="D7" s="30">
        <v>0</v>
      </c>
      <c r="E7" s="30">
        <v>0</v>
      </c>
      <c r="F7" s="30">
        <v>0</v>
      </c>
    </row>
    <row r="8" spans="1:7" x14ac:dyDescent="0.25">
      <c r="A8" s="29" t="s">
        <v>375</v>
      </c>
      <c r="B8" s="30">
        <v>1</v>
      </c>
      <c r="C8" s="30" t="s">
        <v>477</v>
      </c>
      <c r="D8" s="30">
        <v>1</v>
      </c>
      <c r="E8" s="30">
        <v>1</v>
      </c>
      <c r="F8" s="30">
        <v>1</v>
      </c>
    </row>
    <row r="9" spans="1:7" x14ac:dyDescent="0.25">
      <c r="A9" s="29" t="s">
        <v>376</v>
      </c>
      <c r="B9" s="30">
        <v>1</v>
      </c>
      <c r="C9" s="30" t="s">
        <v>477</v>
      </c>
      <c r="D9" s="30">
        <v>0</v>
      </c>
      <c r="E9" s="30">
        <v>0</v>
      </c>
      <c r="F9" s="30">
        <v>0</v>
      </c>
    </row>
    <row r="10" spans="1:7" x14ac:dyDescent="0.25">
      <c r="A10" s="29" t="s">
        <v>377</v>
      </c>
      <c r="B10" s="30">
        <v>1</v>
      </c>
      <c r="C10" s="30" t="s">
        <v>477</v>
      </c>
      <c r="D10" s="30">
        <v>1</v>
      </c>
      <c r="E10" s="30">
        <v>1</v>
      </c>
      <c r="F10" s="30">
        <v>1</v>
      </c>
    </row>
    <row r="11" spans="1:7" x14ac:dyDescent="0.25">
      <c r="A11" s="29" t="s">
        <v>378</v>
      </c>
      <c r="B11" s="30">
        <v>1</v>
      </c>
      <c r="C11" s="30" t="s">
        <v>477</v>
      </c>
      <c r="D11" s="30">
        <v>0.5</v>
      </c>
      <c r="E11" s="30">
        <v>0.5</v>
      </c>
      <c r="F11" s="30">
        <v>0.5</v>
      </c>
    </row>
    <row r="12" spans="1:7" x14ac:dyDescent="0.2">
      <c r="A12" s="29" t="s">
        <v>379</v>
      </c>
      <c r="B12" s="30">
        <v>3</v>
      </c>
      <c r="C12" s="30" t="s">
        <v>477</v>
      </c>
      <c r="D12" s="30">
        <v>0.5</v>
      </c>
      <c r="E12" s="30">
        <v>0.5</v>
      </c>
      <c r="F12" s="30">
        <v>0.5</v>
      </c>
    </row>
    <row r="13" spans="1:7" x14ac:dyDescent="0.2">
      <c r="A13" s="29" t="s">
        <v>380</v>
      </c>
      <c r="B13" s="30">
        <v>3</v>
      </c>
      <c r="C13" s="30" t="s">
        <v>477</v>
      </c>
      <c r="D13" s="30">
        <v>1</v>
      </c>
      <c r="E13" s="30">
        <v>0.5</v>
      </c>
      <c r="F13" s="30">
        <v>0.75</v>
      </c>
    </row>
    <row r="14" spans="1:7" x14ac:dyDescent="0.25">
      <c r="A14" s="29" t="s">
        <v>381</v>
      </c>
      <c r="B14" s="30">
        <v>3</v>
      </c>
      <c r="C14" s="30" t="s">
        <v>477</v>
      </c>
      <c r="D14" s="30">
        <v>1</v>
      </c>
      <c r="E14" s="30">
        <v>1</v>
      </c>
      <c r="F14" s="30">
        <v>1</v>
      </c>
    </row>
    <row r="15" spans="1:7" x14ac:dyDescent="0.25">
      <c r="A15" s="29" t="s">
        <v>382</v>
      </c>
      <c r="B15" s="30">
        <v>2</v>
      </c>
      <c r="C15" s="30" t="s">
        <v>477</v>
      </c>
      <c r="D15" s="30">
        <v>0</v>
      </c>
      <c r="E15" s="30">
        <v>0</v>
      </c>
      <c r="F15" s="30">
        <v>0</v>
      </c>
    </row>
    <row r="16" spans="1:7" x14ac:dyDescent="0.2">
      <c r="A16" s="29" t="s">
        <v>383</v>
      </c>
      <c r="B16" s="30">
        <v>3</v>
      </c>
      <c r="C16" s="30" t="s">
        <v>477</v>
      </c>
      <c r="D16" s="30">
        <v>0</v>
      </c>
      <c r="E16" s="30">
        <v>0</v>
      </c>
      <c r="F16" s="30">
        <v>0</v>
      </c>
    </row>
    <row r="17" spans="1:6" x14ac:dyDescent="0.2">
      <c r="A17" s="29" t="s">
        <v>384</v>
      </c>
      <c r="B17" s="30">
        <v>2</v>
      </c>
      <c r="C17" s="30" t="s">
        <v>477</v>
      </c>
      <c r="D17" s="30">
        <v>1</v>
      </c>
      <c r="E17" s="30">
        <v>1</v>
      </c>
      <c r="F17" s="30">
        <v>1</v>
      </c>
    </row>
    <row r="18" spans="1:6" x14ac:dyDescent="0.25">
      <c r="A18" s="29" t="s">
        <v>385</v>
      </c>
      <c r="B18" s="30">
        <v>3</v>
      </c>
      <c r="C18" s="30" t="s">
        <v>477</v>
      </c>
      <c r="D18" s="30">
        <v>0.5</v>
      </c>
      <c r="E18" s="30">
        <v>0.5</v>
      </c>
      <c r="F18" s="30">
        <v>0.5</v>
      </c>
    </row>
    <row r="19" spans="1:6" x14ac:dyDescent="0.2">
      <c r="A19" s="29" t="s">
        <v>386</v>
      </c>
      <c r="B19" s="30">
        <v>3</v>
      </c>
      <c r="C19" s="30" t="s">
        <v>477</v>
      </c>
      <c r="D19" s="30">
        <v>1</v>
      </c>
      <c r="E19" s="30">
        <v>1</v>
      </c>
      <c r="F19" s="30">
        <v>1</v>
      </c>
    </row>
    <row r="20" spans="1:6" x14ac:dyDescent="0.25">
      <c r="A20" s="29" t="s">
        <v>387</v>
      </c>
      <c r="B20" s="30">
        <v>3</v>
      </c>
      <c r="C20" s="30" t="s">
        <v>477</v>
      </c>
      <c r="D20" s="30">
        <v>0</v>
      </c>
      <c r="E20" s="30">
        <v>0</v>
      </c>
      <c r="F20" s="30">
        <v>0</v>
      </c>
    </row>
    <row r="21" spans="1:6" x14ac:dyDescent="0.25">
      <c r="A21" s="29" t="s">
        <v>388</v>
      </c>
      <c r="B21" s="30">
        <v>1</v>
      </c>
      <c r="C21" s="30" t="s">
        <v>477</v>
      </c>
      <c r="D21" s="30">
        <v>0.5</v>
      </c>
      <c r="E21" s="30">
        <v>0.5</v>
      </c>
      <c r="F21" s="30">
        <v>0.5</v>
      </c>
    </row>
    <row r="22" spans="1:6" x14ac:dyDescent="0.25">
      <c r="A22" s="29" t="s">
        <v>389</v>
      </c>
      <c r="B22" s="30">
        <v>3</v>
      </c>
      <c r="C22" s="30" t="s">
        <v>477</v>
      </c>
      <c r="D22" s="30">
        <v>0.5</v>
      </c>
      <c r="E22" s="30">
        <v>0.5</v>
      </c>
      <c r="F22" s="30">
        <v>0.5</v>
      </c>
    </row>
    <row r="23" spans="1:6" x14ac:dyDescent="0.2">
      <c r="A23" s="29" t="s">
        <v>390</v>
      </c>
      <c r="B23" s="30">
        <v>2</v>
      </c>
      <c r="C23" s="30" t="s">
        <v>477</v>
      </c>
      <c r="D23" s="30">
        <v>0.5</v>
      </c>
      <c r="E23" s="30">
        <v>0.5</v>
      </c>
      <c r="F23" s="30">
        <v>0.5</v>
      </c>
    </row>
    <row r="24" spans="1:6" x14ac:dyDescent="0.25">
      <c r="A24" s="29" t="s">
        <v>391</v>
      </c>
      <c r="B24" s="30">
        <v>2</v>
      </c>
      <c r="C24" s="30" t="s">
        <v>477</v>
      </c>
      <c r="D24" s="30">
        <v>1</v>
      </c>
      <c r="E24" s="30">
        <v>1</v>
      </c>
      <c r="F24" s="30">
        <v>1</v>
      </c>
    </row>
    <row r="25" spans="1:6" x14ac:dyDescent="0.2">
      <c r="A25" s="29" t="s">
        <v>392</v>
      </c>
      <c r="B25" s="30">
        <v>1</v>
      </c>
      <c r="C25" s="30" t="s">
        <v>477</v>
      </c>
      <c r="D25" s="30">
        <v>0</v>
      </c>
      <c r="E25" s="30">
        <v>0</v>
      </c>
      <c r="F25" s="30">
        <v>0</v>
      </c>
    </row>
    <row r="26" spans="1:6" x14ac:dyDescent="0.25">
      <c r="A26" s="29" t="s">
        <v>393</v>
      </c>
      <c r="B26" s="30">
        <v>1</v>
      </c>
      <c r="C26" s="30" t="s">
        <v>477</v>
      </c>
      <c r="D26" s="30">
        <v>0.5</v>
      </c>
      <c r="E26" s="30">
        <v>0.5</v>
      </c>
      <c r="F26" s="30">
        <v>0.5</v>
      </c>
    </row>
    <row r="27" spans="1:6" x14ac:dyDescent="0.2">
      <c r="A27" s="29" t="s">
        <v>394</v>
      </c>
      <c r="B27" s="30">
        <v>1</v>
      </c>
      <c r="C27" s="30" t="s">
        <v>477</v>
      </c>
      <c r="D27" s="30">
        <v>1</v>
      </c>
      <c r="E27" s="30">
        <v>1</v>
      </c>
      <c r="F27" s="30">
        <v>1</v>
      </c>
    </row>
    <row r="28" spans="1:6" x14ac:dyDescent="0.2">
      <c r="A28" s="29" t="s">
        <v>395</v>
      </c>
      <c r="B28" s="30">
        <v>1</v>
      </c>
      <c r="C28" s="30" t="s">
        <v>477</v>
      </c>
      <c r="D28" s="30">
        <v>0</v>
      </c>
      <c r="E28" s="30">
        <v>0</v>
      </c>
      <c r="F28" s="30">
        <v>0</v>
      </c>
    </row>
    <row r="29" spans="1:6" x14ac:dyDescent="0.2">
      <c r="A29" s="29" t="s">
        <v>396</v>
      </c>
      <c r="B29" s="30">
        <v>3</v>
      </c>
      <c r="C29" s="30" t="s">
        <v>477</v>
      </c>
      <c r="D29" s="30">
        <v>0</v>
      </c>
      <c r="E29" s="30">
        <v>0</v>
      </c>
      <c r="F29" s="30">
        <v>0</v>
      </c>
    </row>
    <row r="30" spans="1:6" x14ac:dyDescent="0.25">
      <c r="A30" s="29" t="s">
        <v>397</v>
      </c>
      <c r="B30" s="30">
        <v>2</v>
      </c>
      <c r="C30" s="30" t="s">
        <v>477</v>
      </c>
      <c r="D30" s="30">
        <v>0.5</v>
      </c>
      <c r="E30" s="30">
        <v>0.5</v>
      </c>
      <c r="F30" s="30">
        <v>0.5</v>
      </c>
    </row>
    <row r="31" spans="1:6" x14ac:dyDescent="0.25">
      <c r="A31" s="29" t="s">
        <v>398</v>
      </c>
      <c r="B31" s="30">
        <v>3</v>
      </c>
      <c r="C31" s="30" t="s">
        <v>477</v>
      </c>
      <c r="D31" s="30">
        <v>0</v>
      </c>
      <c r="E31" s="30">
        <v>0</v>
      </c>
      <c r="F31" s="30">
        <v>0</v>
      </c>
    </row>
    <row r="32" spans="1:6" x14ac:dyDescent="0.25">
      <c r="A32" s="29" t="s">
        <v>399</v>
      </c>
      <c r="B32" s="30">
        <v>2</v>
      </c>
      <c r="C32" s="30" t="s">
        <v>477</v>
      </c>
      <c r="D32" s="30">
        <v>1</v>
      </c>
      <c r="E32" s="30">
        <v>0.75</v>
      </c>
      <c r="F32" s="30">
        <v>0.75</v>
      </c>
    </row>
    <row r="33" spans="1:6" x14ac:dyDescent="0.25">
      <c r="A33" s="29" t="s">
        <v>400</v>
      </c>
      <c r="B33" s="30">
        <v>1</v>
      </c>
      <c r="C33" s="30" t="s">
        <v>477</v>
      </c>
      <c r="D33" s="30">
        <v>0.5</v>
      </c>
      <c r="E33" s="30">
        <v>0.5</v>
      </c>
      <c r="F33" s="30">
        <v>0.5</v>
      </c>
    </row>
    <row r="34" spans="1:6" x14ac:dyDescent="0.25">
      <c r="A34" s="29" t="s">
        <v>401</v>
      </c>
      <c r="B34" s="30">
        <v>1</v>
      </c>
      <c r="C34" s="30" t="s">
        <v>477</v>
      </c>
      <c r="D34" s="30">
        <v>0</v>
      </c>
      <c r="E34" s="30">
        <v>0</v>
      </c>
      <c r="F34" s="30">
        <v>0</v>
      </c>
    </row>
    <row r="35" spans="1:6" x14ac:dyDescent="0.2">
      <c r="A35" s="29" t="s">
        <v>402</v>
      </c>
      <c r="B35" s="30">
        <v>3</v>
      </c>
      <c r="C35" s="30" t="s">
        <v>477</v>
      </c>
      <c r="D35" s="30">
        <v>0.5</v>
      </c>
      <c r="E35" s="30">
        <v>0.5</v>
      </c>
      <c r="F35" s="30">
        <v>0.5</v>
      </c>
    </row>
    <row r="36" spans="1:6" x14ac:dyDescent="0.2">
      <c r="A36" s="29" t="s">
        <v>403</v>
      </c>
      <c r="B36" s="30">
        <v>1</v>
      </c>
      <c r="C36" s="30" t="s">
        <v>477</v>
      </c>
      <c r="D36" s="30">
        <v>1</v>
      </c>
      <c r="E36" s="30">
        <v>0.5</v>
      </c>
      <c r="F36" s="30">
        <v>0.75</v>
      </c>
    </row>
    <row r="37" spans="1:6" x14ac:dyDescent="0.2">
      <c r="A37" s="29" t="s">
        <v>404</v>
      </c>
      <c r="B37" s="30">
        <v>3</v>
      </c>
      <c r="C37" s="30" t="s">
        <v>477</v>
      </c>
      <c r="D37" s="30">
        <v>1</v>
      </c>
      <c r="E37" s="30">
        <v>1</v>
      </c>
      <c r="F37" s="30">
        <v>1</v>
      </c>
    </row>
    <row r="38" spans="1:6" x14ac:dyDescent="0.2">
      <c r="A38" s="29" t="s">
        <v>405</v>
      </c>
      <c r="B38" s="30">
        <v>2</v>
      </c>
      <c r="C38" s="30" t="s">
        <v>477</v>
      </c>
      <c r="D38" s="30">
        <v>1</v>
      </c>
      <c r="E38" s="30">
        <v>0.5</v>
      </c>
      <c r="F38" s="30">
        <v>0.75</v>
      </c>
    </row>
    <row r="39" spans="1:6" x14ac:dyDescent="0.25">
      <c r="A39" s="29" t="s">
        <v>406</v>
      </c>
      <c r="B39" s="30">
        <v>2</v>
      </c>
      <c r="C39" s="30" t="s">
        <v>477</v>
      </c>
      <c r="D39" s="30">
        <v>1</v>
      </c>
      <c r="E39" s="30">
        <v>0.5</v>
      </c>
      <c r="F39" s="30">
        <v>0.75</v>
      </c>
    </row>
    <row r="40" spans="1:6" x14ac:dyDescent="0.25">
      <c r="A40" s="29" t="s">
        <v>407</v>
      </c>
      <c r="B40" s="30">
        <v>2</v>
      </c>
      <c r="C40" s="30" t="s">
        <v>477</v>
      </c>
      <c r="D40" s="30">
        <v>0</v>
      </c>
      <c r="E40" s="30">
        <v>0</v>
      </c>
      <c r="F40" s="30">
        <v>0</v>
      </c>
    </row>
    <row r="41" spans="1:6" x14ac:dyDescent="0.25">
      <c r="A41" s="29" t="s">
        <v>408</v>
      </c>
      <c r="B41" s="30">
        <v>1</v>
      </c>
      <c r="C41" s="30" t="s">
        <v>477</v>
      </c>
      <c r="D41" s="30">
        <v>0.5</v>
      </c>
      <c r="E41" s="30">
        <v>0.5</v>
      </c>
      <c r="F41" s="30">
        <v>0.5</v>
      </c>
    </row>
    <row r="42" spans="1:6" x14ac:dyDescent="0.2">
      <c r="A42" s="29" t="s">
        <v>409</v>
      </c>
      <c r="B42" s="30">
        <v>2</v>
      </c>
      <c r="C42" s="30" t="s">
        <v>477</v>
      </c>
      <c r="D42" s="30">
        <v>0</v>
      </c>
      <c r="E42" s="30">
        <v>0</v>
      </c>
      <c r="F42" s="30">
        <v>0</v>
      </c>
    </row>
    <row r="43" spans="1:6" x14ac:dyDescent="0.2">
      <c r="A43" s="29" t="s">
        <v>410</v>
      </c>
      <c r="B43" s="30">
        <v>3</v>
      </c>
      <c r="C43" s="30" t="s">
        <v>477</v>
      </c>
      <c r="D43" s="30">
        <v>1</v>
      </c>
      <c r="E43" s="30">
        <v>0.75</v>
      </c>
      <c r="F43" s="30">
        <v>0.75</v>
      </c>
    </row>
    <row r="44" spans="1:6" x14ac:dyDescent="0.25">
      <c r="A44" s="29" t="s">
        <v>411</v>
      </c>
      <c r="B44" s="30">
        <v>2</v>
      </c>
      <c r="C44" s="30" t="s">
        <v>477</v>
      </c>
      <c r="D44" s="30">
        <v>1</v>
      </c>
      <c r="E44" s="30">
        <v>0</v>
      </c>
      <c r="F44" s="30">
        <v>0.5</v>
      </c>
    </row>
    <row r="45" spans="1:6" x14ac:dyDescent="0.2">
      <c r="A45" s="29" t="s">
        <v>412</v>
      </c>
      <c r="B45" s="30">
        <v>2</v>
      </c>
      <c r="C45" s="30" t="s">
        <v>477</v>
      </c>
      <c r="D45" s="30">
        <v>1</v>
      </c>
      <c r="E45" s="30">
        <v>1</v>
      </c>
      <c r="F45" s="30">
        <v>1</v>
      </c>
    </row>
    <row r="46" spans="1:6" x14ac:dyDescent="0.25">
      <c r="A46" s="29" t="s">
        <v>413</v>
      </c>
      <c r="B46" s="30">
        <v>2</v>
      </c>
      <c r="C46" s="30" t="s">
        <v>477</v>
      </c>
      <c r="D46" s="30">
        <v>0</v>
      </c>
      <c r="E46" s="30">
        <v>0</v>
      </c>
      <c r="F46" s="30">
        <v>0</v>
      </c>
    </row>
    <row r="47" spans="1:6" x14ac:dyDescent="0.25">
      <c r="A47" s="29" t="s">
        <v>415</v>
      </c>
      <c r="B47" s="30">
        <v>3</v>
      </c>
      <c r="C47" s="30" t="s">
        <v>477</v>
      </c>
      <c r="D47" s="30">
        <v>0</v>
      </c>
      <c r="E47" s="30">
        <v>0</v>
      </c>
      <c r="F47" s="30">
        <v>0</v>
      </c>
    </row>
    <row r="48" spans="1:6" x14ac:dyDescent="0.25">
      <c r="A48" s="29"/>
      <c r="B48" s="29"/>
      <c r="C48" s="29"/>
      <c r="D48" s="40">
        <f>AVERAGE(D10:D47)</f>
        <v>0.53947368421052633</v>
      </c>
      <c r="E48" s="40">
        <f>AVERAGE(E10:E47)</f>
        <v>0.44736842105263158</v>
      </c>
      <c r="F48" s="40">
        <f>AVERAGE(F10:F47)</f>
        <v>0.48684210526315791</v>
      </c>
    </row>
    <row r="49" spans="1:6" x14ac:dyDescent="0.25">
      <c r="A49" s="29"/>
      <c r="B49" s="29"/>
      <c r="C49" s="29"/>
      <c r="D49" s="40">
        <f>_xlfn.STDEV.P(D10:D47)</f>
        <v>0.41961101892373615</v>
      </c>
      <c r="E49" s="40">
        <f>_xlfn.STDEV.P(E10:E47)</f>
        <v>0.37239399205486595</v>
      </c>
      <c r="F49" s="40">
        <f>_xlfn.STDEV.P(F10:F47)</f>
        <v>0.37586465413383424</v>
      </c>
    </row>
    <row r="50" spans="1:6" x14ac:dyDescent="0.2">
      <c r="A50" s="29"/>
      <c r="B50" s="29"/>
      <c r="C50" s="29"/>
      <c r="D50" s="29"/>
      <c r="E50" s="29"/>
      <c r="F50" s="29"/>
    </row>
    <row r="51" spans="1:6" x14ac:dyDescent="0.2">
      <c r="A51" s="29"/>
      <c r="B51" s="29"/>
      <c r="C51" s="29"/>
      <c r="D51" s="29"/>
      <c r="E51" s="29"/>
      <c r="F51" s="29"/>
    </row>
    <row r="52" spans="1:6" x14ac:dyDescent="0.2">
      <c r="A52" s="29"/>
      <c r="B52" s="29"/>
      <c r="C52" s="29"/>
      <c r="D52" s="29"/>
      <c r="E52" s="29"/>
      <c r="F52" s="29"/>
    </row>
  </sheetData>
  <autoFilter ref="A1:F1">
    <sortState ref="A2:F50">
      <sortCondition ref="A1:A50"/>
    </sortState>
  </autoFilter>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150" workbookViewId="0">
      <selection activeCell="L22" sqref="L22"/>
    </sheetView>
  </sheetViews>
  <sheetFormatPr baseColWidth="10" defaultRowHeight="16" x14ac:dyDescent="0.2"/>
  <cols>
    <col min="1" max="1" width="15.33203125" bestFit="1" customWidth="1"/>
  </cols>
  <sheetData>
    <row r="1" spans="1:4" x14ac:dyDescent="0.2">
      <c r="A1" s="18" t="s">
        <v>485</v>
      </c>
      <c r="B1" s="18" t="s">
        <v>457</v>
      </c>
    </row>
    <row r="2" spans="1:4" x14ac:dyDescent="0.2">
      <c r="A2" s="19">
        <v>0</v>
      </c>
      <c r="B2" s="32">
        <v>5</v>
      </c>
      <c r="C2" s="34">
        <f>B2/$B$6</f>
        <v>0.13513513513513514</v>
      </c>
    </row>
    <row r="3" spans="1:4" x14ac:dyDescent="0.2">
      <c r="A3" s="19">
        <v>0.5</v>
      </c>
      <c r="B3" s="32">
        <v>7</v>
      </c>
      <c r="C3" s="34">
        <f t="shared" ref="C3:C5" si="0">B3/$B$6</f>
        <v>0.1891891891891892</v>
      </c>
    </row>
    <row r="4" spans="1:4" x14ac:dyDescent="0.2">
      <c r="A4" s="19">
        <v>0.75</v>
      </c>
      <c r="B4" s="32">
        <v>6</v>
      </c>
      <c r="C4" s="34">
        <f t="shared" si="0"/>
        <v>0.16216216216216217</v>
      </c>
    </row>
    <row r="5" spans="1:4" x14ac:dyDescent="0.2">
      <c r="A5" s="19">
        <v>1</v>
      </c>
      <c r="B5" s="32">
        <v>19</v>
      </c>
      <c r="C5" s="34">
        <f t="shared" si="0"/>
        <v>0.51351351351351349</v>
      </c>
      <c r="D5" s="35">
        <f>SUM(C3:C5)</f>
        <v>0.86486486486486491</v>
      </c>
    </row>
    <row r="6" spans="1:4" ht="17" thickBot="1" x14ac:dyDescent="0.25">
      <c r="A6" s="17" t="s">
        <v>494</v>
      </c>
      <c r="B6" s="17">
        <f>SUM(B2:B5)</f>
        <v>37</v>
      </c>
    </row>
    <row r="8" spans="1:4" ht="17" thickBot="1" x14ac:dyDescent="0.25"/>
    <row r="9" spans="1:4" x14ac:dyDescent="0.2">
      <c r="A9" s="18" t="s">
        <v>455</v>
      </c>
      <c r="B9" s="18" t="s">
        <v>457</v>
      </c>
    </row>
    <row r="10" spans="1:4" x14ac:dyDescent="0.2">
      <c r="A10" s="15">
        <v>0</v>
      </c>
      <c r="B10" s="16">
        <v>16</v>
      </c>
      <c r="C10" s="34">
        <f>B10/$B$16</f>
        <v>0.34782608695652173</v>
      </c>
    </row>
    <row r="11" spans="1:4" x14ac:dyDescent="0.2">
      <c r="A11" s="15">
        <v>0.5</v>
      </c>
      <c r="B11" s="16">
        <v>13</v>
      </c>
      <c r="C11" s="34">
        <f t="shared" ref="C11:C13" si="1">B11/$B$16</f>
        <v>0.28260869565217389</v>
      </c>
    </row>
    <row r="12" spans="1:4" x14ac:dyDescent="0.2">
      <c r="A12" s="15">
        <v>0.75</v>
      </c>
      <c r="B12" s="16">
        <v>7</v>
      </c>
      <c r="C12" s="34">
        <f t="shared" si="1"/>
        <v>0.15217391304347827</v>
      </c>
    </row>
    <row r="13" spans="1:4" x14ac:dyDescent="0.2">
      <c r="A13" s="15">
        <v>1</v>
      </c>
      <c r="B13" s="16">
        <v>10</v>
      </c>
      <c r="C13" s="34">
        <f t="shared" si="1"/>
        <v>0.21739130434782608</v>
      </c>
      <c r="D13" s="35">
        <f>SUM(C11:C13)</f>
        <v>0.65217391304347827</v>
      </c>
    </row>
    <row r="14" spans="1:4" ht="17" thickBot="1" x14ac:dyDescent="0.25">
      <c r="A14" s="17" t="s">
        <v>493</v>
      </c>
      <c r="B14" s="17">
        <v>0</v>
      </c>
    </row>
    <row r="16" spans="1:4" x14ac:dyDescent="0.2">
      <c r="B16">
        <f>SUM(B10:B13)</f>
        <v>46</v>
      </c>
    </row>
  </sheetData>
  <sortState ref="A10:A13">
    <sortCondition ref="A10"/>
  </sortState>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Interpretation Questionnaire</vt:lpstr>
      <vt:lpstr>Modeling Questionnaire</vt:lpstr>
      <vt:lpstr>Results</vt:lpstr>
      <vt:lpstr>Histograms</vt:lpstr>
      <vt:lpstr>InterpretationGrades</vt:lpstr>
      <vt:lpstr>ModelingGrades</vt:lpstr>
      <vt:lpstr>Overall Grades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Camila</dc:creator>
  <cp:lastModifiedBy>Camila</cp:lastModifiedBy>
  <dcterms:created xsi:type="dcterms:W3CDTF">2018-03-28T18:55:21Z</dcterms:created>
  <dcterms:modified xsi:type="dcterms:W3CDTF">2018-12-10T17:43:27Z</dcterms:modified>
</cp:coreProperties>
</file>