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0730" windowHeight="10035"/>
  </bookViews>
  <sheets>
    <sheet name="PVZ" sheetId="1" r:id="rId1"/>
    <sheet name="PVP" sheetId="2" r:id="rId2"/>
    <sheet name="Stat Reference" sheetId="3" r:id="rId3"/>
  </sheets>
  <definedNames>
    <definedName name="_xlnm._FilterDatabase" localSheetId="0" hidden="1">PVZ!$A$2:$Q$67</definedName>
  </definedNames>
  <calcPr calcId="124519"/>
</workbook>
</file>

<file path=xl/calcChain.xml><?xml version="1.0" encoding="utf-8"?>
<calcChain xmlns="http://schemas.openxmlformats.org/spreadsheetml/2006/main">
  <c r="S3" i="2"/>
  <c r="T3"/>
  <c r="Q30" i="1"/>
  <c r="O30"/>
  <c r="F3" i="2"/>
  <c r="Q8" i="1"/>
  <c r="Q20"/>
  <c r="Q21"/>
  <c r="Q28"/>
  <c r="Q52"/>
  <c r="Q53"/>
  <c r="Q60"/>
  <c r="O3"/>
  <c r="F6"/>
  <c r="Q6" s="1"/>
  <c r="F9"/>
  <c r="Q9" s="1"/>
  <c r="F13"/>
  <c r="Q13" s="1"/>
  <c r="F17"/>
  <c r="Q17" s="1"/>
  <c r="F21"/>
  <c r="F25"/>
  <c r="Q25" s="1"/>
  <c r="F29"/>
  <c r="Q29" s="1"/>
  <c r="F33"/>
  <c r="Q33" s="1"/>
  <c r="F37"/>
  <c r="Q37" s="1"/>
  <c r="F41"/>
  <c r="Q41" s="1"/>
  <c r="F45"/>
  <c r="Q45" s="1"/>
  <c r="F49"/>
  <c r="Q49" s="1"/>
  <c r="F53"/>
  <c r="F57"/>
  <c r="Q57" s="1"/>
  <c r="F61"/>
  <c r="Q61" s="1"/>
  <c r="F65"/>
  <c r="Q65" s="1"/>
  <c r="Q3" i="2"/>
  <c r="P3"/>
  <c r="R3" s="1"/>
  <c r="D3"/>
  <c r="N3" i="1"/>
  <c r="N64"/>
  <c r="N4"/>
  <c r="N9"/>
  <c r="N8"/>
  <c r="B67"/>
  <c r="C67"/>
  <c r="D67"/>
  <c r="E67"/>
  <c r="F67" s="1"/>
  <c r="Q67" s="1"/>
  <c r="N67"/>
  <c r="O67"/>
  <c r="B65"/>
  <c r="C65"/>
  <c r="D65"/>
  <c r="E65"/>
  <c r="N65"/>
  <c r="O65"/>
  <c r="B66"/>
  <c r="C66"/>
  <c r="D66"/>
  <c r="E66"/>
  <c r="F66" s="1"/>
  <c r="Q66" s="1"/>
  <c r="N66"/>
  <c r="O66"/>
  <c r="B63"/>
  <c r="C63"/>
  <c r="D63"/>
  <c r="E63"/>
  <c r="F63" s="1"/>
  <c r="Q63" s="1"/>
  <c r="N63"/>
  <c r="O63"/>
  <c r="B64"/>
  <c r="C64"/>
  <c r="D64"/>
  <c r="E64"/>
  <c r="F64" s="1"/>
  <c r="Q64" s="1"/>
  <c r="O64"/>
  <c r="P64" s="1"/>
  <c r="B44"/>
  <c r="C44"/>
  <c r="D44"/>
  <c r="E44"/>
  <c r="F44" s="1"/>
  <c r="Q44" s="1"/>
  <c r="N44"/>
  <c r="O44"/>
  <c r="B45"/>
  <c r="C45"/>
  <c r="D45"/>
  <c r="E45"/>
  <c r="N45"/>
  <c r="O45"/>
  <c r="B46"/>
  <c r="C46"/>
  <c r="D46"/>
  <c r="E46"/>
  <c r="F46" s="1"/>
  <c r="Q46" s="1"/>
  <c r="N46"/>
  <c r="O46"/>
  <c r="B47"/>
  <c r="C47"/>
  <c r="D47"/>
  <c r="E47"/>
  <c r="F47" s="1"/>
  <c r="Q47" s="1"/>
  <c r="N47"/>
  <c r="O47"/>
  <c r="B48"/>
  <c r="C48"/>
  <c r="D48"/>
  <c r="E48"/>
  <c r="F48" s="1"/>
  <c r="Q48" s="1"/>
  <c r="N48"/>
  <c r="O48"/>
  <c r="B49"/>
  <c r="C49"/>
  <c r="D49"/>
  <c r="E49"/>
  <c r="N49"/>
  <c r="P49" s="1"/>
  <c r="O49"/>
  <c r="B50"/>
  <c r="C50"/>
  <c r="D50"/>
  <c r="E50"/>
  <c r="F50" s="1"/>
  <c r="Q50" s="1"/>
  <c r="N50"/>
  <c r="O50"/>
  <c r="B51"/>
  <c r="C51"/>
  <c r="D51"/>
  <c r="E51"/>
  <c r="F51" s="1"/>
  <c r="Q51" s="1"/>
  <c r="N51"/>
  <c r="O51"/>
  <c r="B52"/>
  <c r="C52"/>
  <c r="D52"/>
  <c r="E52"/>
  <c r="F52" s="1"/>
  <c r="N52"/>
  <c r="O52"/>
  <c r="B53"/>
  <c r="C53"/>
  <c r="D53"/>
  <c r="E53"/>
  <c r="N53"/>
  <c r="P53" s="1"/>
  <c r="O53"/>
  <c r="B54"/>
  <c r="C54"/>
  <c r="D54"/>
  <c r="E54"/>
  <c r="F54" s="1"/>
  <c r="Q54" s="1"/>
  <c r="N54"/>
  <c r="O54"/>
  <c r="B55"/>
  <c r="C55"/>
  <c r="D55"/>
  <c r="E55"/>
  <c r="F55" s="1"/>
  <c r="Q55" s="1"/>
  <c r="N55"/>
  <c r="O55"/>
  <c r="B56"/>
  <c r="C56"/>
  <c r="D56"/>
  <c r="E56"/>
  <c r="F56" s="1"/>
  <c r="Q56" s="1"/>
  <c r="N56"/>
  <c r="O56"/>
  <c r="B57"/>
  <c r="C57"/>
  <c r="D57"/>
  <c r="E57"/>
  <c r="N57"/>
  <c r="P57" s="1"/>
  <c r="O57"/>
  <c r="B58"/>
  <c r="C58"/>
  <c r="D58"/>
  <c r="E58"/>
  <c r="F58" s="1"/>
  <c r="Q58" s="1"/>
  <c r="N58"/>
  <c r="O58"/>
  <c r="B59"/>
  <c r="C59"/>
  <c r="D59"/>
  <c r="E59"/>
  <c r="F59" s="1"/>
  <c r="Q59" s="1"/>
  <c r="N59"/>
  <c r="O59"/>
  <c r="B60"/>
  <c r="C60"/>
  <c r="D60"/>
  <c r="E60"/>
  <c r="F60" s="1"/>
  <c r="N60"/>
  <c r="O60"/>
  <c r="B61"/>
  <c r="C61"/>
  <c r="D61"/>
  <c r="E61"/>
  <c r="N61"/>
  <c r="O61"/>
  <c r="B62"/>
  <c r="C62"/>
  <c r="D62"/>
  <c r="E62"/>
  <c r="F62" s="1"/>
  <c r="Q62" s="1"/>
  <c r="N62"/>
  <c r="O62"/>
  <c r="B4"/>
  <c r="C4"/>
  <c r="D4"/>
  <c r="E4"/>
  <c r="F4" s="1"/>
  <c r="Q4" s="1"/>
  <c r="O4"/>
  <c r="B5"/>
  <c r="C5"/>
  <c r="D5"/>
  <c r="E5"/>
  <c r="F5" s="1"/>
  <c r="Q5" s="1"/>
  <c r="N5"/>
  <c r="O5"/>
  <c r="B6"/>
  <c r="C6"/>
  <c r="D6"/>
  <c r="E6"/>
  <c r="N6"/>
  <c r="O6"/>
  <c r="B7"/>
  <c r="C7"/>
  <c r="D7"/>
  <c r="E7"/>
  <c r="F7" s="1"/>
  <c r="Q7" s="1"/>
  <c r="N7"/>
  <c r="O7"/>
  <c r="B8"/>
  <c r="C8"/>
  <c r="D8"/>
  <c r="E8"/>
  <c r="F8" s="1"/>
  <c r="O8"/>
  <c r="B9"/>
  <c r="C9"/>
  <c r="D9"/>
  <c r="E9"/>
  <c r="O9"/>
  <c r="B10"/>
  <c r="C10"/>
  <c r="D10"/>
  <c r="E10"/>
  <c r="F10" s="1"/>
  <c r="Q10" s="1"/>
  <c r="N10"/>
  <c r="O10"/>
  <c r="B11"/>
  <c r="C11"/>
  <c r="D11"/>
  <c r="E11"/>
  <c r="F11" s="1"/>
  <c r="Q11" s="1"/>
  <c r="N11"/>
  <c r="O11"/>
  <c r="B12"/>
  <c r="C12"/>
  <c r="D12"/>
  <c r="E12"/>
  <c r="F12" s="1"/>
  <c r="Q12" s="1"/>
  <c r="N12"/>
  <c r="O12"/>
  <c r="B13"/>
  <c r="C13"/>
  <c r="D13"/>
  <c r="E13"/>
  <c r="N13"/>
  <c r="O13"/>
  <c r="B14"/>
  <c r="C14"/>
  <c r="D14"/>
  <c r="E14"/>
  <c r="F14" s="1"/>
  <c r="Q14" s="1"/>
  <c r="N14"/>
  <c r="O14"/>
  <c r="B15"/>
  <c r="C15"/>
  <c r="D15"/>
  <c r="E15"/>
  <c r="F15" s="1"/>
  <c r="Q15" s="1"/>
  <c r="N15"/>
  <c r="O15"/>
  <c r="B16"/>
  <c r="C16"/>
  <c r="D16"/>
  <c r="E16"/>
  <c r="F16" s="1"/>
  <c r="Q16" s="1"/>
  <c r="N16"/>
  <c r="O16"/>
  <c r="B17"/>
  <c r="C17"/>
  <c r="D17"/>
  <c r="E17"/>
  <c r="N17"/>
  <c r="O17"/>
  <c r="B18"/>
  <c r="C18"/>
  <c r="D18"/>
  <c r="E18"/>
  <c r="F18" s="1"/>
  <c r="Q18" s="1"/>
  <c r="N18"/>
  <c r="O18"/>
  <c r="B19"/>
  <c r="C19"/>
  <c r="D19"/>
  <c r="E19"/>
  <c r="F19" s="1"/>
  <c r="Q19" s="1"/>
  <c r="N19"/>
  <c r="O19"/>
  <c r="B20"/>
  <c r="C20"/>
  <c r="D20"/>
  <c r="E20"/>
  <c r="F20" s="1"/>
  <c r="N20"/>
  <c r="O20"/>
  <c r="B21"/>
  <c r="C21"/>
  <c r="D21"/>
  <c r="E21"/>
  <c r="N21"/>
  <c r="O21"/>
  <c r="B22"/>
  <c r="C22"/>
  <c r="D22"/>
  <c r="E22"/>
  <c r="F22" s="1"/>
  <c r="Q22" s="1"/>
  <c r="N22"/>
  <c r="O22"/>
  <c r="B23"/>
  <c r="C23"/>
  <c r="D23"/>
  <c r="E23"/>
  <c r="F23" s="1"/>
  <c r="Q23" s="1"/>
  <c r="N23"/>
  <c r="O23"/>
  <c r="B24"/>
  <c r="C24"/>
  <c r="D24"/>
  <c r="E24"/>
  <c r="F24" s="1"/>
  <c r="Q24" s="1"/>
  <c r="N24"/>
  <c r="O24"/>
  <c r="B25"/>
  <c r="C25"/>
  <c r="D25"/>
  <c r="E25"/>
  <c r="N25"/>
  <c r="O25"/>
  <c r="B26"/>
  <c r="C26"/>
  <c r="D26"/>
  <c r="E26"/>
  <c r="F26" s="1"/>
  <c r="Q26" s="1"/>
  <c r="N26"/>
  <c r="O26"/>
  <c r="B27"/>
  <c r="C27"/>
  <c r="D27"/>
  <c r="E27"/>
  <c r="F27" s="1"/>
  <c r="Q27" s="1"/>
  <c r="N27"/>
  <c r="O27"/>
  <c r="B28"/>
  <c r="C28"/>
  <c r="D28"/>
  <c r="E28"/>
  <c r="F28" s="1"/>
  <c r="N28"/>
  <c r="O28"/>
  <c r="B29"/>
  <c r="C29"/>
  <c r="D29"/>
  <c r="E29"/>
  <c r="N29"/>
  <c r="O29"/>
  <c r="B30"/>
  <c r="C30"/>
  <c r="D30"/>
  <c r="E30"/>
  <c r="F30" s="1"/>
  <c r="N30"/>
  <c r="B31"/>
  <c r="C31"/>
  <c r="D31"/>
  <c r="E31"/>
  <c r="F31" s="1"/>
  <c r="Q31" s="1"/>
  <c r="N31"/>
  <c r="O31"/>
  <c r="B32"/>
  <c r="C32"/>
  <c r="D32"/>
  <c r="E32"/>
  <c r="F32" s="1"/>
  <c r="Q32" s="1"/>
  <c r="N32"/>
  <c r="O32"/>
  <c r="B33"/>
  <c r="C33"/>
  <c r="D33"/>
  <c r="E33"/>
  <c r="N33"/>
  <c r="O33"/>
  <c r="B34"/>
  <c r="C34"/>
  <c r="D34"/>
  <c r="E34"/>
  <c r="F34" s="1"/>
  <c r="Q34" s="1"/>
  <c r="N34"/>
  <c r="O34"/>
  <c r="B35"/>
  <c r="C35"/>
  <c r="D35"/>
  <c r="E35"/>
  <c r="F35" s="1"/>
  <c r="Q35" s="1"/>
  <c r="N35"/>
  <c r="O35"/>
  <c r="B36"/>
  <c r="C36"/>
  <c r="D36"/>
  <c r="E36"/>
  <c r="F36" s="1"/>
  <c r="Q36" s="1"/>
  <c r="N36"/>
  <c r="O36"/>
  <c r="B37"/>
  <c r="C37"/>
  <c r="D37"/>
  <c r="E37"/>
  <c r="N37"/>
  <c r="O37"/>
  <c r="B38"/>
  <c r="C38"/>
  <c r="D38"/>
  <c r="E38"/>
  <c r="F38" s="1"/>
  <c r="Q38" s="1"/>
  <c r="N38"/>
  <c r="O38"/>
  <c r="B39"/>
  <c r="C39"/>
  <c r="D39"/>
  <c r="E39"/>
  <c r="F39" s="1"/>
  <c r="Q39" s="1"/>
  <c r="N39"/>
  <c r="O39"/>
  <c r="B40"/>
  <c r="C40"/>
  <c r="D40"/>
  <c r="E40"/>
  <c r="F40" s="1"/>
  <c r="Q40" s="1"/>
  <c r="N40"/>
  <c r="O40"/>
  <c r="B41"/>
  <c r="C41"/>
  <c r="D41"/>
  <c r="E41"/>
  <c r="N41"/>
  <c r="O41"/>
  <c r="B42"/>
  <c r="C42"/>
  <c r="D42"/>
  <c r="E42"/>
  <c r="F42" s="1"/>
  <c r="Q42" s="1"/>
  <c r="N42"/>
  <c r="O42"/>
  <c r="B43"/>
  <c r="C43"/>
  <c r="D43"/>
  <c r="E43"/>
  <c r="F43" s="1"/>
  <c r="Q43" s="1"/>
  <c r="N43"/>
  <c r="O43"/>
  <c r="E3"/>
  <c r="F3" s="1"/>
  <c r="Q3" s="1"/>
  <c r="D3"/>
  <c r="C3"/>
  <c r="B3"/>
  <c r="P43" l="1"/>
  <c r="P39"/>
  <c r="P37"/>
  <c r="P33"/>
  <c r="P29"/>
  <c r="P27"/>
  <c r="P25"/>
  <c r="P23"/>
  <c r="P21"/>
  <c r="P19"/>
  <c r="P15"/>
  <c r="P11"/>
  <c r="P6"/>
  <c r="P65"/>
  <c r="P24"/>
  <c r="P32"/>
  <c r="P16"/>
  <c r="P60"/>
  <c r="P58"/>
  <c r="P52"/>
  <c r="P48"/>
  <c r="P44"/>
  <c r="P67"/>
  <c r="P61"/>
  <c r="P51"/>
  <c r="P56"/>
  <c r="P54"/>
  <c r="P41"/>
  <c r="P9"/>
  <c r="P47"/>
  <c r="P45"/>
  <c r="P63"/>
  <c r="P62"/>
  <c r="P42"/>
  <c r="P38"/>
  <c r="P36"/>
  <c r="P34"/>
  <c r="P30"/>
  <c r="P18"/>
  <c r="P14"/>
  <c r="P10"/>
  <c r="P7"/>
  <c r="P66"/>
  <c r="P20"/>
  <c r="P12"/>
  <c r="P40"/>
  <c r="P35"/>
  <c r="P31"/>
  <c r="P26"/>
  <c r="P22"/>
  <c r="P17"/>
  <c r="P13"/>
  <c r="P5"/>
  <c r="P59"/>
  <c r="P55"/>
  <c r="P50"/>
  <c r="P46"/>
  <c r="P8"/>
  <c r="P28"/>
  <c r="P4"/>
  <c r="P3"/>
</calcChain>
</file>

<file path=xl/sharedStrings.xml><?xml version="1.0" encoding="utf-8"?>
<sst xmlns="http://schemas.openxmlformats.org/spreadsheetml/2006/main" count="353" uniqueCount="122">
  <si>
    <t>DPH</t>
  </si>
  <si>
    <t>Damage Reduction Factor</t>
  </si>
  <si>
    <t>Zombie</t>
  </si>
  <si>
    <t>Default DPH</t>
  </si>
  <si>
    <t>Modified DPH</t>
  </si>
  <si>
    <t>Character</t>
  </si>
  <si>
    <t>Default Health</t>
  </si>
  <si>
    <t>Endurance Point</t>
  </si>
  <si>
    <t>Weekend Event</t>
  </si>
  <si>
    <t>No</t>
  </si>
  <si>
    <t xml:space="preserve">Damage Reduction </t>
  </si>
  <si>
    <t>Implant</t>
  </si>
  <si>
    <t>Armor Absorbstion</t>
  </si>
  <si>
    <t>Armor</t>
  </si>
  <si>
    <t xml:space="preserve"> Name</t>
  </si>
  <si>
    <t>Name</t>
  </si>
  <si>
    <t>Damage Absorption</t>
  </si>
  <si>
    <t>Durability</t>
  </si>
  <si>
    <t>Dying Formula</t>
  </si>
  <si>
    <t>Dog</t>
  </si>
  <si>
    <t>Female</t>
  </si>
  <si>
    <t>Male</t>
  </si>
  <si>
    <t>Fat Female</t>
  </si>
  <si>
    <t>Fat Male</t>
  </si>
  <si>
    <t>Burned Female</t>
  </si>
  <si>
    <t>Irradiated Female</t>
  </si>
  <si>
    <t>Type</t>
  </si>
  <si>
    <t>Attack Type</t>
  </si>
  <si>
    <t>Vomit</t>
  </si>
  <si>
    <t>Burned Male</t>
  </si>
  <si>
    <t>Irradiated Male</t>
  </si>
  <si>
    <t>Blood Dog</t>
  </si>
  <si>
    <t>Long Arm</t>
  </si>
  <si>
    <t>Rumbler</t>
  </si>
  <si>
    <t>Black Long Arm</t>
  </si>
  <si>
    <t>Irradiated Long Arm</t>
  </si>
  <si>
    <t>Flesh Hound</t>
  </si>
  <si>
    <t>Black Rumbler</t>
  </si>
  <si>
    <t>Irradiated Rumbler</t>
  </si>
  <si>
    <t>Explosion</t>
  </si>
  <si>
    <t>Siren</t>
  </si>
  <si>
    <t>Scream</t>
  </si>
  <si>
    <t>Small Bloat</t>
  </si>
  <si>
    <t>Bloat</t>
  </si>
  <si>
    <t>Reaper</t>
  </si>
  <si>
    <t>Tendril</t>
  </si>
  <si>
    <t>Bone</t>
  </si>
  <si>
    <t>Spider</t>
  </si>
  <si>
    <t>Black tendril</t>
  </si>
  <si>
    <t>Brute</t>
  </si>
  <si>
    <t>Leaper</t>
  </si>
  <si>
    <t>Hell Hound</t>
  </si>
  <si>
    <t>Black bone</t>
  </si>
  <si>
    <t>Flaming Zombie</t>
  </si>
  <si>
    <t>Normal</t>
  </si>
  <si>
    <t>Mini Boss</t>
  </si>
  <si>
    <t>Flaming Long Arm</t>
  </si>
  <si>
    <t>Flaming Rumbler</t>
  </si>
  <si>
    <t>Flaming Flesh Hound</t>
  </si>
  <si>
    <t>Boss</t>
  </si>
  <si>
    <t>Mother</t>
  </si>
  <si>
    <t>Flaming Mother</t>
  </si>
  <si>
    <t>Titan</t>
  </si>
  <si>
    <t>Flaming Titan</t>
  </si>
  <si>
    <t>Wraith</t>
  </si>
  <si>
    <t>Flaming Wraith</t>
  </si>
  <si>
    <t>Giant Spider</t>
  </si>
  <si>
    <t>Flaming Giant Spider</t>
  </si>
  <si>
    <t>Black Titan</t>
  </si>
  <si>
    <t>Flaming Black Titan</t>
  </si>
  <si>
    <t>Devil Hound</t>
  </si>
  <si>
    <t>Seasonal</t>
  </si>
  <si>
    <t>Elf</t>
  </si>
  <si>
    <t>Pumpkin Head</t>
  </si>
  <si>
    <t>Egg Head</t>
  </si>
  <si>
    <t>Santa</t>
  </si>
  <si>
    <t>Reinder</t>
  </si>
  <si>
    <t>Slenderman</t>
  </si>
  <si>
    <t>Total Health</t>
  </si>
  <si>
    <t>Flak Jacket</t>
  </si>
  <si>
    <t>SN-42</t>
  </si>
  <si>
    <t>Corpse Carapace</t>
  </si>
  <si>
    <t>Reactive SLX</t>
  </si>
  <si>
    <t>Reactive XT800</t>
  </si>
  <si>
    <t>Exterminator Reactive</t>
  </si>
  <si>
    <t>Exterminator Reactive XT</t>
  </si>
  <si>
    <t>Bio Reactive</t>
  </si>
  <si>
    <t>Dusk Reactive</t>
  </si>
  <si>
    <t>Steelcase Reactive</t>
  </si>
  <si>
    <t>Tatakau Reactive</t>
  </si>
  <si>
    <t>X-Dusk Reactive</t>
  </si>
  <si>
    <t>Scarab Reactive</t>
  </si>
  <si>
    <t>Vengeance Guard</t>
  </si>
  <si>
    <t>Sports Armor</t>
  </si>
  <si>
    <t>ZylonVest</t>
  </si>
  <si>
    <t>Kevlar Vest</t>
  </si>
  <si>
    <t>Mesh SLX</t>
  </si>
  <si>
    <t>Mesh RX-2</t>
  </si>
  <si>
    <t>Exterminator Mesh</t>
  </si>
  <si>
    <t>Exterminator Mesh GT</t>
  </si>
  <si>
    <t>Nomad Mesh</t>
  </si>
  <si>
    <t>Dusk Mesh</t>
  </si>
  <si>
    <t>Scavenger Mesh</t>
  </si>
  <si>
    <t>Shinobu Mesh</t>
  </si>
  <si>
    <t>X-Dusk Mesh</t>
  </si>
  <si>
    <t>Hazard Mesh</t>
  </si>
  <si>
    <t>Equivalent Health</t>
  </si>
  <si>
    <t>Max Hit Taken Before Die</t>
  </si>
  <si>
    <t>Damage Boost</t>
  </si>
  <si>
    <t>Weapon</t>
  </si>
  <si>
    <t>Player Enemy</t>
  </si>
  <si>
    <t>Default Base DPH</t>
  </si>
  <si>
    <t>Modified Base DPH</t>
  </si>
  <si>
    <t>Default Critical Hit DPH</t>
  </si>
  <si>
    <t>Modified Critical Hit DPH</t>
  </si>
  <si>
    <t>Base DPH</t>
  </si>
  <si>
    <t>Critical DPH</t>
  </si>
  <si>
    <t>Melee</t>
  </si>
  <si>
    <t>Fist</t>
  </si>
  <si>
    <t>Max Hit Taken Before Die by Base DPH</t>
  </si>
  <si>
    <t>Max Hit Taken Before Die by Critical Hit DPH</t>
  </si>
  <si>
    <t>Wraith Cannon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</si>
</sst>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9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1" xfId="0" applyFill="1" applyBorder="1"/>
    <xf numFmtId="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right"/>
    </xf>
    <xf numFmtId="9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9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0" applyNumberFormat="1" applyBorder="1" applyAlignment="1">
      <alignment horizontal="right"/>
    </xf>
    <xf numFmtId="9" fontId="0" fillId="0" borderId="5" xfId="0" applyNumberFormat="1" applyBorder="1" applyAlignment="1">
      <alignment horizontal="right"/>
    </xf>
    <xf numFmtId="9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9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right"/>
    </xf>
    <xf numFmtId="9" fontId="1" fillId="3" borderId="0" xfId="0" applyNumberFormat="1" applyFont="1" applyFill="1" applyBorder="1" applyAlignment="1">
      <alignment horizontal="right"/>
    </xf>
    <xf numFmtId="9" fontId="1" fillId="3" borderId="0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1" fontId="0" fillId="0" borderId="10" xfId="0" applyNumberFormat="1" applyBorder="1" applyAlignment="1">
      <alignment horizontal="right"/>
    </xf>
    <xf numFmtId="9" fontId="0" fillId="0" borderId="10" xfId="0" applyNumberFormat="1" applyBorder="1" applyAlignment="1">
      <alignment horizontal="right"/>
    </xf>
    <xf numFmtId="9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topLeftCell="J58" workbookViewId="0">
      <selection activeCell="Q3" sqref="Q3:Q67"/>
    </sheetView>
  </sheetViews>
  <sheetFormatPr defaultRowHeight="15"/>
  <cols>
    <col min="1" max="1" width="4.5703125" style="20" bestFit="1" customWidth="1"/>
    <col min="2" max="2" width="9.42578125" style="15" bestFit="1" customWidth="1"/>
    <col min="3" max="3" width="19.7109375" style="15" bestFit="1" customWidth="1"/>
    <col min="4" max="4" width="11" style="15" customWidth="1"/>
    <col min="5" max="5" width="10.7109375" style="20" customWidth="1"/>
    <col min="6" max="6" width="13.140625" style="20" customWidth="1"/>
    <col min="7" max="7" width="10" style="20" bestFit="1" customWidth="1"/>
    <col min="8" max="8" width="14.5703125" style="20" customWidth="1"/>
    <col min="9" max="9" width="13.42578125" bestFit="1" customWidth="1"/>
    <col min="10" max="10" width="12.5703125" style="20" bestFit="1" customWidth="1"/>
    <col min="11" max="11" width="15.28515625" style="20" customWidth="1"/>
    <col min="12" max="12" width="12.42578125" style="20" customWidth="1"/>
    <col min="13" max="13" width="13.28515625" style="20" customWidth="1"/>
    <col min="14" max="14" width="8.7109375" style="20" customWidth="1"/>
    <col min="15" max="15" width="13.7109375" style="1" customWidth="1"/>
    <col min="16" max="16" width="13.5703125" style="1" customWidth="1"/>
    <col min="17" max="17" width="14.85546875" style="15" customWidth="1"/>
    <col min="18" max="18" width="22.28515625" bestFit="1" customWidth="1"/>
    <col min="19" max="19" width="13.85546875" bestFit="1" customWidth="1"/>
  </cols>
  <sheetData>
    <row r="1" spans="1:19" ht="18.75" customHeight="1">
      <c r="A1" s="70" t="s">
        <v>9</v>
      </c>
      <c r="B1" s="72" t="s">
        <v>2</v>
      </c>
      <c r="C1" s="73"/>
      <c r="D1" s="73"/>
      <c r="E1" s="73"/>
      <c r="F1" s="74"/>
      <c r="G1" s="72" t="s">
        <v>10</v>
      </c>
      <c r="H1" s="74"/>
      <c r="I1" s="72" t="s">
        <v>13</v>
      </c>
      <c r="J1" s="73"/>
      <c r="K1" s="74"/>
      <c r="L1" s="72" t="s">
        <v>5</v>
      </c>
      <c r="M1" s="73"/>
      <c r="N1" s="74"/>
      <c r="O1" s="72" t="s">
        <v>18</v>
      </c>
      <c r="P1" s="73"/>
      <c r="Q1" s="74"/>
      <c r="R1" s="6"/>
      <c r="S1" s="6"/>
    </row>
    <row r="2" spans="1:19" ht="58.5" customHeight="1">
      <c r="A2" s="71"/>
      <c r="B2" s="35" t="s">
        <v>26</v>
      </c>
      <c r="C2" s="35" t="s">
        <v>15</v>
      </c>
      <c r="D2" s="35" t="s">
        <v>27</v>
      </c>
      <c r="E2" s="35" t="s">
        <v>3</v>
      </c>
      <c r="F2" s="35" t="s">
        <v>4</v>
      </c>
      <c r="G2" s="35" t="s">
        <v>11</v>
      </c>
      <c r="H2" s="35" t="s">
        <v>8</v>
      </c>
      <c r="I2" s="35" t="s">
        <v>14</v>
      </c>
      <c r="J2" s="35" t="s">
        <v>17</v>
      </c>
      <c r="K2" s="35" t="s">
        <v>16</v>
      </c>
      <c r="L2" s="35" t="s">
        <v>6</v>
      </c>
      <c r="M2" s="35" t="s">
        <v>7</v>
      </c>
      <c r="N2" s="35" t="s">
        <v>78</v>
      </c>
      <c r="O2" s="35" t="s">
        <v>1</v>
      </c>
      <c r="P2" s="35" t="s">
        <v>106</v>
      </c>
      <c r="Q2" s="35" t="s">
        <v>107</v>
      </c>
    </row>
    <row r="3" spans="1:19">
      <c r="A3" s="5">
        <v>1</v>
      </c>
      <c r="B3" s="14" t="str">
        <f>'Stat Reference'!A3</f>
        <v>Normal</v>
      </c>
      <c r="C3" s="14" t="str">
        <f>'Stat Reference'!B3</f>
        <v>Dog</v>
      </c>
      <c r="D3" s="14" t="str">
        <f>'Stat Reference'!C3</f>
        <v>Melee</v>
      </c>
      <c r="E3" s="17">
        <f>'Stat Reference'!D3</f>
        <v>10</v>
      </c>
      <c r="F3" s="18">
        <f>E3-(E3*(G3+H3))</f>
        <v>10</v>
      </c>
      <c r="G3" s="19">
        <v>0</v>
      </c>
      <c r="H3" s="19">
        <v>0</v>
      </c>
      <c r="I3" s="5" t="s">
        <v>87</v>
      </c>
      <c r="J3" s="17">
        <v>300</v>
      </c>
      <c r="K3" s="19">
        <v>0.9</v>
      </c>
      <c r="L3" s="17">
        <v>2</v>
      </c>
      <c r="M3" s="17">
        <v>124</v>
      </c>
      <c r="N3" s="17">
        <f>(L3*M3)+J3</f>
        <v>548</v>
      </c>
      <c r="O3" s="12">
        <f>1/(1-(1*K3))/100</f>
        <v>0.10000000000000002</v>
      </c>
      <c r="P3" s="13">
        <f>(N3*O3)+N3</f>
        <v>602.79999999999995</v>
      </c>
      <c r="Q3" s="5">
        <f>IFERROR(ROUNDUP(P3/F3,0),"Never Die")</f>
        <v>61</v>
      </c>
    </row>
    <row r="4" spans="1:19">
      <c r="A4" s="5">
        <v>2</v>
      </c>
      <c r="B4" s="14" t="str">
        <f>'Stat Reference'!A4</f>
        <v>Normal</v>
      </c>
      <c r="C4" s="14" t="str">
        <f>'Stat Reference'!B4</f>
        <v>Female</v>
      </c>
      <c r="D4" s="14" t="str">
        <f>'Stat Reference'!C4</f>
        <v>Melee</v>
      </c>
      <c r="E4" s="17">
        <f>'Stat Reference'!D4</f>
        <v>8</v>
      </c>
      <c r="F4" s="18">
        <f t="shared" ref="F4:F67" si="0">E4-(E4*(G4+H4))</f>
        <v>8</v>
      </c>
      <c r="G4" s="19">
        <v>0</v>
      </c>
      <c r="H4" s="19">
        <v>0</v>
      </c>
      <c r="I4" s="5" t="s">
        <v>87</v>
      </c>
      <c r="J4" s="17">
        <v>300</v>
      </c>
      <c r="K4" s="19">
        <v>0.9</v>
      </c>
      <c r="L4" s="17">
        <v>2</v>
      </c>
      <c r="M4" s="17">
        <v>124</v>
      </c>
      <c r="N4" s="17">
        <f t="shared" ref="N4:N43" si="1">(L4*M4)+J4</f>
        <v>548</v>
      </c>
      <c r="O4" s="12">
        <f t="shared" ref="O4:O43" si="2">1/(1-(1*K4))/100</f>
        <v>0.10000000000000002</v>
      </c>
      <c r="P4" s="13">
        <f t="shared" ref="P4:P67" si="3">(N4*O4)+N4</f>
        <v>602.79999999999995</v>
      </c>
      <c r="Q4" s="5">
        <f t="shared" ref="Q4:Q67" si="4">IFERROR(ROUNDUP(P4/F4,0),"Never Die")</f>
        <v>76</v>
      </c>
    </row>
    <row r="5" spans="1:19">
      <c r="A5" s="5">
        <v>3</v>
      </c>
      <c r="B5" s="14" t="str">
        <f>'Stat Reference'!A5</f>
        <v>Normal</v>
      </c>
      <c r="C5" s="14" t="str">
        <f>'Stat Reference'!B5</f>
        <v>Male</v>
      </c>
      <c r="D5" s="14" t="str">
        <f>'Stat Reference'!C5</f>
        <v>Melee</v>
      </c>
      <c r="E5" s="17">
        <f>'Stat Reference'!D5</f>
        <v>10</v>
      </c>
      <c r="F5" s="18">
        <f t="shared" si="0"/>
        <v>10</v>
      </c>
      <c r="G5" s="19">
        <v>0</v>
      </c>
      <c r="H5" s="19">
        <v>0</v>
      </c>
      <c r="I5" s="5" t="s">
        <v>87</v>
      </c>
      <c r="J5" s="17">
        <v>300</v>
      </c>
      <c r="K5" s="19">
        <v>0.9</v>
      </c>
      <c r="L5" s="17">
        <v>2</v>
      </c>
      <c r="M5" s="17">
        <v>124</v>
      </c>
      <c r="N5" s="17">
        <f t="shared" si="1"/>
        <v>548</v>
      </c>
      <c r="O5" s="12">
        <f t="shared" si="2"/>
        <v>0.10000000000000002</v>
      </c>
      <c r="P5" s="13">
        <f t="shared" si="3"/>
        <v>602.79999999999995</v>
      </c>
      <c r="Q5" s="5">
        <f t="shared" si="4"/>
        <v>61</v>
      </c>
    </row>
    <row r="6" spans="1:19">
      <c r="A6" s="5">
        <v>4</v>
      </c>
      <c r="B6" s="14" t="str">
        <f>'Stat Reference'!A6</f>
        <v>Normal</v>
      </c>
      <c r="C6" s="14" t="str">
        <f>'Stat Reference'!B6</f>
        <v>Fat Female</v>
      </c>
      <c r="D6" s="14" t="str">
        <f>'Stat Reference'!C6</f>
        <v>Melee</v>
      </c>
      <c r="E6" s="17">
        <f>'Stat Reference'!D6</f>
        <v>10</v>
      </c>
      <c r="F6" s="18">
        <f t="shared" si="0"/>
        <v>10</v>
      </c>
      <c r="G6" s="19">
        <v>0</v>
      </c>
      <c r="H6" s="19">
        <v>0</v>
      </c>
      <c r="I6" s="5" t="s">
        <v>87</v>
      </c>
      <c r="J6" s="17">
        <v>300</v>
      </c>
      <c r="K6" s="19">
        <v>0.9</v>
      </c>
      <c r="L6" s="17">
        <v>2</v>
      </c>
      <c r="M6" s="17">
        <v>124</v>
      </c>
      <c r="N6" s="17">
        <f t="shared" si="1"/>
        <v>548</v>
      </c>
      <c r="O6" s="12">
        <f t="shared" si="2"/>
        <v>0.10000000000000002</v>
      </c>
      <c r="P6" s="13">
        <f t="shared" si="3"/>
        <v>602.79999999999995</v>
      </c>
      <c r="Q6" s="5">
        <f t="shared" si="4"/>
        <v>61</v>
      </c>
    </row>
    <row r="7" spans="1:19">
      <c r="A7" s="5">
        <v>5</v>
      </c>
      <c r="B7" s="14" t="str">
        <f>'Stat Reference'!A7</f>
        <v>Normal</v>
      </c>
      <c r="C7" s="14" t="str">
        <f>'Stat Reference'!B7</f>
        <v>Fat Male</v>
      </c>
      <c r="D7" s="14" t="str">
        <f>'Stat Reference'!C7</f>
        <v>Melee</v>
      </c>
      <c r="E7" s="17">
        <f>'Stat Reference'!D7</f>
        <v>12</v>
      </c>
      <c r="F7" s="18">
        <f t="shared" si="0"/>
        <v>12</v>
      </c>
      <c r="G7" s="19">
        <v>0</v>
      </c>
      <c r="H7" s="19">
        <v>0</v>
      </c>
      <c r="I7" s="5" t="s">
        <v>87</v>
      </c>
      <c r="J7" s="17">
        <v>300</v>
      </c>
      <c r="K7" s="19">
        <v>0.9</v>
      </c>
      <c r="L7" s="17">
        <v>2</v>
      </c>
      <c r="M7" s="17">
        <v>124</v>
      </c>
      <c r="N7" s="17">
        <f t="shared" si="1"/>
        <v>548</v>
      </c>
      <c r="O7" s="12">
        <f t="shared" si="2"/>
        <v>0.10000000000000002</v>
      </c>
      <c r="P7" s="13">
        <f t="shared" si="3"/>
        <v>602.79999999999995</v>
      </c>
      <c r="Q7" s="5">
        <f t="shared" si="4"/>
        <v>51</v>
      </c>
    </row>
    <row r="8" spans="1:19">
      <c r="A8" s="5">
        <v>6</v>
      </c>
      <c r="B8" s="14" t="str">
        <f>'Stat Reference'!A8</f>
        <v>Normal</v>
      </c>
      <c r="C8" s="14" t="str">
        <f>'Stat Reference'!B8</f>
        <v>Burned Female</v>
      </c>
      <c r="D8" s="14" t="str">
        <f>'Stat Reference'!C8</f>
        <v>Melee</v>
      </c>
      <c r="E8" s="17">
        <f>'Stat Reference'!D8</f>
        <v>22</v>
      </c>
      <c r="F8" s="18">
        <f t="shared" si="0"/>
        <v>22</v>
      </c>
      <c r="G8" s="19">
        <v>0</v>
      </c>
      <c r="H8" s="19">
        <v>0</v>
      </c>
      <c r="I8" s="5" t="s">
        <v>87</v>
      </c>
      <c r="J8" s="17">
        <v>300</v>
      </c>
      <c r="K8" s="19">
        <v>0.9</v>
      </c>
      <c r="L8" s="17">
        <v>2</v>
      </c>
      <c r="M8" s="17">
        <v>124</v>
      </c>
      <c r="N8" s="17">
        <f t="shared" si="1"/>
        <v>548</v>
      </c>
      <c r="O8" s="12">
        <f t="shared" si="2"/>
        <v>0.10000000000000002</v>
      </c>
      <c r="P8" s="13">
        <f t="shared" si="3"/>
        <v>602.79999999999995</v>
      </c>
      <c r="Q8" s="5">
        <f t="shared" si="4"/>
        <v>28</v>
      </c>
    </row>
    <row r="9" spans="1:19">
      <c r="A9" s="5">
        <v>7</v>
      </c>
      <c r="B9" s="14" t="str">
        <f>'Stat Reference'!A9</f>
        <v>Normal</v>
      </c>
      <c r="C9" s="14" t="str">
        <f>'Stat Reference'!B9</f>
        <v>Irradiated Female</v>
      </c>
      <c r="D9" s="14" t="str">
        <f>'Stat Reference'!C9</f>
        <v>Melee</v>
      </c>
      <c r="E9" s="17">
        <f>'Stat Reference'!D9</f>
        <v>22</v>
      </c>
      <c r="F9" s="18">
        <f t="shared" si="0"/>
        <v>22</v>
      </c>
      <c r="G9" s="19">
        <v>0</v>
      </c>
      <c r="H9" s="19">
        <v>0</v>
      </c>
      <c r="I9" s="5" t="s">
        <v>87</v>
      </c>
      <c r="J9" s="17">
        <v>300</v>
      </c>
      <c r="K9" s="19">
        <v>0.9</v>
      </c>
      <c r="L9" s="17">
        <v>2</v>
      </c>
      <c r="M9" s="17">
        <v>124</v>
      </c>
      <c r="N9" s="17">
        <f t="shared" si="1"/>
        <v>548</v>
      </c>
      <c r="O9" s="12">
        <f t="shared" si="2"/>
        <v>0.10000000000000002</v>
      </c>
      <c r="P9" s="13">
        <f t="shared" si="3"/>
        <v>602.79999999999995</v>
      </c>
      <c r="Q9" s="5">
        <f t="shared" si="4"/>
        <v>28</v>
      </c>
    </row>
    <row r="10" spans="1:19">
      <c r="A10" s="5">
        <v>8</v>
      </c>
      <c r="B10" s="14" t="str">
        <f>'Stat Reference'!A10</f>
        <v>Normal</v>
      </c>
      <c r="C10" s="14" t="str">
        <f>'Stat Reference'!B10</f>
        <v>Irradiated Female</v>
      </c>
      <c r="D10" s="14" t="str">
        <f>'Stat Reference'!C10</f>
        <v>Vomit</v>
      </c>
      <c r="E10" s="17">
        <f>'Stat Reference'!D10</f>
        <v>20</v>
      </c>
      <c r="F10" s="18">
        <f t="shared" si="0"/>
        <v>20</v>
      </c>
      <c r="G10" s="19">
        <v>0</v>
      </c>
      <c r="H10" s="19">
        <v>0</v>
      </c>
      <c r="I10" s="5" t="s">
        <v>87</v>
      </c>
      <c r="J10" s="17">
        <v>300</v>
      </c>
      <c r="K10" s="19">
        <v>0.9</v>
      </c>
      <c r="L10" s="17">
        <v>2</v>
      </c>
      <c r="M10" s="17">
        <v>124</v>
      </c>
      <c r="N10" s="17">
        <f t="shared" si="1"/>
        <v>548</v>
      </c>
      <c r="O10" s="12">
        <f t="shared" si="2"/>
        <v>0.10000000000000002</v>
      </c>
      <c r="P10" s="13">
        <f t="shared" si="3"/>
        <v>602.79999999999995</v>
      </c>
      <c r="Q10" s="5">
        <f t="shared" si="4"/>
        <v>31</v>
      </c>
    </row>
    <row r="11" spans="1:19">
      <c r="A11" s="5">
        <v>9</v>
      </c>
      <c r="B11" s="14" t="str">
        <f>'Stat Reference'!A11</f>
        <v>Normal</v>
      </c>
      <c r="C11" s="14" t="str">
        <f>'Stat Reference'!B11</f>
        <v>Burned Male</v>
      </c>
      <c r="D11" s="14" t="str">
        <f>'Stat Reference'!C11</f>
        <v>Melee</v>
      </c>
      <c r="E11" s="17">
        <f>'Stat Reference'!D11</f>
        <v>24</v>
      </c>
      <c r="F11" s="18">
        <f t="shared" si="0"/>
        <v>24</v>
      </c>
      <c r="G11" s="19">
        <v>0</v>
      </c>
      <c r="H11" s="19">
        <v>0</v>
      </c>
      <c r="I11" s="5" t="s">
        <v>87</v>
      </c>
      <c r="J11" s="17">
        <v>300</v>
      </c>
      <c r="K11" s="19">
        <v>0.9</v>
      </c>
      <c r="L11" s="17">
        <v>2</v>
      </c>
      <c r="M11" s="17">
        <v>124</v>
      </c>
      <c r="N11" s="17">
        <f t="shared" si="1"/>
        <v>548</v>
      </c>
      <c r="O11" s="12">
        <f t="shared" si="2"/>
        <v>0.10000000000000002</v>
      </c>
      <c r="P11" s="13">
        <f t="shared" si="3"/>
        <v>602.79999999999995</v>
      </c>
      <c r="Q11" s="5">
        <f t="shared" si="4"/>
        <v>26</v>
      </c>
    </row>
    <row r="12" spans="1:19">
      <c r="A12" s="5">
        <v>10</v>
      </c>
      <c r="B12" s="14" t="str">
        <f>'Stat Reference'!A12</f>
        <v>Normal</v>
      </c>
      <c r="C12" s="14" t="str">
        <f>'Stat Reference'!B12</f>
        <v>Irradiated Male</v>
      </c>
      <c r="D12" s="14" t="str">
        <f>'Stat Reference'!C12</f>
        <v>Melee</v>
      </c>
      <c r="E12" s="17">
        <f>'Stat Reference'!D12</f>
        <v>24</v>
      </c>
      <c r="F12" s="18">
        <f t="shared" si="0"/>
        <v>24</v>
      </c>
      <c r="G12" s="19">
        <v>0</v>
      </c>
      <c r="H12" s="19">
        <v>0</v>
      </c>
      <c r="I12" s="5" t="s">
        <v>87</v>
      </c>
      <c r="J12" s="17">
        <v>300</v>
      </c>
      <c r="K12" s="19">
        <v>0.9</v>
      </c>
      <c r="L12" s="17">
        <v>2</v>
      </c>
      <c r="M12" s="17">
        <v>124</v>
      </c>
      <c r="N12" s="17">
        <f t="shared" si="1"/>
        <v>548</v>
      </c>
      <c r="O12" s="12">
        <f t="shared" si="2"/>
        <v>0.10000000000000002</v>
      </c>
      <c r="P12" s="13">
        <f t="shared" si="3"/>
        <v>602.79999999999995</v>
      </c>
      <c r="Q12" s="5">
        <f t="shared" si="4"/>
        <v>26</v>
      </c>
    </row>
    <row r="13" spans="1:19">
      <c r="A13" s="5">
        <v>11</v>
      </c>
      <c r="B13" s="14" t="str">
        <f>'Stat Reference'!A13</f>
        <v>Normal</v>
      </c>
      <c r="C13" s="14" t="str">
        <f>'Stat Reference'!B13</f>
        <v>Irradiated Male</v>
      </c>
      <c r="D13" s="14" t="str">
        <f>'Stat Reference'!C13</f>
        <v>Vomit</v>
      </c>
      <c r="E13" s="17">
        <f>'Stat Reference'!D13</f>
        <v>20</v>
      </c>
      <c r="F13" s="18">
        <f t="shared" si="0"/>
        <v>20</v>
      </c>
      <c r="G13" s="19">
        <v>0</v>
      </c>
      <c r="H13" s="19">
        <v>0</v>
      </c>
      <c r="I13" s="5" t="s">
        <v>87</v>
      </c>
      <c r="J13" s="17">
        <v>300</v>
      </c>
      <c r="K13" s="19">
        <v>0.9</v>
      </c>
      <c r="L13" s="17">
        <v>2</v>
      </c>
      <c r="M13" s="17">
        <v>124</v>
      </c>
      <c r="N13" s="17">
        <f t="shared" si="1"/>
        <v>548</v>
      </c>
      <c r="O13" s="12">
        <f t="shared" si="2"/>
        <v>0.10000000000000002</v>
      </c>
      <c r="P13" s="13">
        <f t="shared" si="3"/>
        <v>602.79999999999995</v>
      </c>
      <c r="Q13" s="5">
        <f t="shared" si="4"/>
        <v>31</v>
      </c>
    </row>
    <row r="14" spans="1:19">
      <c r="A14" s="5">
        <v>12</v>
      </c>
      <c r="B14" s="14" t="str">
        <f>'Stat Reference'!A14</f>
        <v>Normal</v>
      </c>
      <c r="C14" s="14" t="str">
        <f>'Stat Reference'!B14</f>
        <v>Blood Dog</v>
      </c>
      <c r="D14" s="14" t="str">
        <f>'Stat Reference'!C14</f>
        <v>Melee</v>
      </c>
      <c r="E14" s="17">
        <f>'Stat Reference'!D14</f>
        <v>50</v>
      </c>
      <c r="F14" s="18">
        <f t="shared" si="0"/>
        <v>50</v>
      </c>
      <c r="G14" s="19">
        <v>0</v>
      </c>
      <c r="H14" s="19">
        <v>0</v>
      </c>
      <c r="I14" s="5" t="s">
        <v>87</v>
      </c>
      <c r="J14" s="17">
        <v>300</v>
      </c>
      <c r="K14" s="19">
        <v>0.9</v>
      </c>
      <c r="L14" s="17">
        <v>2</v>
      </c>
      <c r="M14" s="17">
        <v>124</v>
      </c>
      <c r="N14" s="17">
        <f t="shared" si="1"/>
        <v>548</v>
      </c>
      <c r="O14" s="12">
        <f t="shared" si="2"/>
        <v>0.10000000000000002</v>
      </c>
      <c r="P14" s="13">
        <f t="shared" si="3"/>
        <v>602.79999999999995</v>
      </c>
      <c r="Q14" s="5">
        <f t="shared" si="4"/>
        <v>13</v>
      </c>
    </row>
    <row r="15" spans="1:19">
      <c r="A15" s="5">
        <v>13</v>
      </c>
      <c r="B15" s="14" t="str">
        <f>'Stat Reference'!A15</f>
        <v>Normal</v>
      </c>
      <c r="C15" s="14" t="str">
        <f>'Stat Reference'!B15</f>
        <v>Long Arm</v>
      </c>
      <c r="D15" s="14" t="str">
        <f>'Stat Reference'!C15</f>
        <v>Melee</v>
      </c>
      <c r="E15" s="17">
        <f>'Stat Reference'!D15</f>
        <v>40</v>
      </c>
      <c r="F15" s="18">
        <f t="shared" si="0"/>
        <v>40</v>
      </c>
      <c r="G15" s="19">
        <v>0</v>
      </c>
      <c r="H15" s="19">
        <v>0</v>
      </c>
      <c r="I15" s="5" t="s">
        <v>87</v>
      </c>
      <c r="J15" s="17">
        <v>300</v>
      </c>
      <c r="K15" s="19">
        <v>0.9</v>
      </c>
      <c r="L15" s="17">
        <v>2</v>
      </c>
      <c r="M15" s="17">
        <v>124</v>
      </c>
      <c r="N15" s="17">
        <f t="shared" si="1"/>
        <v>548</v>
      </c>
      <c r="O15" s="12">
        <f t="shared" si="2"/>
        <v>0.10000000000000002</v>
      </c>
      <c r="P15" s="13">
        <f t="shared" si="3"/>
        <v>602.79999999999995</v>
      </c>
      <c r="Q15" s="5">
        <f t="shared" si="4"/>
        <v>16</v>
      </c>
    </row>
    <row r="16" spans="1:19">
      <c r="A16" s="5">
        <v>14</v>
      </c>
      <c r="B16" s="14" t="str">
        <f>'Stat Reference'!A16</f>
        <v>Normal</v>
      </c>
      <c r="C16" s="14" t="str">
        <f>'Stat Reference'!B16</f>
        <v>Rumbler</v>
      </c>
      <c r="D16" s="14" t="str">
        <f>'Stat Reference'!C16</f>
        <v>Melee</v>
      </c>
      <c r="E16" s="17">
        <f>'Stat Reference'!D16</f>
        <v>50</v>
      </c>
      <c r="F16" s="18">
        <f t="shared" si="0"/>
        <v>50</v>
      </c>
      <c r="G16" s="19">
        <v>0</v>
      </c>
      <c r="H16" s="19">
        <v>0</v>
      </c>
      <c r="I16" s="5" t="s">
        <v>87</v>
      </c>
      <c r="J16" s="17">
        <v>300</v>
      </c>
      <c r="K16" s="19">
        <v>0.9</v>
      </c>
      <c r="L16" s="17">
        <v>2</v>
      </c>
      <c r="M16" s="17">
        <v>124</v>
      </c>
      <c r="N16" s="17">
        <f t="shared" si="1"/>
        <v>548</v>
      </c>
      <c r="O16" s="12">
        <f t="shared" si="2"/>
        <v>0.10000000000000002</v>
      </c>
      <c r="P16" s="13">
        <f t="shared" si="3"/>
        <v>602.79999999999995</v>
      </c>
      <c r="Q16" s="5">
        <f t="shared" si="4"/>
        <v>13</v>
      </c>
    </row>
    <row r="17" spans="1:17">
      <c r="A17" s="5">
        <v>15</v>
      </c>
      <c r="B17" s="14" t="str">
        <f>'Stat Reference'!A17</f>
        <v>Normal</v>
      </c>
      <c r="C17" s="14" t="str">
        <f>'Stat Reference'!B17</f>
        <v>Black Long Arm</v>
      </c>
      <c r="D17" s="14" t="str">
        <f>'Stat Reference'!C17</f>
        <v>Melee</v>
      </c>
      <c r="E17" s="17">
        <f>'Stat Reference'!D17</f>
        <v>55</v>
      </c>
      <c r="F17" s="18">
        <f t="shared" si="0"/>
        <v>55</v>
      </c>
      <c r="G17" s="19">
        <v>0</v>
      </c>
      <c r="H17" s="19">
        <v>0</v>
      </c>
      <c r="I17" s="5" t="s">
        <v>87</v>
      </c>
      <c r="J17" s="17">
        <v>300</v>
      </c>
      <c r="K17" s="19">
        <v>0.9</v>
      </c>
      <c r="L17" s="17">
        <v>2</v>
      </c>
      <c r="M17" s="17">
        <v>124</v>
      </c>
      <c r="N17" s="17">
        <f t="shared" si="1"/>
        <v>548</v>
      </c>
      <c r="O17" s="12">
        <f t="shared" si="2"/>
        <v>0.10000000000000002</v>
      </c>
      <c r="P17" s="13">
        <f t="shared" si="3"/>
        <v>602.79999999999995</v>
      </c>
      <c r="Q17" s="5">
        <f t="shared" si="4"/>
        <v>11</v>
      </c>
    </row>
    <row r="18" spans="1:17">
      <c r="A18" s="5">
        <v>16</v>
      </c>
      <c r="B18" s="14" t="str">
        <f>'Stat Reference'!A18</f>
        <v>Normal</v>
      </c>
      <c r="C18" s="14" t="str">
        <f>'Stat Reference'!B18</f>
        <v>Irradiated Long Arm</v>
      </c>
      <c r="D18" s="14" t="str">
        <f>'Stat Reference'!C18</f>
        <v>Melee</v>
      </c>
      <c r="E18" s="17">
        <f>'Stat Reference'!D18</f>
        <v>55</v>
      </c>
      <c r="F18" s="18">
        <f t="shared" si="0"/>
        <v>55</v>
      </c>
      <c r="G18" s="19">
        <v>0</v>
      </c>
      <c r="H18" s="19">
        <v>0</v>
      </c>
      <c r="I18" s="5" t="s">
        <v>87</v>
      </c>
      <c r="J18" s="17">
        <v>300</v>
      </c>
      <c r="K18" s="19">
        <v>0.9</v>
      </c>
      <c r="L18" s="17">
        <v>2</v>
      </c>
      <c r="M18" s="17">
        <v>124</v>
      </c>
      <c r="N18" s="17">
        <f t="shared" si="1"/>
        <v>548</v>
      </c>
      <c r="O18" s="12">
        <f t="shared" si="2"/>
        <v>0.10000000000000002</v>
      </c>
      <c r="P18" s="13">
        <f t="shared" si="3"/>
        <v>602.79999999999995</v>
      </c>
      <c r="Q18" s="5">
        <f t="shared" si="4"/>
        <v>11</v>
      </c>
    </row>
    <row r="19" spans="1:17">
      <c r="A19" s="5">
        <v>17</v>
      </c>
      <c r="B19" s="14" t="str">
        <f>'Stat Reference'!A19</f>
        <v>Normal</v>
      </c>
      <c r="C19" s="14" t="str">
        <f>'Stat Reference'!B19</f>
        <v>Irradiated Long Arm</v>
      </c>
      <c r="D19" s="14" t="str">
        <f>'Stat Reference'!C19</f>
        <v>Vomit</v>
      </c>
      <c r="E19" s="17">
        <f>'Stat Reference'!D19</f>
        <v>110</v>
      </c>
      <c r="F19" s="18">
        <f t="shared" si="0"/>
        <v>110</v>
      </c>
      <c r="G19" s="19">
        <v>0</v>
      </c>
      <c r="H19" s="19">
        <v>0</v>
      </c>
      <c r="I19" s="5" t="s">
        <v>87</v>
      </c>
      <c r="J19" s="17">
        <v>300</v>
      </c>
      <c r="K19" s="19">
        <v>0.9</v>
      </c>
      <c r="L19" s="17">
        <v>2</v>
      </c>
      <c r="M19" s="17">
        <v>124</v>
      </c>
      <c r="N19" s="17">
        <f t="shared" si="1"/>
        <v>548</v>
      </c>
      <c r="O19" s="12">
        <f t="shared" si="2"/>
        <v>0.10000000000000002</v>
      </c>
      <c r="P19" s="13">
        <f t="shared" si="3"/>
        <v>602.79999999999995</v>
      </c>
      <c r="Q19" s="5">
        <f t="shared" si="4"/>
        <v>6</v>
      </c>
    </row>
    <row r="20" spans="1:17">
      <c r="A20" s="5">
        <v>18</v>
      </c>
      <c r="B20" s="14" t="str">
        <f>'Stat Reference'!A20</f>
        <v>Normal</v>
      </c>
      <c r="C20" s="14" t="str">
        <f>'Stat Reference'!B20</f>
        <v>Flesh Hound</v>
      </c>
      <c r="D20" s="14" t="str">
        <f>'Stat Reference'!C20</f>
        <v>Melee</v>
      </c>
      <c r="E20" s="17">
        <f>'Stat Reference'!D20</f>
        <v>100</v>
      </c>
      <c r="F20" s="18">
        <f t="shared" si="0"/>
        <v>100</v>
      </c>
      <c r="G20" s="19">
        <v>0</v>
      </c>
      <c r="H20" s="19">
        <v>0</v>
      </c>
      <c r="I20" s="5" t="s">
        <v>87</v>
      </c>
      <c r="J20" s="17">
        <v>300</v>
      </c>
      <c r="K20" s="19">
        <v>0.9</v>
      </c>
      <c r="L20" s="17">
        <v>2</v>
      </c>
      <c r="M20" s="17">
        <v>124</v>
      </c>
      <c r="N20" s="17">
        <f t="shared" si="1"/>
        <v>548</v>
      </c>
      <c r="O20" s="12">
        <f t="shared" si="2"/>
        <v>0.10000000000000002</v>
      </c>
      <c r="P20" s="13">
        <f t="shared" si="3"/>
        <v>602.79999999999995</v>
      </c>
      <c r="Q20" s="5">
        <f t="shared" si="4"/>
        <v>7</v>
      </c>
    </row>
    <row r="21" spans="1:17">
      <c r="A21" s="5">
        <v>19</v>
      </c>
      <c r="B21" s="14" t="str">
        <f>'Stat Reference'!A21</f>
        <v>Normal</v>
      </c>
      <c r="C21" s="14" t="str">
        <f>'Stat Reference'!B21</f>
        <v>Black Rumbler</v>
      </c>
      <c r="D21" s="14" t="str">
        <f>'Stat Reference'!C21</f>
        <v>Melee</v>
      </c>
      <c r="E21" s="17">
        <f>'Stat Reference'!D21</f>
        <v>70</v>
      </c>
      <c r="F21" s="18">
        <f t="shared" si="0"/>
        <v>70</v>
      </c>
      <c r="G21" s="19">
        <v>0</v>
      </c>
      <c r="H21" s="19">
        <v>0</v>
      </c>
      <c r="I21" s="5" t="s">
        <v>87</v>
      </c>
      <c r="J21" s="17">
        <v>300</v>
      </c>
      <c r="K21" s="19">
        <v>0.9</v>
      </c>
      <c r="L21" s="17">
        <v>2</v>
      </c>
      <c r="M21" s="17">
        <v>124</v>
      </c>
      <c r="N21" s="17">
        <f t="shared" si="1"/>
        <v>548</v>
      </c>
      <c r="O21" s="12">
        <f t="shared" si="2"/>
        <v>0.10000000000000002</v>
      </c>
      <c r="P21" s="13">
        <f t="shared" si="3"/>
        <v>602.79999999999995</v>
      </c>
      <c r="Q21" s="5">
        <f t="shared" si="4"/>
        <v>9</v>
      </c>
    </row>
    <row r="22" spans="1:17">
      <c r="A22" s="5">
        <v>20</v>
      </c>
      <c r="B22" s="14" t="str">
        <f>'Stat Reference'!A22</f>
        <v>Normal</v>
      </c>
      <c r="C22" s="14" t="str">
        <f>'Stat Reference'!B22</f>
        <v>Irradiated Rumbler</v>
      </c>
      <c r="D22" s="14" t="str">
        <f>'Stat Reference'!C22</f>
        <v>Melee</v>
      </c>
      <c r="E22" s="17">
        <f>'Stat Reference'!D22</f>
        <v>50</v>
      </c>
      <c r="F22" s="18">
        <f t="shared" si="0"/>
        <v>50</v>
      </c>
      <c r="G22" s="19">
        <v>0</v>
      </c>
      <c r="H22" s="19">
        <v>0</v>
      </c>
      <c r="I22" s="5" t="s">
        <v>87</v>
      </c>
      <c r="J22" s="17">
        <v>300</v>
      </c>
      <c r="K22" s="19">
        <v>0.9</v>
      </c>
      <c r="L22" s="17">
        <v>2</v>
      </c>
      <c r="M22" s="17">
        <v>124</v>
      </c>
      <c r="N22" s="17">
        <f t="shared" si="1"/>
        <v>548</v>
      </c>
      <c r="O22" s="12">
        <f t="shared" si="2"/>
        <v>0.10000000000000002</v>
      </c>
      <c r="P22" s="13">
        <f t="shared" si="3"/>
        <v>602.79999999999995</v>
      </c>
      <c r="Q22" s="5">
        <f t="shared" si="4"/>
        <v>13</v>
      </c>
    </row>
    <row r="23" spans="1:17">
      <c r="A23" s="5">
        <v>21</v>
      </c>
      <c r="B23" s="14" t="str">
        <f>'Stat Reference'!A23</f>
        <v>Normal</v>
      </c>
      <c r="C23" s="14" t="str">
        <f>'Stat Reference'!B23</f>
        <v>Irradiated Rumbler</v>
      </c>
      <c r="D23" s="14" t="str">
        <f>'Stat Reference'!C23</f>
        <v>Explosion</v>
      </c>
      <c r="E23" s="17">
        <f>'Stat Reference'!D23</f>
        <v>60</v>
      </c>
      <c r="F23" s="18">
        <f t="shared" si="0"/>
        <v>60</v>
      </c>
      <c r="G23" s="19">
        <v>0</v>
      </c>
      <c r="H23" s="19">
        <v>0</v>
      </c>
      <c r="I23" s="5" t="s">
        <v>87</v>
      </c>
      <c r="J23" s="17">
        <v>300</v>
      </c>
      <c r="K23" s="19">
        <v>0.9</v>
      </c>
      <c r="L23" s="17">
        <v>2</v>
      </c>
      <c r="M23" s="17">
        <v>124</v>
      </c>
      <c r="N23" s="17">
        <f t="shared" si="1"/>
        <v>548</v>
      </c>
      <c r="O23" s="12">
        <f t="shared" si="2"/>
        <v>0.10000000000000002</v>
      </c>
      <c r="P23" s="13">
        <f t="shared" si="3"/>
        <v>602.79999999999995</v>
      </c>
      <c r="Q23" s="5">
        <f t="shared" si="4"/>
        <v>11</v>
      </c>
    </row>
    <row r="24" spans="1:17">
      <c r="A24" s="26">
        <v>22</v>
      </c>
      <c r="B24" s="23" t="str">
        <f>'Stat Reference'!A24</f>
        <v>Normal</v>
      </c>
      <c r="C24" s="23" t="str">
        <f>'Stat Reference'!B24</f>
        <v>Siren</v>
      </c>
      <c r="D24" s="23" t="str">
        <f>'Stat Reference'!C24</f>
        <v>Scream</v>
      </c>
      <c r="E24" s="22">
        <f>'Stat Reference'!D24</f>
        <v>0</v>
      </c>
      <c r="F24" s="24">
        <f t="shared" si="0"/>
        <v>0</v>
      </c>
      <c r="G24" s="25">
        <v>0</v>
      </c>
      <c r="H24" s="25">
        <v>0</v>
      </c>
      <c r="I24" s="26" t="s">
        <v>87</v>
      </c>
      <c r="J24" s="22">
        <v>300</v>
      </c>
      <c r="K24" s="25">
        <v>0.9</v>
      </c>
      <c r="L24" s="22">
        <v>2</v>
      </c>
      <c r="M24" s="22">
        <v>124</v>
      </c>
      <c r="N24" s="22">
        <f t="shared" si="1"/>
        <v>548</v>
      </c>
      <c r="O24" s="31">
        <f t="shared" si="2"/>
        <v>0.10000000000000002</v>
      </c>
      <c r="P24" s="32">
        <f t="shared" si="3"/>
        <v>602.79999999999995</v>
      </c>
      <c r="Q24" s="26" t="str">
        <f t="shared" si="4"/>
        <v>Never Die</v>
      </c>
    </row>
    <row r="25" spans="1:17">
      <c r="A25" s="5">
        <v>23</v>
      </c>
      <c r="B25" s="14" t="str">
        <f>'Stat Reference'!A25</f>
        <v>Normal</v>
      </c>
      <c r="C25" s="14" t="str">
        <f>'Stat Reference'!B25</f>
        <v>Small Bloat</v>
      </c>
      <c r="D25" s="14" t="str">
        <f>'Stat Reference'!C25</f>
        <v>Melee</v>
      </c>
      <c r="E25" s="17">
        <f>'Stat Reference'!D25</f>
        <v>20</v>
      </c>
      <c r="F25" s="18">
        <f t="shared" si="0"/>
        <v>20</v>
      </c>
      <c r="G25" s="19">
        <v>0</v>
      </c>
      <c r="H25" s="19">
        <v>0</v>
      </c>
      <c r="I25" s="5" t="s">
        <v>87</v>
      </c>
      <c r="J25" s="17">
        <v>300</v>
      </c>
      <c r="K25" s="19">
        <v>0.9</v>
      </c>
      <c r="L25" s="17">
        <v>2</v>
      </c>
      <c r="M25" s="17">
        <v>124</v>
      </c>
      <c r="N25" s="17">
        <f t="shared" si="1"/>
        <v>548</v>
      </c>
      <c r="O25" s="12">
        <f t="shared" si="2"/>
        <v>0.10000000000000002</v>
      </c>
      <c r="P25" s="13">
        <f t="shared" si="3"/>
        <v>602.79999999999995</v>
      </c>
      <c r="Q25" s="5">
        <f t="shared" si="4"/>
        <v>31</v>
      </c>
    </row>
    <row r="26" spans="1:17">
      <c r="A26" s="5">
        <v>24</v>
      </c>
      <c r="B26" s="14" t="str">
        <f>'Stat Reference'!A26</f>
        <v>Normal</v>
      </c>
      <c r="C26" s="14" t="str">
        <f>'Stat Reference'!B26</f>
        <v>Small Bloat</v>
      </c>
      <c r="D26" s="14" t="str">
        <f>'Stat Reference'!C26</f>
        <v>Explosion</v>
      </c>
      <c r="E26" s="17">
        <f>'Stat Reference'!D26</f>
        <v>20</v>
      </c>
      <c r="F26" s="18">
        <f t="shared" si="0"/>
        <v>20</v>
      </c>
      <c r="G26" s="19">
        <v>0</v>
      </c>
      <c r="H26" s="19">
        <v>0</v>
      </c>
      <c r="I26" s="5" t="s">
        <v>87</v>
      </c>
      <c r="J26" s="17">
        <v>300</v>
      </c>
      <c r="K26" s="19">
        <v>0.9</v>
      </c>
      <c r="L26" s="17">
        <v>2</v>
      </c>
      <c r="M26" s="17">
        <v>124</v>
      </c>
      <c r="N26" s="17">
        <f t="shared" si="1"/>
        <v>548</v>
      </c>
      <c r="O26" s="12">
        <f t="shared" si="2"/>
        <v>0.10000000000000002</v>
      </c>
      <c r="P26" s="13">
        <f t="shared" si="3"/>
        <v>602.79999999999995</v>
      </c>
      <c r="Q26" s="5">
        <f t="shared" si="4"/>
        <v>31</v>
      </c>
    </row>
    <row r="27" spans="1:17">
      <c r="A27" s="5">
        <v>25</v>
      </c>
      <c r="B27" s="14" t="str">
        <f>'Stat Reference'!A27</f>
        <v>Normal</v>
      </c>
      <c r="C27" s="14" t="str">
        <f>'Stat Reference'!B27</f>
        <v>Bloat</v>
      </c>
      <c r="D27" s="14" t="str">
        <f>'Stat Reference'!C27</f>
        <v>Melee</v>
      </c>
      <c r="E27" s="17">
        <f>'Stat Reference'!D27</f>
        <v>40</v>
      </c>
      <c r="F27" s="18">
        <f t="shared" si="0"/>
        <v>40</v>
      </c>
      <c r="G27" s="19">
        <v>0</v>
      </c>
      <c r="H27" s="19">
        <v>0</v>
      </c>
      <c r="I27" s="5" t="s">
        <v>87</v>
      </c>
      <c r="J27" s="17">
        <v>300</v>
      </c>
      <c r="K27" s="19">
        <v>0.9</v>
      </c>
      <c r="L27" s="17">
        <v>2</v>
      </c>
      <c r="M27" s="17">
        <v>124</v>
      </c>
      <c r="N27" s="17">
        <f t="shared" si="1"/>
        <v>548</v>
      </c>
      <c r="O27" s="12">
        <f t="shared" si="2"/>
        <v>0.10000000000000002</v>
      </c>
      <c r="P27" s="13">
        <f t="shared" si="3"/>
        <v>602.79999999999995</v>
      </c>
      <c r="Q27" s="5">
        <f t="shared" si="4"/>
        <v>16</v>
      </c>
    </row>
    <row r="28" spans="1:17">
      <c r="A28" s="5">
        <v>26</v>
      </c>
      <c r="B28" s="14" t="str">
        <f>'Stat Reference'!A28</f>
        <v>Normal</v>
      </c>
      <c r="C28" s="14" t="str">
        <f>'Stat Reference'!B28</f>
        <v>Bloat</v>
      </c>
      <c r="D28" s="14" t="str">
        <f>'Stat Reference'!C28</f>
        <v>Explosion</v>
      </c>
      <c r="E28" s="17">
        <f>'Stat Reference'!D28</f>
        <v>40</v>
      </c>
      <c r="F28" s="18">
        <f t="shared" si="0"/>
        <v>40</v>
      </c>
      <c r="G28" s="19">
        <v>0</v>
      </c>
      <c r="H28" s="19">
        <v>0</v>
      </c>
      <c r="I28" s="5" t="s">
        <v>87</v>
      </c>
      <c r="J28" s="17">
        <v>300</v>
      </c>
      <c r="K28" s="19">
        <v>0.9</v>
      </c>
      <c r="L28" s="17">
        <v>2</v>
      </c>
      <c r="M28" s="17">
        <v>124</v>
      </c>
      <c r="N28" s="17">
        <f t="shared" si="1"/>
        <v>548</v>
      </c>
      <c r="O28" s="12">
        <f t="shared" si="2"/>
        <v>0.10000000000000002</v>
      </c>
      <c r="P28" s="13">
        <f t="shared" si="3"/>
        <v>602.79999999999995</v>
      </c>
      <c r="Q28" s="5">
        <f t="shared" si="4"/>
        <v>16</v>
      </c>
    </row>
    <row r="29" spans="1:17">
      <c r="A29" s="5">
        <v>27</v>
      </c>
      <c r="B29" s="14" t="str">
        <f>'Stat Reference'!A29</f>
        <v>Normal</v>
      </c>
      <c r="C29" s="14" t="str">
        <f>'Stat Reference'!B29</f>
        <v>Reaper</v>
      </c>
      <c r="D29" s="14" t="str">
        <f>'Stat Reference'!C29</f>
        <v>Melee</v>
      </c>
      <c r="E29" s="17">
        <f>'Stat Reference'!D29</f>
        <v>50</v>
      </c>
      <c r="F29" s="18">
        <f t="shared" si="0"/>
        <v>50</v>
      </c>
      <c r="G29" s="19">
        <v>0</v>
      </c>
      <c r="H29" s="19">
        <v>0</v>
      </c>
      <c r="I29" s="5" t="s">
        <v>87</v>
      </c>
      <c r="J29" s="17">
        <v>300</v>
      </c>
      <c r="K29" s="19">
        <v>0.9</v>
      </c>
      <c r="L29" s="17">
        <v>2</v>
      </c>
      <c r="M29" s="17">
        <v>124</v>
      </c>
      <c r="N29" s="17">
        <f t="shared" si="1"/>
        <v>548</v>
      </c>
      <c r="O29" s="12">
        <f t="shared" si="2"/>
        <v>0.10000000000000002</v>
      </c>
      <c r="P29" s="13">
        <f t="shared" si="3"/>
        <v>602.79999999999995</v>
      </c>
      <c r="Q29" s="5">
        <f t="shared" si="4"/>
        <v>13</v>
      </c>
    </row>
    <row r="30" spans="1:17">
      <c r="A30" s="5">
        <v>28</v>
      </c>
      <c r="B30" s="14" t="str">
        <f>'Stat Reference'!A30</f>
        <v>Normal</v>
      </c>
      <c r="C30" s="14" t="str">
        <f>'Stat Reference'!B30</f>
        <v>Tendril</v>
      </c>
      <c r="D30" s="14" t="str">
        <f>'Stat Reference'!C30</f>
        <v>Melee</v>
      </c>
      <c r="E30" s="17">
        <f>'Stat Reference'!D30</f>
        <v>70</v>
      </c>
      <c r="F30" s="18">
        <f t="shared" si="0"/>
        <v>70</v>
      </c>
      <c r="G30" s="19">
        <v>0</v>
      </c>
      <c r="H30" s="19">
        <v>0</v>
      </c>
      <c r="I30" s="5" t="s">
        <v>87</v>
      </c>
      <c r="J30" s="17">
        <v>300</v>
      </c>
      <c r="K30" s="19">
        <v>0.9</v>
      </c>
      <c r="L30" s="17">
        <v>2</v>
      </c>
      <c r="M30" s="17">
        <v>124</v>
      </c>
      <c r="N30" s="17">
        <f t="shared" si="1"/>
        <v>548</v>
      </c>
      <c r="O30" s="12">
        <f>1/(1-(1*K30))/100</f>
        <v>0.10000000000000002</v>
      </c>
      <c r="P30" s="13">
        <f t="shared" si="3"/>
        <v>602.79999999999995</v>
      </c>
      <c r="Q30" s="5">
        <f>IFERROR(ROUNDUP(P30/F30,0),"Never Die")</f>
        <v>9</v>
      </c>
    </row>
    <row r="31" spans="1:17">
      <c r="A31" s="5">
        <v>29</v>
      </c>
      <c r="B31" s="14" t="str">
        <f>'Stat Reference'!A31</f>
        <v>Normal</v>
      </c>
      <c r="C31" s="14" t="str">
        <f>'Stat Reference'!B31</f>
        <v>Bone</v>
      </c>
      <c r="D31" s="14" t="str">
        <f>'Stat Reference'!C31</f>
        <v>Melee</v>
      </c>
      <c r="E31" s="17">
        <f>'Stat Reference'!D31</f>
        <v>30</v>
      </c>
      <c r="F31" s="18">
        <f t="shared" si="0"/>
        <v>30</v>
      </c>
      <c r="G31" s="19">
        <v>0</v>
      </c>
      <c r="H31" s="19">
        <v>0</v>
      </c>
      <c r="I31" s="5" t="s">
        <v>87</v>
      </c>
      <c r="J31" s="17">
        <v>300</v>
      </c>
      <c r="K31" s="19">
        <v>0.9</v>
      </c>
      <c r="L31" s="17">
        <v>2</v>
      </c>
      <c r="M31" s="17">
        <v>124</v>
      </c>
      <c r="N31" s="17">
        <f t="shared" si="1"/>
        <v>548</v>
      </c>
      <c r="O31" s="12">
        <f t="shared" si="2"/>
        <v>0.10000000000000002</v>
      </c>
      <c r="P31" s="13">
        <f t="shared" si="3"/>
        <v>602.79999999999995</v>
      </c>
      <c r="Q31" s="5">
        <f t="shared" si="4"/>
        <v>21</v>
      </c>
    </row>
    <row r="32" spans="1:17">
      <c r="A32" s="5">
        <v>30</v>
      </c>
      <c r="B32" s="14" t="str">
        <f>'Stat Reference'!A32</f>
        <v>Normal</v>
      </c>
      <c r="C32" s="14" t="str">
        <f>'Stat Reference'!B32</f>
        <v>Spider</v>
      </c>
      <c r="D32" s="14" t="str">
        <f>'Stat Reference'!C32</f>
        <v>Melee</v>
      </c>
      <c r="E32" s="17">
        <f>'Stat Reference'!D32</f>
        <v>40</v>
      </c>
      <c r="F32" s="18">
        <f t="shared" si="0"/>
        <v>40</v>
      </c>
      <c r="G32" s="19">
        <v>0</v>
      </c>
      <c r="H32" s="19">
        <v>0</v>
      </c>
      <c r="I32" s="5" t="s">
        <v>87</v>
      </c>
      <c r="J32" s="17">
        <v>300</v>
      </c>
      <c r="K32" s="19">
        <v>0.9</v>
      </c>
      <c r="L32" s="17">
        <v>2</v>
      </c>
      <c r="M32" s="17">
        <v>124</v>
      </c>
      <c r="N32" s="17">
        <f t="shared" si="1"/>
        <v>548</v>
      </c>
      <c r="O32" s="12">
        <f t="shared" si="2"/>
        <v>0.10000000000000002</v>
      </c>
      <c r="P32" s="13">
        <f t="shared" si="3"/>
        <v>602.79999999999995</v>
      </c>
      <c r="Q32" s="5">
        <f t="shared" si="4"/>
        <v>16</v>
      </c>
    </row>
    <row r="33" spans="1:17">
      <c r="A33" s="5">
        <v>31</v>
      </c>
      <c r="B33" s="14" t="str">
        <f>'Stat Reference'!A33</f>
        <v>Normal</v>
      </c>
      <c r="C33" s="14" t="str">
        <f>'Stat Reference'!B33</f>
        <v>Black tendril</v>
      </c>
      <c r="D33" s="14" t="str">
        <f>'Stat Reference'!C33</f>
        <v>Melee</v>
      </c>
      <c r="E33" s="17">
        <f>'Stat Reference'!D33</f>
        <v>220</v>
      </c>
      <c r="F33" s="18">
        <f t="shared" si="0"/>
        <v>220</v>
      </c>
      <c r="G33" s="19">
        <v>0</v>
      </c>
      <c r="H33" s="19">
        <v>0</v>
      </c>
      <c r="I33" s="5" t="s">
        <v>87</v>
      </c>
      <c r="J33" s="17">
        <v>300</v>
      </c>
      <c r="K33" s="19">
        <v>0.9</v>
      </c>
      <c r="L33" s="17">
        <v>2</v>
      </c>
      <c r="M33" s="17">
        <v>124</v>
      </c>
      <c r="N33" s="17">
        <f t="shared" si="1"/>
        <v>548</v>
      </c>
      <c r="O33" s="12">
        <f t="shared" si="2"/>
        <v>0.10000000000000002</v>
      </c>
      <c r="P33" s="13">
        <f t="shared" si="3"/>
        <v>602.79999999999995</v>
      </c>
      <c r="Q33" s="5">
        <f t="shared" si="4"/>
        <v>3</v>
      </c>
    </row>
    <row r="34" spans="1:17">
      <c r="A34" s="5">
        <v>32</v>
      </c>
      <c r="B34" s="14" t="str">
        <f>'Stat Reference'!A34</f>
        <v>Normal</v>
      </c>
      <c r="C34" s="14" t="str">
        <f>'Stat Reference'!B34</f>
        <v>Brute</v>
      </c>
      <c r="D34" s="14" t="str">
        <f>'Stat Reference'!C34</f>
        <v>Melee</v>
      </c>
      <c r="E34" s="17">
        <f>'Stat Reference'!D34</f>
        <v>30</v>
      </c>
      <c r="F34" s="18">
        <f t="shared" si="0"/>
        <v>30</v>
      </c>
      <c r="G34" s="19">
        <v>0</v>
      </c>
      <c r="H34" s="19">
        <v>0</v>
      </c>
      <c r="I34" s="5" t="s">
        <v>87</v>
      </c>
      <c r="J34" s="17">
        <v>300</v>
      </c>
      <c r="K34" s="19">
        <v>0.9</v>
      </c>
      <c r="L34" s="17">
        <v>2</v>
      </c>
      <c r="M34" s="17">
        <v>124</v>
      </c>
      <c r="N34" s="17">
        <f t="shared" si="1"/>
        <v>548</v>
      </c>
      <c r="O34" s="12">
        <f t="shared" si="2"/>
        <v>0.10000000000000002</v>
      </c>
      <c r="P34" s="13">
        <f t="shared" si="3"/>
        <v>602.79999999999995</v>
      </c>
      <c r="Q34" s="5">
        <f t="shared" si="4"/>
        <v>21</v>
      </c>
    </row>
    <row r="35" spans="1:17">
      <c r="A35" s="5">
        <v>33</v>
      </c>
      <c r="B35" s="14" t="str">
        <f>'Stat Reference'!A35</f>
        <v>Normal</v>
      </c>
      <c r="C35" s="14" t="str">
        <f>'Stat Reference'!B35</f>
        <v>Brute</v>
      </c>
      <c r="D35" s="14" t="str">
        <f>'Stat Reference'!C35</f>
        <v>Vomit</v>
      </c>
      <c r="E35" s="17">
        <f>'Stat Reference'!D35</f>
        <v>40</v>
      </c>
      <c r="F35" s="18">
        <f t="shared" si="0"/>
        <v>40</v>
      </c>
      <c r="G35" s="19">
        <v>0</v>
      </c>
      <c r="H35" s="19">
        <v>0</v>
      </c>
      <c r="I35" s="5" t="s">
        <v>87</v>
      </c>
      <c r="J35" s="17">
        <v>300</v>
      </c>
      <c r="K35" s="19">
        <v>0.9</v>
      </c>
      <c r="L35" s="17">
        <v>2</v>
      </c>
      <c r="M35" s="17">
        <v>124</v>
      </c>
      <c r="N35" s="17">
        <f t="shared" si="1"/>
        <v>548</v>
      </c>
      <c r="O35" s="12">
        <f t="shared" si="2"/>
        <v>0.10000000000000002</v>
      </c>
      <c r="P35" s="13">
        <f t="shared" si="3"/>
        <v>602.79999999999995</v>
      </c>
      <c r="Q35" s="5">
        <f t="shared" si="4"/>
        <v>16</v>
      </c>
    </row>
    <row r="36" spans="1:17">
      <c r="A36" s="26">
        <v>34</v>
      </c>
      <c r="B36" s="23" t="str">
        <f>'Stat Reference'!A36</f>
        <v>Normal</v>
      </c>
      <c r="C36" s="23" t="str">
        <f>'Stat Reference'!B36</f>
        <v>Leaper</v>
      </c>
      <c r="D36" s="23" t="str">
        <f>'Stat Reference'!C36</f>
        <v>Melee</v>
      </c>
      <c r="E36" s="22">
        <f>'Stat Reference'!D36</f>
        <v>9999</v>
      </c>
      <c r="F36" s="24">
        <f t="shared" si="0"/>
        <v>9999</v>
      </c>
      <c r="G36" s="25">
        <v>0</v>
      </c>
      <c r="H36" s="25">
        <v>0</v>
      </c>
      <c r="I36" s="26" t="s">
        <v>87</v>
      </c>
      <c r="J36" s="22">
        <v>300</v>
      </c>
      <c r="K36" s="25">
        <v>0.9</v>
      </c>
      <c r="L36" s="22">
        <v>2</v>
      </c>
      <c r="M36" s="22">
        <v>124</v>
      </c>
      <c r="N36" s="22">
        <f t="shared" si="1"/>
        <v>548</v>
      </c>
      <c r="O36" s="31">
        <f t="shared" si="2"/>
        <v>0.10000000000000002</v>
      </c>
      <c r="P36" s="32">
        <f t="shared" si="3"/>
        <v>602.79999999999995</v>
      </c>
      <c r="Q36" s="26">
        <f t="shared" si="4"/>
        <v>1</v>
      </c>
    </row>
    <row r="37" spans="1:17">
      <c r="A37" s="5">
        <v>35</v>
      </c>
      <c r="B37" s="14" t="str">
        <f>'Stat Reference'!A37</f>
        <v>Normal</v>
      </c>
      <c r="C37" s="14" t="str">
        <f>'Stat Reference'!B37</f>
        <v>Hell Hound</v>
      </c>
      <c r="D37" s="14" t="str">
        <f>'Stat Reference'!C37</f>
        <v>Melee</v>
      </c>
      <c r="E37" s="17">
        <f>'Stat Reference'!D37</f>
        <v>250</v>
      </c>
      <c r="F37" s="18">
        <f t="shared" si="0"/>
        <v>250</v>
      </c>
      <c r="G37" s="19">
        <v>0</v>
      </c>
      <c r="H37" s="19">
        <v>0</v>
      </c>
      <c r="I37" s="5" t="s">
        <v>87</v>
      </c>
      <c r="J37" s="17">
        <v>300</v>
      </c>
      <c r="K37" s="19">
        <v>0.9</v>
      </c>
      <c r="L37" s="17">
        <v>2</v>
      </c>
      <c r="M37" s="17">
        <v>124</v>
      </c>
      <c r="N37" s="17">
        <f t="shared" si="1"/>
        <v>548</v>
      </c>
      <c r="O37" s="12">
        <f t="shared" si="2"/>
        <v>0.10000000000000002</v>
      </c>
      <c r="P37" s="13">
        <f t="shared" si="3"/>
        <v>602.79999999999995</v>
      </c>
      <c r="Q37" s="5">
        <f t="shared" si="4"/>
        <v>3</v>
      </c>
    </row>
    <row r="38" spans="1:17">
      <c r="A38" s="5">
        <v>36</v>
      </c>
      <c r="B38" s="14" t="str">
        <f>'Stat Reference'!A38</f>
        <v>Normal</v>
      </c>
      <c r="C38" s="14" t="str">
        <f>'Stat Reference'!B38</f>
        <v>Black bone</v>
      </c>
      <c r="D38" s="14" t="str">
        <f>'Stat Reference'!C38</f>
        <v>Melee</v>
      </c>
      <c r="E38" s="17">
        <f>'Stat Reference'!D38</f>
        <v>180</v>
      </c>
      <c r="F38" s="18">
        <f t="shared" si="0"/>
        <v>180</v>
      </c>
      <c r="G38" s="19">
        <v>0</v>
      </c>
      <c r="H38" s="19">
        <v>0</v>
      </c>
      <c r="I38" s="5" t="s">
        <v>87</v>
      </c>
      <c r="J38" s="17">
        <v>300</v>
      </c>
      <c r="K38" s="19">
        <v>0.9</v>
      </c>
      <c r="L38" s="17">
        <v>2</v>
      </c>
      <c r="M38" s="17">
        <v>124</v>
      </c>
      <c r="N38" s="17">
        <f t="shared" si="1"/>
        <v>548</v>
      </c>
      <c r="O38" s="12">
        <f t="shared" si="2"/>
        <v>0.10000000000000002</v>
      </c>
      <c r="P38" s="13">
        <f t="shared" si="3"/>
        <v>602.79999999999995</v>
      </c>
      <c r="Q38" s="5">
        <f t="shared" si="4"/>
        <v>4</v>
      </c>
    </row>
    <row r="39" spans="1:17">
      <c r="A39" s="5">
        <v>37</v>
      </c>
      <c r="B39" s="14" t="str">
        <f>'Stat Reference'!A39</f>
        <v>Normal</v>
      </c>
      <c r="C39" s="14" t="str">
        <f>'Stat Reference'!B39</f>
        <v>Black bone</v>
      </c>
      <c r="D39" s="14" t="str">
        <f>'Stat Reference'!C39</f>
        <v>Explosion</v>
      </c>
      <c r="E39" s="17">
        <f>'Stat Reference'!D39</f>
        <v>200</v>
      </c>
      <c r="F39" s="18">
        <f t="shared" si="0"/>
        <v>200</v>
      </c>
      <c r="G39" s="19">
        <v>0</v>
      </c>
      <c r="H39" s="19">
        <v>0</v>
      </c>
      <c r="I39" s="5" t="s">
        <v>87</v>
      </c>
      <c r="J39" s="17">
        <v>300</v>
      </c>
      <c r="K39" s="19">
        <v>0.9</v>
      </c>
      <c r="L39" s="17">
        <v>2</v>
      </c>
      <c r="M39" s="17">
        <v>124</v>
      </c>
      <c r="N39" s="17">
        <f t="shared" si="1"/>
        <v>548</v>
      </c>
      <c r="O39" s="12">
        <f t="shared" si="2"/>
        <v>0.10000000000000002</v>
      </c>
      <c r="P39" s="13">
        <f t="shared" si="3"/>
        <v>602.79999999999995</v>
      </c>
      <c r="Q39" s="5">
        <f t="shared" si="4"/>
        <v>4</v>
      </c>
    </row>
    <row r="40" spans="1:17">
      <c r="A40" s="5">
        <v>38</v>
      </c>
      <c r="B40" s="14" t="str">
        <f>'Stat Reference'!A40</f>
        <v>Mini Boss</v>
      </c>
      <c r="C40" s="14" t="str">
        <f>'Stat Reference'!B40</f>
        <v>Flaming Zombie</v>
      </c>
      <c r="D40" s="14" t="str">
        <f>'Stat Reference'!C40</f>
        <v>Melee</v>
      </c>
      <c r="E40" s="17">
        <f>'Stat Reference'!D40</f>
        <v>40</v>
      </c>
      <c r="F40" s="18">
        <f t="shared" si="0"/>
        <v>40</v>
      </c>
      <c r="G40" s="19">
        <v>0</v>
      </c>
      <c r="H40" s="19">
        <v>0</v>
      </c>
      <c r="I40" s="5" t="s">
        <v>87</v>
      </c>
      <c r="J40" s="17">
        <v>300</v>
      </c>
      <c r="K40" s="19">
        <v>0.9</v>
      </c>
      <c r="L40" s="17">
        <v>2</v>
      </c>
      <c r="M40" s="17">
        <v>124</v>
      </c>
      <c r="N40" s="17">
        <f t="shared" si="1"/>
        <v>548</v>
      </c>
      <c r="O40" s="12">
        <f t="shared" si="2"/>
        <v>0.10000000000000002</v>
      </c>
      <c r="P40" s="13">
        <f t="shared" si="3"/>
        <v>602.79999999999995</v>
      </c>
      <c r="Q40" s="5">
        <f t="shared" si="4"/>
        <v>16</v>
      </c>
    </row>
    <row r="41" spans="1:17">
      <c r="A41" s="5">
        <v>39</v>
      </c>
      <c r="B41" s="14" t="str">
        <f>'Stat Reference'!A41</f>
        <v>Mini Boss</v>
      </c>
      <c r="C41" s="14" t="str">
        <f>'Stat Reference'!B41</f>
        <v>Flaming Long Arm</v>
      </c>
      <c r="D41" s="14" t="str">
        <f>'Stat Reference'!C41</f>
        <v>Melee</v>
      </c>
      <c r="E41" s="17">
        <f>'Stat Reference'!D41</f>
        <v>110</v>
      </c>
      <c r="F41" s="18">
        <f t="shared" si="0"/>
        <v>110</v>
      </c>
      <c r="G41" s="19">
        <v>0</v>
      </c>
      <c r="H41" s="19">
        <v>0</v>
      </c>
      <c r="I41" s="5" t="s">
        <v>87</v>
      </c>
      <c r="J41" s="17">
        <v>300</v>
      </c>
      <c r="K41" s="19">
        <v>0.9</v>
      </c>
      <c r="L41" s="17">
        <v>2</v>
      </c>
      <c r="M41" s="17">
        <v>124</v>
      </c>
      <c r="N41" s="17">
        <f t="shared" si="1"/>
        <v>548</v>
      </c>
      <c r="O41" s="12">
        <f t="shared" si="2"/>
        <v>0.10000000000000002</v>
      </c>
      <c r="P41" s="13">
        <f t="shared" si="3"/>
        <v>602.79999999999995</v>
      </c>
      <c r="Q41" s="5">
        <f t="shared" si="4"/>
        <v>6</v>
      </c>
    </row>
    <row r="42" spans="1:17">
      <c r="A42" s="5">
        <v>40</v>
      </c>
      <c r="B42" s="14" t="str">
        <f>'Stat Reference'!A42</f>
        <v>Mini Boss</v>
      </c>
      <c r="C42" s="14" t="str">
        <f>'Stat Reference'!B42</f>
        <v>Flaming Rumbler</v>
      </c>
      <c r="D42" s="14" t="str">
        <f>'Stat Reference'!C42</f>
        <v>Melee</v>
      </c>
      <c r="E42" s="17">
        <f>'Stat Reference'!D42</f>
        <v>140</v>
      </c>
      <c r="F42" s="18">
        <f t="shared" si="0"/>
        <v>140</v>
      </c>
      <c r="G42" s="19">
        <v>0</v>
      </c>
      <c r="H42" s="19">
        <v>0</v>
      </c>
      <c r="I42" s="5" t="s">
        <v>87</v>
      </c>
      <c r="J42" s="17">
        <v>300</v>
      </c>
      <c r="K42" s="19">
        <v>0.9</v>
      </c>
      <c r="L42" s="17">
        <v>2</v>
      </c>
      <c r="M42" s="17">
        <v>124</v>
      </c>
      <c r="N42" s="17">
        <f t="shared" si="1"/>
        <v>548</v>
      </c>
      <c r="O42" s="12">
        <f t="shared" si="2"/>
        <v>0.10000000000000002</v>
      </c>
      <c r="P42" s="13">
        <f t="shared" si="3"/>
        <v>602.79999999999995</v>
      </c>
      <c r="Q42" s="5">
        <f t="shared" si="4"/>
        <v>5</v>
      </c>
    </row>
    <row r="43" spans="1:17">
      <c r="A43" s="5">
        <v>41</v>
      </c>
      <c r="B43" s="14" t="str">
        <f>'Stat Reference'!A43</f>
        <v>Mini Boss</v>
      </c>
      <c r="C43" s="14" t="str">
        <f>'Stat Reference'!B43</f>
        <v>Flaming Flesh Hound</v>
      </c>
      <c r="D43" s="14" t="str">
        <f>'Stat Reference'!C43</f>
        <v>Melee</v>
      </c>
      <c r="E43" s="17">
        <f>'Stat Reference'!D43</f>
        <v>180</v>
      </c>
      <c r="F43" s="18">
        <f t="shared" si="0"/>
        <v>180</v>
      </c>
      <c r="G43" s="19">
        <v>0</v>
      </c>
      <c r="H43" s="19">
        <v>0</v>
      </c>
      <c r="I43" s="5" t="s">
        <v>87</v>
      </c>
      <c r="J43" s="17">
        <v>300</v>
      </c>
      <c r="K43" s="19">
        <v>0.9</v>
      </c>
      <c r="L43" s="17">
        <v>2</v>
      </c>
      <c r="M43" s="17">
        <v>124</v>
      </c>
      <c r="N43" s="17">
        <f t="shared" si="1"/>
        <v>548</v>
      </c>
      <c r="O43" s="12">
        <f t="shared" si="2"/>
        <v>0.10000000000000002</v>
      </c>
      <c r="P43" s="13">
        <f t="shared" si="3"/>
        <v>602.79999999999995</v>
      </c>
      <c r="Q43" s="5">
        <f t="shared" si="4"/>
        <v>4</v>
      </c>
    </row>
    <row r="44" spans="1:17">
      <c r="A44" s="5">
        <v>42</v>
      </c>
      <c r="B44" s="14" t="str">
        <f>'Stat Reference'!A44</f>
        <v>Boss</v>
      </c>
      <c r="C44" s="14" t="str">
        <f>'Stat Reference'!B44</f>
        <v>Mother</v>
      </c>
      <c r="D44" s="14" t="str">
        <f>'Stat Reference'!C44</f>
        <v>Melee</v>
      </c>
      <c r="E44" s="17">
        <f>'Stat Reference'!D44</f>
        <v>80</v>
      </c>
      <c r="F44" s="18">
        <f t="shared" si="0"/>
        <v>80</v>
      </c>
      <c r="G44" s="19">
        <v>0</v>
      </c>
      <c r="H44" s="19">
        <v>0</v>
      </c>
      <c r="I44" s="5" t="s">
        <v>87</v>
      </c>
      <c r="J44" s="17">
        <v>300</v>
      </c>
      <c r="K44" s="19">
        <v>0.9</v>
      </c>
      <c r="L44" s="17">
        <v>2</v>
      </c>
      <c r="M44" s="17">
        <v>124</v>
      </c>
      <c r="N44" s="17">
        <f t="shared" ref="N44:N63" si="5">(L44*M44)+J44</f>
        <v>548</v>
      </c>
      <c r="O44" s="12">
        <f t="shared" ref="O44:O63" si="6">1/(1-(1*K44))/100</f>
        <v>0.10000000000000002</v>
      </c>
      <c r="P44" s="13">
        <f t="shared" si="3"/>
        <v>602.79999999999995</v>
      </c>
      <c r="Q44" s="5">
        <f t="shared" si="4"/>
        <v>8</v>
      </c>
    </row>
    <row r="45" spans="1:17">
      <c r="A45" s="5">
        <v>43</v>
      </c>
      <c r="B45" s="14" t="str">
        <f>'Stat Reference'!A45</f>
        <v>Boss</v>
      </c>
      <c r="C45" s="14" t="str">
        <f>'Stat Reference'!B45</f>
        <v>Mother</v>
      </c>
      <c r="D45" s="14" t="str">
        <f>'Stat Reference'!C45</f>
        <v>Vomit</v>
      </c>
      <c r="E45" s="17">
        <f>'Stat Reference'!D45</f>
        <v>80</v>
      </c>
      <c r="F45" s="18">
        <f t="shared" si="0"/>
        <v>80</v>
      </c>
      <c r="G45" s="19">
        <v>0</v>
      </c>
      <c r="H45" s="19">
        <v>0</v>
      </c>
      <c r="I45" s="5" t="s">
        <v>87</v>
      </c>
      <c r="J45" s="17">
        <v>300</v>
      </c>
      <c r="K45" s="19">
        <v>0.9</v>
      </c>
      <c r="L45" s="17">
        <v>2</v>
      </c>
      <c r="M45" s="17">
        <v>124</v>
      </c>
      <c r="N45" s="17">
        <f t="shared" si="5"/>
        <v>548</v>
      </c>
      <c r="O45" s="12">
        <f t="shared" si="6"/>
        <v>0.10000000000000002</v>
      </c>
      <c r="P45" s="13">
        <f t="shared" si="3"/>
        <v>602.79999999999995</v>
      </c>
      <c r="Q45" s="5">
        <f t="shared" si="4"/>
        <v>8</v>
      </c>
    </row>
    <row r="46" spans="1:17">
      <c r="A46" s="5">
        <v>44</v>
      </c>
      <c r="B46" s="14" t="str">
        <f>'Stat Reference'!A46</f>
        <v>Boss</v>
      </c>
      <c r="C46" s="14" t="str">
        <f>'Stat Reference'!B46</f>
        <v>Mother</v>
      </c>
      <c r="D46" s="14" t="str">
        <f>'Stat Reference'!C46</f>
        <v>Explosion</v>
      </c>
      <c r="E46" s="17">
        <f>'Stat Reference'!D46</f>
        <v>50</v>
      </c>
      <c r="F46" s="18">
        <f t="shared" si="0"/>
        <v>50</v>
      </c>
      <c r="G46" s="19">
        <v>0</v>
      </c>
      <c r="H46" s="19">
        <v>0</v>
      </c>
      <c r="I46" s="5" t="s">
        <v>87</v>
      </c>
      <c r="J46" s="17">
        <v>300</v>
      </c>
      <c r="K46" s="19">
        <v>0.9</v>
      </c>
      <c r="L46" s="17">
        <v>2</v>
      </c>
      <c r="M46" s="17">
        <v>124</v>
      </c>
      <c r="N46" s="17">
        <f t="shared" si="5"/>
        <v>548</v>
      </c>
      <c r="O46" s="12">
        <f t="shared" si="6"/>
        <v>0.10000000000000002</v>
      </c>
      <c r="P46" s="13">
        <f t="shared" si="3"/>
        <v>602.79999999999995</v>
      </c>
      <c r="Q46" s="5">
        <f t="shared" si="4"/>
        <v>13</v>
      </c>
    </row>
    <row r="47" spans="1:17">
      <c r="A47" s="5">
        <v>45</v>
      </c>
      <c r="B47" s="14" t="str">
        <f>'Stat Reference'!A47</f>
        <v>Boss</v>
      </c>
      <c r="C47" s="14" t="str">
        <f>'Stat Reference'!B47</f>
        <v>Flaming Mother</v>
      </c>
      <c r="D47" s="14" t="str">
        <f>'Stat Reference'!C47</f>
        <v>Melee</v>
      </c>
      <c r="E47" s="17">
        <f>'Stat Reference'!D47</f>
        <v>150</v>
      </c>
      <c r="F47" s="18">
        <f t="shared" si="0"/>
        <v>150</v>
      </c>
      <c r="G47" s="19">
        <v>0</v>
      </c>
      <c r="H47" s="19">
        <v>0</v>
      </c>
      <c r="I47" s="5" t="s">
        <v>87</v>
      </c>
      <c r="J47" s="17">
        <v>300</v>
      </c>
      <c r="K47" s="19">
        <v>0.9</v>
      </c>
      <c r="L47" s="17">
        <v>2</v>
      </c>
      <c r="M47" s="17">
        <v>124</v>
      </c>
      <c r="N47" s="17">
        <f t="shared" si="5"/>
        <v>548</v>
      </c>
      <c r="O47" s="12">
        <f t="shared" si="6"/>
        <v>0.10000000000000002</v>
      </c>
      <c r="P47" s="13">
        <f t="shared" si="3"/>
        <v>602.79999999999995</v>
      </c>
      <c r="Q47" s="5">
        <f t="shared" si="4"/>
        <v>5</v>
      </c>
    </row>
    <row r="48" spans="1:17">
      <c r="A48" s="5">
        <v>46</v>
      </c>
      <c r="B48" s="14" t="str">
        <f>'Stat Reference'!A48</f>
        <v>Boss</v>
      </c>
      <c r="C48" s="14" t="str">
        <f>'Stat Reference'!B48</f>
        <v>Flaming Mother</v>
      </c>
      <c r="D48" s="14" t="str">
        <f>'Stat Reference'!C48</f>
        <v>Vomit</v>
      </c>
      <c r="E48" s="17">
        <f>'Stat Reference'!D48</f>
        <v>150</v>
      </c>
      <c r="F48" s="18">
        <f t="shared" si="0"/>
        <v>150</v>
      </c>
      <c r="G48" s="19">
        <v>0</v>
      </c>
      <c r="H48" s="19">
        <v>0</v>
      </c>
      <c r="I48" s="5" t="s">
        <v>87</v>
      </c>
      <c r="J48" s="17">
        <v>300</v>
      </c>
      <c r="K48" s="19">
        <v>0.9</v>
      </c>
      <c r="L48" s="17">
        <v>2</v>
      </c>
      <c r="M48" s="17">
        <v>124</v>
      </c>
      <c r="N48" s="17">
        <f t="shared" si="5"/>
        <v>548</v>
      </c>
      <c r="O48" s="12">
        <f t="shared" si="6"/>
        <v>0.10000000000000002</v>
      </c>
      <c r="P48" s="13">
        <f t="shared" si="3"/>
        <v>602.79999999999995</v>
      </c>
      <c r="Q48" s="5">
        <f t="shared" si="4"/>
        <v>5</v>
      </c>
    </row>
    <row r="49" spans="1:17">
      <c r="A49" s="5">
        <v>47</v>
      </c>
      <c r="B49" s="14" t="str">
        <f>'Stat Reference'!A49</f>
        <v>Boss</v>
      </c>
      <c r="C49" s="14" t="str">
        <f>'Stat Reference'!B49</f>
        <v>Flaming Mother</v>
      </c>
      <c r="D49" s="14" t="str">
        <f>'Stat Reference'!C49</f>
        <v>Explosion</v>
      </c>
      <c r="E49" s="17">
        <f>'Stat Reference'!D49</f>
        <v>100</v>
      </c>
      <c r="F49" s="18">
        <f t="shared" si="0"/>
        <v>100</v>
      </c>
      <c r="G49" s="19">
        <v>0</v>
      </c>
      <c r="H49" s="19">
        <v>0</v>
      </c>
      <c r="I49" s="5" t="s">
        <v>87</v>
      </c>
      <c r="J49" s="17">
        <v>300</v>
      </c>
      <c r="K49" s="19">
        <v>0.9</v>
      </c>
      <c r="L49" s="17">
        <v>2</v>
      </c>
      <c r="M49" s="17">
        <v>124</v>
      </c>
      <c r="N49" s="17">
        <f t="shared" si="5"/>
        <v>548</v>
      </c>
      <c r="O49" s="12">
        <f t="shared" si="6"/>
        <v>0.10000000000000002</v>
      </c>
      <c r="P49" s="13">
        <f t="shared" si="3"/>
        <v>602.79999999999995</v>
      </c>
      <c r="Q49" s="5">
        <f t="shared" si="4"/>
        <v>7</v>
      </c>
    </row>
    <row r="50" spans="1:17">
      <c r="A50" s="5">
        <v>48</v>
      </c>
      <c r="B50" s="14" t="str">
        <f>'Stat Reference'!A50</f>
        <v>Boss</v>
      </c>
      <c r="C50" s="14" t="str">
        <f>'Stat Reference'!B50</f>
        <v>Titan</v>
      </c>
      <c r="D50" s="14" t="str">
        <f>'Stat Reference'!C50</f>
        <v>Melee</v>
      </c>
      <c r="E50" s="17">
        <f>'Stat Reference'!D50</f>
        <v>80</v>
      </c>
      <c r="F50" s="18">
        <f t="shared" si="0"/>
        <v>80</v>
      </c>
      <c r="G50" s="19">
        <v>0</v>
      </c>
      <c r="H50" s="19">
        <v>0</v>
      </c>
      <c r="I50" s="5" t="s">
        <v>87</v>
      </c>
      <c r="J50" s="17">
        <v>300</v>
      </c>
      <c r="K50" s="19">
        <v>0.9</v>
      </c>
      <c r="L50" s="17">
        <v>2</v>
      </c>
      <c r="M50" s="17">
        <v>124</v>
      </c>
      <c r="N50" s="17">
        <f t="shared" si="5"/>
        <v>548</v>
      </c>
      <c r="O50" s="12">
        <f t="shared" si="6"/>
        <v>0.10000000000000002</v>
      </c>
      <c r="P50" s="13">
        <f t="shared" si="3"/>
        <v>602.79999999999995</v>
      </c>
      <c r="Q50" s="5">
        <f t="shared" si="4"/>
        <v>8</v>
      </c>
    </row>
    <row r="51" spans="1:17">
      <c r="A51" s="5">
        <v>49</v>
      </c>
      <c r="B51" s="14" t="str">
        <f>'Stat Reference'!A51</f>
        <v>Boss</v>
      </c>
      <c r="C51" s="14" t="str">
        <f>'Stat Reference'!B51</f>
        <v>Flaming Titan</v>
      </c>
      <c r="D51" s="14" t="str">
        <f>'Stat Reference'!C51</f>
        <v>Melee</v>
      </c>
      <c r="E51" s="17">
        <f>'Stat Reference'!D51</f>
        <v>150</v>
      </c>
      <c r="F51" s="18">
        <f t="shared" si="0"/>
        <v>150</v>
      </c>
      <c r="G51" s="19">
        <v>0</v>
      </c>
      <c r="H51" s="19">
        <v>0</v>
      </c>
      <c r="I51" s="5" t="s">
        <v>87</v>
      </c>
      <c r="J51" s="17">
        <v>300</v>
      </c>
      <c r="K51" s="19">
        <v>0.9</v>
      </c>
      <c r="L51" s="17">
        <v>2</v>
      </c>
      <c r="M51" s="17">
        <v>124</v>
      </c>
      <c r="N51" s="17">
        <f t="shared" si="5"/>
        <v>548</v>
      </c>
      <c r="O51" s="12">
        <f t="shared" si="6"/>
        <v>0.10000000000000002</v>
      </c>
      <c r="P51" s="13">
        <f t="shared" si="3"/>
        <v>602.79999999999995</v>
      </c>
      <c r="Q51" s="5">
        <f t="shared" si="4"/>
        <v>5</v>
      </c>
    </row>
    <row r="52" spans="1:17">
      <c r="A52" s="5">
        <v>50</v>
      </c>
      <c r="B52" s="14" t="str">
        <f>'Stat Reference'!A52</f>
        <v>Boss</v>
      </c>
      <c r="C52" s="14" t="str">
        <f>'Stat Reference'!B52</f>
        <v>Wraith</v>
      </c>
      <c r="D52" s="14" t="str">
        <f>'Stat Reference'!C52</f>
        <v>Melee</v>
      </c>
      <c r="E52" s="17">
        <f>'Stat Reference'!D52</f>
        <v>80</v>
      </c>
      <c r="F52" s="18">
        <f t="shared" si="0"/>
        <v>80</v>
      </c>
      <c r="G52" s="19">
        <v>0</v>
      </c>
      <c r="H52" s="19">
        <v>0</v>
      </c>
      <c r="I52" s="5" t="s">
        <v>87</v>
      </c>
      <c r="J52" s="17">
        <v>300</v>
      </c>
      <c r="K52" s="19">
        <v>0.9</v>
      </c>
      <c r="L52" s="17">
        <v>2</v>
      </c>
      <c r="M52" s="17">
        <v>124</v>
      </c>
      <c r="N52" s="17">
        <f t="shared" si="5"/>
        <v>548</v>
      </c>
      <c r="O52" s="12">
        <f t="shared" si="6"/>
        <v>0.10000000000000002</v>
      </c>
      <c r="P52" s="13">
        <f t="shared" si="3"/>
        <v>602.79999999999995</v>
      </c>
      <c r="Q52" s="5">
        <f t="shared" si="4"/>
        <v>8</v>
      </c>
    </row>
    <row r="53" spans="1:17">
      <c r="A53" s="5">
        <v>51</v>
      </c>
      <c r="B53" s="14" t="str">
        <f>'Stat Reference'!A53</f>
        <v>Boss</v>
      </c>
      <c r="C53" s="14" t="str">
        <f>'Stat Reference'!B53</f>
        <v>Flaming Wraith</v>
      </c>
      <c r="D53" s="14" t="str">
        <f>'Stat Reference'!C53</f>
        <v>Melee</v>
      </c>
      <c r="E53" s="17">
        <f>'Stat Reference'!D53</f>
        <v>150</v>
      </c>
      <c r="F53" s="18">
        <f t="shared" si="0"/>
        <v>150</v>
      </c>
      <c r="G53" s="19">
        <v>0</v>
      </c>
      <c r="H53" s="19">
        <v>0</v>
      </c>
      <c r="I53" s="5" t="s">
        <v>87</v>
      </c>
      <c r="J53" s="17">
        <v>300</v>
      </c>
      <c r="K53" s="19">
        <v>0.9</v>
      </c>
      <c r="L53" s="17">
        <v>2</v>
      </c>
      <c r="M53" s="17">
        <v>124</v>
      </c>
      <c r="N53" s="17">
        <f t="shared" si="5"/>
        <v>548</v>
      </c>
      <c r="O53" s="12">
        <f t="shared" si="6"/>
        <v>0.10000000000000002</v>
      </c>
      <c r="P53" s="13">
        <f t="shared" si="3"/>
        <v>602.79999999999995</v>
      </c>
      <c r="Q53" s="5">
        <f t="shared" si="4"/>
        <v>5</v>
      </c>
    </row>
    <row r="54" spans="1:17">
      <c r="A54" s="5">
        <v>52</v>
      </c>
      <c r="B54" s="14" t="str">
        <f>'Stat Reference'!A54</f>
        <v>Boss</v>
      </c>
      <c r="C54" s="14" t="str">
        <f>'Stat Reference'!B54</f>
        <v>Giant Spider</v>
      </c>
      <c r="D54" s="14" t="str">
        <f>'Stat Reference'!C54</f>
        <v>Melee</v>
      </c>
      <c r="E54" s="17">
        <f>'Stat Reference'!D54</f>
        <v>80</v>
      </c>
      <c r="F54" s="18">
        <f t="shared" si="0"/>
        <v>80</v>
      </c>
      <c r="G54" s="19">
        <v>0</v>
      </c>
      <c r="H54" s="19">
        <v>0</v>
      </c>
      <c r="I54" s="5" t="s">
        <v>87</v>
      </c>
      <c r="J54" s="17">
        <v>300</v>
      </c>
      <c r="K54" s="19">
        <v>0.9</v>
      </c>
      <c r="L54" s="17">
        <v>2</v>
      </c>
      <c r="M54" s="17">
        <v>124</v>
      </c>
      <c r="N54" s="17">
        <f t="shared" si="5"/>
        <v>548</v>
      </c>
      <c r="O54" s="12">
        <f t="shared" si="6"/>
        <v>0.10000000000000002</v>
      </c>
      <c r="P54" s="13">
        <f t="shared" si="3"/>
        <v>602.79999999999995</v>
      </c>
      <c r="Q54" s="5">
        <f t="shared" si="4"/>
        <v>8</v>
      </c>
    </row>
    <row r="55" spans="1:17">
      <c r="A55" s="5">
        <v>53</v>
      </c>
      <c r="B55" s="14" t="str">
        <f>'Stat Reference'!A55</f>
        <v>Boss</v>
      </c>
      <c r="C55" s="14" t="str">
        <f>'Stat Reference'!B55</f>
        <v>Flaming Giant Spider</v>
      </c>
      <c r="D55" s="14" t="str">
        <f>'Stat Reference'!C55</f>
        <v>Melee</v>
      </c>
      <c r="E55" s="17">
        <f>'Stat Reference'!D55</f>
        <v>150</v>
      </c>
      <c r="F55" s="18">
        <f t="shared" si="0"/>
        <v>150</v>
      </c>
      <c r="G55" s="19">
        <v>0</v>
      </c>
      <c r="H55" s="19">
        <v>0</v>
      </c>
      <c r="I55" s="5" t="s">
        <v>87</v>
      </c>
      <c r="J55" s="17">
        <v>300</v>
      </c>
      <c r="K55" s="19">
        <v>0.9</v>
      </c>
      <c r="L55" s="17">
        <v>2</v>
      </c>
      <c r="M55" s="17">
        <v>124</v>
      </c>
      <c r="N55" s="17">
        <f t="shared" si="5"/>
        <v>548</v>
      </c>
      <c r="O55" s="12">
        <f t="shared" si="6"/>
        <v>0.10000000000000002</v>
      </c>
      <c r="P55" s="13">
        <f t="shared" si="3"/>
        <v>602.79999999999995</v>
      </c>
      <c r="Q55" s="5">
        <f t="shared" si="4"/>
        <v>5</v>
      </c>
    </row>
    <row r="56" spans="1:17">
      <c r="A56" s="5">
        <v>54</v>
      </c>
      <c r="B56" s="14" t="str">
        <f>'Stat Reference'!A56</f>
        <v>Boss</v>
      </c>
      <c r="C56" s="14" t="str">
        <f>'Stat Reference'!B56</f>
        <v>Black Titan</v>
      </c>
      <c r="D56" s="14" t="str">
        <f>'Stat Reference'!C56</f>
        <v>Melee</v>
      </c>
      <c r="E56" s="17">
        <f>'Stat Reference'!D56</f>
        <v>400</v>
      </c>
      <c r="F56" s="18">
        <f t="shared" si="0"/>
        <v>400</v>
      </c>
      <c r="G56" s="19">
        <v>0</v>
      </c>
      <c r="H56" s="19">
        <v>0</v>
      </c>
      <c r="I56" s="5" t="s">
        <v>87</v>
      </c>
      <c r="J56" s="17">
        <v>300</v>
      </c>
      <c r="K56" s="19">
        <v>0.9</v>
      </c>
      <c r="L56" s="17">
        <v>2</v>
      </c>
      <c r="M56" s="17">
        <v>124</v>
      </c>
      <c r="N56" s="17">
        <f t="shared" si="5"/>
        <v>548</v>
      </c>
      <c r="O56" s="12">
        <f t="shared" si="6"/>
        <v>0.10000000000000002</v>
      </c>
      <c r="P56" s="13">
        <f t="shared" si="3"/>
        <v>602.79999999999995</v>
      </c>
      <c r="Q56" s="5">
        <f t="shared" si="4"/>
        <v>2</v>
      </c>
    </row>
    <row r="57" spans="1:17">
      <c r="A57" s="5">
        <v>55</v>
      </c>
      <c r="B57" s="14" t="str">
        <f>'Stat Reference'!A57</f>
        <v>Boss</v>
      </c>
      <c r="C57" s="14" t="str">
        <f>'Stat Reference'!B57</f>
        <v>Flaming Black Titan</v>
      </c>
      <c r="D57" s="14" t="str">
        <f>'Stat Reference'!C57</f>
        <v>Melee</v>
      </c>
      <c r="E57" s="17">
        <f>'Stat Reference'!D57</f>
        <v>800</v>
      </c>
      <c r="F57" s="18">
        <f t="shared" si="0"/>
        <v>800</v>
      </c>
      <c r="G57" s="19">
        <v>0</v>
      </c>
      <c r="H57" s="19">
        <v>0</v>
      </c>
      <c r="I57" s="5" t="s">
        <v>87</v>
      </c>
      <c r="J57" s="17">
        <v>300</v>
      </c>
      <c r="K57" s="19">
        <v>0.9</v>
      </c>
      <c r="L57" s="17">
        <v>2</v>
      </c>
      <c r="M57" s="17">
        <v>124</v>
      </c>
      <c r="N57" s="17">
        <f t="shared" si="5"/>
        <v>548</v>
      </c>
      <c r="O57" s="12">
        <f t="shared" si="6"/>
        <v>0.10000000000000002</v>
      </c>
      <c r="P57" s="13">
        <f t="shared" si="3"/>
        <v>602.79999999999995</v>
      </c>
      <c r="Q57" s="5">
        <f t="shared" si="4"/>
        <v>1</v>
      </c>
    </row>
    <row r="58" spans="1:17">
      <c r="A58" s="5">
        <v>56</v>
      </c>
      <c r="B58" s="14" t="str">
        <f>'Stat Reference'!A58</f>
        <v>Boss</v>
      </c>
      <c r="C58" s="14" t="str">
        <f>'Stat Reference'!B58</f>
        <v>Devil Hound</v>
      </c>
      <c r="D58" s="14" t="str">
        <f>'Stat Reference'!C58</f>
        <v>Melee</v>
      </c>
      <c r="E58" s="17">
        <f>'Stat Reference'!D58</f>
        <v>700</v>
      </c>
      <c r="F58" s="18">
        <f t="shared" si="0"/>
        <v>700</v>
      </c>
      <c r="G58" s="19">
        <v>0</v>
      </c>
      <c r="H58" s="19">
        <v>0</v>
      </c>
      <c r="I58" s="5" t="s">
        <v>87</v>
      </c>
      <c r="J58" s="17">
        <v>300</v>
      </c>
      <c r="K58" s="19">
        <v>0.9</v>
      </c>
      <c r="L58" s="17">
        <v>2</v>
      </c>
      <c r="M58" s="17">
        <v>124</v>
      </c>
      <c r="N58" s="17">
        <f t="shared" si="5"/>
        <v>548</v>
      </c>
      <c r="O58" s="12">
        <f t="shared" si="6"/>
        <v>0.10000000000000002</v>
      </c>
      <c r="P58" s="13">
        <f t="shared" si="3"/>
        <v>602.79999999999995</v>
      </c>
      <c r="Q58" s="5">
        <f t="shared" si="4"/>
        <v>1</v>
      </c>
    </row>
    <row r="59" spans="1:17">
      <c r="A59" s="5">
        <v>57</v>
      </c>
      <c r="B59" s="14" t="str">
        <f>'Stat Reference'!A59</f>
        <v>Seasonal</v>
      </c>
      <c r="C59" s="14" t="str">
        <f>'Stat Reference'!B59</f>
        <v>Elf</v>
      </c>
      <c r="D59" s="14" t="str">
        <f>'Stat Reference'!C59</f>
        <v>Melee</v>
      </c>
      <c r="E59" s="17">
        <f>'Stat Reference'!D59</f>
        <v>24</v>
      </c>
      <c r="F59" s="18">
        <f t="shared" si="0"/>
        <v>24</v>
      </c>
      <c r="G59" s="19">
        <v>0</v>
      </c>
      <c r="H59" s="19">
        <v>0</v>
      </c>
      <c r="I59" s="5" t="s">
        <v>87</v>
      </c>
      <c r="J59" s="17">
        <v>300</v>
      </c>
      <c r="K59" s="19">
        <v>0.9</v>
      </c>
      <c r="L59" s="17">
        <v>2</v>
      </c>
      <c r="M59" s="17">
        <v>124</v>
      </c>
      <c r="N59" s="17">
        <f t="shared" si="5"/>
        <v>548</v>
      </c>
      <c r="O59" s="12">
        <f t="shared" si="6"/>
        <v>0.10000000000000002</v>
      </c>
      <c r="P59" s="13">
        <f t="shared" si="3"/>
        <v>602.79999999999995</v>
      </c>
      <c r="Q59" s="5">
        <f t="shared" si="4"/>
        <v>26</v>
      </c>
    </row>
    <row r="60" spans="1:17">
      <c r="A60" s="5">
        <v>58</v>
      </c>
      <c r="B60" s="14" t="str">
        <f>'Stat Reference'!A60</f>
        <v>Seasonal</v>
      </c>
      <c r="C60" s="14" t="str">
        <f>'Stat Reference'!B60</f>
        <v>Pumpkin Head</v>
      </c>
      <c r="D60" s="14" t="str">
        <f>'Stat Reference'!C60</f>
        <v>Melee</v>
      </c>
      <c r="E60" s="17">
        <f>'Stat Reference'!D60</f>
        <v>50</v>
      </c>
      <c r="F60" s="18">
        <f t="shared" si="0"/>
        <v>50</v>
      </c>
      <c r="G60" s="19">
        <v>0</v>
      </c>
      <c r="H60" s="19">
        <v>0</v>
      </c>
      <c r="I60" s="5" t="s">
        <v>87</v>
      </c>
      <c r="J60" s="17">
        <v>300</v>
      </c>
      <c r="K60" s="19">
        <v>0.9</v>
      </c>
      <c r="L60" s="17">
        <v>2</v>
      </c>
      <c r="M60" s="17">
        <v>124</v>
      </c>
      <c r="N60" s="17">
        <f t="shared" si="5"/>
        <v>548</v>
      </c>
      <c r="O60" s="12">
        <f t="shared" si="6"/>
        <v>0.10000000000000002</v>
      </c>
      <c r="P60" s="13">
        <f t="shared" si="3"/>
        <v>602.79999999999995</v>
      </c>
      <c r="Q60" s="5">
        <f t="shared" si="4"/>
        <v>13</v>
      </c>
    </row>
    <row r="61" spans="1:17">
      <c r="A61" s="5">
        <v>59</v>
      </c>
      <c r="B61" s="14" t="str">
        <f>'Stat Reference'!A61</f>
        <v>Seasonal</v>
      </c>
      <c r="C61" s="14" t="str">
        <f>'Stat Reference'!B61</f>
        <v>Pumpkin Head</v>
      </c>
      <c r="D61" s="14" t="str">
        <f>'Stat Reference'!C61</f>
        <v>Explosion</v>
      </c>
      <c r="E61" s="17">
        <f>'Stat Reference'!D61</f>
        <v>35</v>
      </c>
      <c r="F61" s="18">
        <f t="shared" si="0"/>
        <v>35</v>
      </c>
      <c r="G61" s="19">
        <v>0</v>
      </c>
      <c r="H61" s="19">
        <v>0</v>
      </c>
      <c r="I61" s="5" t="s">
        <v>87</v>
      </c>
      <c r="J61" s="17">
        <v>300</v>
      </c>
      <c r="K61" s="19">
        <v>0.9</v>
      </c>
      <c r="L61" s="17">
        <v>2</v>
      </c>
      <c r="M61" s="17">
        <v>124</v>
      </c>
      <c r="N61" s="17">
        <f t="shared" si="5"/>
        <v>548</v>
      </c>
      <c r="O61" s="12">
        <f t="shared" si="6"/>
        <v>0.10000000000000002</v>
      </c>
      <c r="P61" s="13">
        <f t="shared" si="3"/>
        <v>602.79999999999995</v>
      </c>
      <c r="Q61" s="5">
        <f t="shared" si="4"/>
        <v>18</v>
      </c>
    </row>
    <row r="62" spans="1:17">
      <c r="A62" s="5">
        <v>60</v>
      </c>
      <c r="B62" s="14" t="str">
        <f>'Stat Reference'!A62</f>
        <v>Seasonal</v>
      </c>
      <c r="C62" s="14" t="str">
        <f>'Stat Reference'!B62</f>
        <v>Egg Head</v>
      </c>
      <c r="D62" s="14" t="str">
        <f>'Stat Reference'!C62</f>
        <v>Melee</v>
      </c>
      <c r="E62" s="17">
        <f>'Stat Reference'!D62</f>
        <v>50</v>
      </c>
      <c r="F62" s="18">
        <f t="shared" si="0"/>
        <v>50</v>
      </c>
      <c r="G62" s="19">
        <v>0</v>
      </c>
      <c r="H62" s="19">
        <v>0</v>
      </c>
      <c r="I62" s="5" t="s">
        <v>87</v>
      </c>
      <c r="J62" s="17">
        <v>300</v>
      </c>
      <c r="K62" s="19">
        <v>0.9</v>
      </c>
      <c r="L62" s="17">
        <v>2</v>
      </c>
      <c r="M62" s="17">
        <v>124</v>
      </c>
      <c r="N62" s="17">
        <f t="shared" si="5"/>
        <v>548</v>
      </c>
      <c r="O62" s="12">
        <f t="shared" si="6"/>
        <v>0.10000000000000002</v>
      </c>
      <c r="P62" s="13">
        <f t="shared" si="3"/>
        <v>602.79999999999995</v>
      </c>
      <c r="Q62" s="5">
        <f t="shared" si="4"/>
        <v>13</v>
      </c>
    </row>
    <row r="63" spans="1:17">
      <c r="A63" s="5">
        <v>61</v>
      </c>
      <c r="B63" s="14" t="str">
        <f>'Stat Reference'!A63</f>
        <v>Seasonal</v>
      </c>
      <c r="C63" s="14" t="str">
        <f>'Stat Reference'!B63</f>
        <v>Egg Head</v>
      </c>
      <c r="D63" s="14" t="str">
        <f>'Stat Reference'!C63</f>
        <v>Explosion</v>
      </c>
      <c r="E63" s="17">
        <f>'Stat Reference'!D63</f>
        <v>35</v>
      </c>
      <c r="F63" s="18">
        <f t="shared" si="0"/>
        <v>35</v>
      </c>
      <c r="G63" s="19">
        <v>0</v>
      </c>
      <c r="H63" s="19">
        <v>0</v>
      </c>
      <c r="I63" s="5" t="s">
        <v>87</v>
      </c>
      <c r="J63" s="17">
        <v>300</v>
      </c>
      <c r="K63" s="19">
        <v>0.9</v>
      </c>
      <c r="L63" s="17">
        <v>2</v>
      </c>
      <c r="M63" s="17">
        <v>124</v>
      </c>
      <c r="N63" s="17">
        <f t="shared" si="5"/>
        <v>548</v>
      </c>
      <c r="O63" s="12">
        <f t="shared" si="6"/>
        <v>0.10000000000000002</v>
      </c>
      <c r="P63" s="13">
        <f t="shared" si="3"/>
        <v>602.79999999999995</v>
      </c>
      <c r="Q63" s="5">
        <f t="shared" si="4"/>
        <v>18</v>
      </c>
    </row>
    <row r="64" spans="1:17">
      <c r="A64" s="5">
        <v>62</v>
      </c>
      <c r="B64" s="14" t="str">
        <f>'Stat Reference'!A64</f>
        <v>Seasonal</v>
      </c>
      <c r="C64" s="14" t="str">
        <f>'Stat Reference'!B64</f>
        <v>Santa</v>
      </c>
      <c r="D64" s="14" t="str">
        <f>'Stat Reference'!C64</f>
        <v>Melee</v>
      </c>
      <c r="E64" s="17">
        <f>'Stat Reference'!D64</f>
        <v>50</v>
      </c>
      <c r="F64" s="18">
        <f t="shared" si="0"/>
        <v>50</v>
      </c>
      <c r="G64" s="19">
        <v>0</v>
      </c>
      <c r="H64" s="19">
        <v>0</v>
      </c>
      <c r="I64" s="5" t="s">
        <v>87</v>
      </c>
      <c r="J64" s="17">
        <v>300</v>
      </c>
      <c r="K64" s="19">
        <v>0.9</v>
      </c>
      <c r="L64" s="17">
        <v>2</v>
      </c>
      <c r="M64" s="17">
        <v>124</v>
      </c>
      <c r="N64" s="17">
        <f t="shared" ref="N64:N67" si="7">(L64*M64)+J64</f>
        <v>548</v>
      </c>
      <c r="O64" s="12">
        <f t="shared" ref="O64:O67" si="8">1/(1-(1*K64))/100</f>
        <v>0.10000000000000002</v>
      </c>
      <c r="P64" s="13">
        <f t="shared" si="3"/>
        <v>602.79999999999995</v>
      </c>
      <c r="Q64" s="5">
        <f t="shared" si="4"/>
        <v>13</v>
      </c>
    </row>
    <row r="65" spans="1:17">
      <c r="A65" s="5">
        <v>63</v>
      </c>
      <c r="B65" s="14" t="str">
        <f>'Stat Reference'!A65</f>
        <v>Seasonal</v>
      </c>
      <c r="C65" s="14" t="str">
        <f>'Stat Reference'!B65</f>
        <v>Santa</v>
      </c>
      <c r="D65" s="14" t="str">
        <f>'Stat Reference'!C65</f>
        <v>Explosion</v>
      </c>
      <c r="E65" s="17">
        <f>'Stat Reference'!D65</f>
        <v>35</v>
      </c>
      <c r="F65" s="18">
        <f t="shared" si="0"/>
        <v>35</v>
      </c>
      <c r="G65" s="19">
        <v>0</v>
      </c>
      <c r="H65" s="19">
        <v>0</v>
      </c>
      <c r="I65" s="5" t="s">
        <v>87</v>
      </c>
      <c r="J65" s="17">
        <v>300</v>
      </c>
      <c r="K65" s="19">
        <v>0.9</v>
      </c>
      <c r="L65" s="17">
        <v>2</v>
      </c>
      <c r="M65" s="17">
        <v>124</v>
      </c>
      <c r="N65" s="17">
        <f t="shared" si="7"/>
        <v>548</v>
      </c>
      <c r="O65" s="12">
        <f t="shared" si="8"/>
        <v>0.10000000000000002</v>
      </c>
      <c r="P65" s="13">
        <f t="shared" si="3"/>
        <v>602.79999999999995</v>
      </c>
      <c r="Q65" s="5">
        <f t="shared" si="4"/>
        <v>18</v>
      </c>
    </row>
    <row r="66" spans="1:17">
      <c r="A66" s="5">
        <v>64</v>
      </c>
      <c r="B66" s="14" t="str">
        <f>'Stat Reference'!A66</f>
        <v>Seasonal</v>
      </c>
      <c r="C66" s="14" t="str">
        <f>'Stat Reference'!B66</f>
        <v>Reinder</v>
      </c>
      <c r="D66" s="14" t="str">
        <f>'Stat Reference'!C66</f>
        <v>Melee</v>
      </c>
      <c r="E66" s="17">
        <f>'Stat Reference'!D66</f>
        <v>75</v>
      </c>
      <c r="F66" s="18">
        <f t="shared" si="0"/>
        <v>75</v>
      </c>
      <c r="G66" s="19">
        <v>0</v>
      </c>
      <c r="H66" s="19">
        <v>0</v>
      </c>
      <c r="I66" s="5" t="s">
        <v>87</v>
      </c>
      <c r="J66" s="17">
        <v>300</v>
      </c>
      <c r="K66" s="19">
        <v>0.9</v>
      </c>
      <c r="L66" s="17">
        <v>2</v>
      </c>
      <c r="M66" s="17">
        <v>124</v>
      </c>
      <c r="N66" s="17">
        <f t="shared" si="7"/>
        <v>548</v>
      </c>
      <c r="O66" s="12">
        <f t="shared" si="8"/>
        <v>0.10000000000000002</v>
      </c>
      <c r="P66" s="13">
        <f t="shared" si="3"/>
        <v>602.79999999999995</v>
      </c>
      <c r="Q66" s="5">
        <f t="shared" si="4"/>
        <v>9</v>
      </c>
    </row>
    <row r="67" spans="1:17">
      <c r="A67" s="30">
        <v>65</v>
      </c>
      <c r="B67" s="28" t="str">
        <f>'Stat Reference'!A67</f>
        <v>Seasonal</v>
      </c>
      <c r="C67" s="28" t="str">
        <f>'Stat Reference'!B67</f>
        <v>Slenderman</v>
      </c>
      <c r="D67" s="28" t="str">
        <f>'Stat Reference'!C67</f>
        <v>Melee</v>
      </c>
      <c r="E67" s="27">
        <f>'Stat Reference'!D67</f>
        <v>9999</v>
      </c>
      <c r="F67" s="24">
        <f t="shared" si="0"/>
        <v>9999</v>
      </c>
      <c r="G67" s="25">
        <v>0</v>
      </c>
      <c r="H67" s="25">
        <v>0</v>
      </c>
      <c r="I67" s="30" t="s">
        <v>87</v>
      </c>
      <c r="J67" s="27">
        <v>300</v>
      </c>
      <c r="K67" s="29">
        <v>0.9</v>
      </c>
      <c r="L67" s="27">
        <v>2</v>
      </c>
      <c r="M67" s="27">
        <v>124</v>
      </c>
      <c r="N67" s="27">
        <f t="shared" si="7"/>
        <v>548</v>
      </c>
      <c r="O67" s="33">
        <f t="shared" si="8"/>
        <v>0.10000000000000002</v>
      </c>
      <c r="P67" s="34">
        <f t="shared" si="3"/>
        <v>602.79999999999995</v>
      </c>
      <c r="Q67" s="26">
        <f t="shared" si="4"/>
        <v>1</v>
      </c>
    </row>
  </sheetData>
  <mergeCells count="6">
    <mergeCell ref="A1:A2"/>
    <mergeCell ref="L1:N1"/>
    <mergeCell ref="O1:Q1"/>
    <mergeCell ref="B1:F1"/>
    <mergeCell ref="I1:K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7"/>
  <sheetViews>
    <sheetView workbookViewId="0">
      <selection activeCell="S3" sqref="S3"/>
    </sheetView>
  </sheetViews>
  <sheetFormatPr defaultRowHeight="15"/>
  <cols>
    <col min="1" max="1" width="4.5703125" bestFit="1" customWidth="1"/>
    <col min="2" max="2" width="19.7109375" bestFit="1" customWidth="1"/>
    <col min="3" max="3" width="9.7109375" style="7" bestFit="1" customWidth="1"/>
    <col min="4" max="6" width="13.5703125" customWidth="1"/>
    <col min="7" max="7" width="13.7109375" customWidth="1"/>
    <col min="8" max="8" width="14.85546875" customWidth="1"/>
    <col min="9" max="9" width="12.140625" customWidth="1"/>
    <col min="10" max="10" width="16.5703125" customWidth="1"/>
    <col min="11" max="11" width="13.42578125" bestFit="1" customWidth="1"/>
    <col min="12" max="12" width="13.140625" customWidth="1"/>
    <col min="13" max="13" width="14" customWidth="1"/>
    <col min="14" max="14" width="13" customWidth="1"/>
    <col min="15" max="15" width="14.140625" customWidth="1"/>
    <col min="16" max="16" width="13.85546875" customWidth="1"/>
    <col min="17" max="17" width="12.5703125" customWidth="1"/>
    <col min="18" max="18" width="14.85546875" customWidth="1"/>
    <col min="19" max="19" width="17.7109375" customWidth="1"/>
    <col min="20" max="20" width="18.85546875" customWidth="1"/>
  </cols>
  <sheetData>
    <row r="1" spans="1:20" ht="18.75" customHeight="1">
      <c r="A1" s="70" t="s">
        <v>9</v>
      </c>
      <c r="B1" s="72" t="s">
        <v>110</v>
      </c>
      <c r="C1" s="73"/>
      <c r="D1" s="73"/>
      <c r="E1" s="73"/>
      <c r="F1" s="74"/>
      <c r="G1" s="72" t="s">
        <v>108</v>
      </c>
      <c r="H1" s="74"/>
      <c r="I1" s="72" t="s">
        <v>10</v>
      </c>
      <c r="J1" s="74"/>
      <c r="K1" s="72" t="s">
        <v>13</v>
      </c>
      <c r="L1" s="73"/>
      <c r="M1" s="74"/>
      <c r="N1" s="72" t="s">
        <v>5</v>
      </c>
      <c r="O1" s="73"/>
      <c r="P1" s="74"/>
      <c r="Q1" s="75" t="s">
        <v>18</v>
      </c>
      <c r="R1" s="76"/>
      <c r="S1" s="76"/>
      <c r="T1" s="76"/>
    </row>
    <row r="2" spans="1:20" ht="96.75" customHeight="1">
      <c r="A2" s="71"/>
      <c r="B2" s="35" t="s">
        <v>109</v>
      </c>
      <c r="C2" s="35" t="s">
        <v>111</v>
      </c>
      <c r="D2" s="35" t="s">
        <v>112</v>
      </c>
      <c r="E2" s="35" t="s">
        <v>113</v>
      </c>
      <c r="F2" s="35" t="s">
        <v>114</v>
      </c>
      <c r="G2" s="35" t="s">
        <v>11</v>
      </c>
      <c r="H2" s="35" t="s">
        <v>8</v>
      </c>
      <c r="I2" s="35" t="s">
        <v>11</v>
      </c>
      <c r="J2" s="35" t="s">
        <v>8</v>
      </c>
      <c r="K2" s="35" t="s">
        <v>14</v>
      </c>
      <c r="L2" s="35" t="s">
        <v>17</v>
      </c>
      <c r="M2" s="35" t="s">
        <v>16</v>
      </c>
      <c r="N2" s="35" t="s">
        <v>6</v>
      </c>
      <c r="O2" s="35" t="s">
        <v>7</v>
      </c>
      <c r="P2" s="35" t="s">
        <v>78</v>
      </c>
      <c r="Q2" s="35" t="s">
        <v>1</v>
      </c>
      <c r="R2" s="35" t="s">
        <v>106</v>
      </c>
      <c r="S2" s="35" t="s">
        <v>119</v>
      </c>
      <c r="T2" s="35" t="s">
        <v>120</v>
      </c>
    </row>
    <row r="3" spans="1:20">
      <c r="A3" s="37">
        <v>1</v>
      </c>
      <c r="B3" s="38" t="s">
        <v>121</v>
      </c>
      <c r="C3" s="39">
        <v>54.02</v>
      </c>
      <c r="D3" s="40">
        <f>C3+(C3*(G3+H3))-(C3*(I3+J3))</f>
        <v>54.02</v>
      </c>
      <c r="E3" s="39">
        <v>270.11</v>
      </c>
      <c r="F3" s="40">
        <f>E3+(E3*(G3+H3))-(E3*(I3+J3))</f>
        <v>270.11</v>
      </c>
      <c r="G3" s="41">
        <v>0.12</v>
      </c>
      <c r="H3" s="41">
        <v>0</v>
      </c>
      <c r="I3" s="41">
        <v>0.12</v>
      </c>
      <c r="J3" s="41">
        <v>0</v>
      </c>
      <c r="K3" s="37" t="s">
        <v>87</v>
      </c>
      <c r="L3" s="39">
        <v>300</v>
      </c>
      <c r="M3" s="41">
        <v>0.9</v>
      </c>
      <c r="N3" s="39">
        <v>2</v>
      </c>
      <c r="O3" s="39">
        <v>124</v>
      </c>
      <c r="P3" s="39">
        <f>(N3*O3)+L3</f>
        <v>548</v>
      </c>
      <c r="Q3" s="42">
        <f>1/(1-(1*M3))/100</f>
        <v>0.10000000000000002</v>
      </c>
      <c r="R3" s="43">
        <f>(P3*Q3)+P3</f>
        <v>602.79999999999995</v>
      </c>
      <c r="S3" s="38">
        <f>IFERROR(ROUNDUP(R3/D3,0),"Never Die")</f>
        <v>12</v>
      </c>
      <c r="T3" s="38">
        <f>IFERROR(ROUNDUP(R3/F3,0),"Never Die")</f>
        <v>3</v>
      </c>
    </row>
    <row r="4" spans="1:20">
      <c r="A4" s="63"/>
      <c r="B4" s="64"/>
      <c r="C4" s="65"/>
      <c r="D4" s="66"/>
      <c r="E4" s="65"/>
      <c r="F4" s="66"/>
      <c r="G4" s="67"/>
      <c r="H4" s="67"/>
      <c r="I4" s="67"/>
      <c r="J4" s="67"/>
      <c r="K4" s="63"/>
      <c r="L4" s="65"/>
      <c r="M4" s="67"/>
      <c r="N4" s="65"/>
      <c r="O4" s="65"/>
      <c r="P4" s="65"/>
      <c r="Q4" s="68"/>
      <c r="R4" s="69"/>
      <c r="S4" s="64"/>
      <c r="T4" s="64"/>
    </row>
    <row r="5" spans="1:20">
      <c r="A5" s="44"/>
      <c r="B5" s="45"/>
      <c r="C5" s="46"/>
      <c r="D5" s="47"/>
      <c r="E5" s="46"/>
      <c r="F5" s="47"/>
      <c r="G5" s="48"/>
      <c r="H5" s="48"/>
      <c r="I5" s="48"/>
      <c r="J5" s="48"/>
      <c r="K5" s="44"/>
      <c r="L5" s="46"/>
      <c r="M5" s="48"/>
      <c r="N5" s="46"/>
      <c r="O5" s="46"/>
      <c r="P5" s="46"/>
      <c r="Q5" s="49"/>
      <c r="R5" s="50"/>
      <c r="S5" s="45"/>
      <c r="T5" s="45"/>
    </row>
    <row r="6" spans="1:20">
      <c r="A6" s="44"/>
      <c r="B6" s="45"/>
      <c r="C6" s="46"/>
      <c r="D6" s="47"/>
      <c r="E6" s="46"/>
      <c r="F6" s="47"/>
      <c r="G6" s="48"/>
      <c r="H6" s="48"/>
      <c r="I6" s="48"/>
      <c r="J6" s="48"/>
      <c r="K6" s="44"/>
      <c r="L6" s="46"/>
      <c r="M6" s="48"/>
      <c r="N6" s="46"/>
      <c r="O6" s="46"/>
      <c r="P6" s="46"/>
      <c r="Q6" s="49"/>
      <c r="R6" s="50"/>
      <c r="S6" s="45"/>
      <c r="T6" s="45"/>
    </row>
    <row r="7" spans="1:20">
      <c r="A7" s="44"/>
      <c r="B7" s="45"/>
      <c r="C7" s="46"/>
      <c r="D7" s="47"/>
      <c r="E7" s="46"/>
      <c r="F7" s="47"/>
      <c r="G7" s="48"/>
      <c r="H7" s="48"/>
      <c r="I7" s="48"/>
      <c r="J7" s="48"/>
      <c r="K7" s="44"/>
      <c r="L7" s="46"/>
      <c r="M7" s="48"/>
      <c r="N7" s="46"/>
      <c r="O7" s="46"/>
      <c r="P7" s="46"/>
      <c r="Q7" s="49"/>
      <c r="R7" s="50"/>
      <c r="S7" s="45"/>
      <c r="T7" s="45"/>
    </row>
    <row r="8" spans="1:20">
      <c r="A8" s="44"/>
      <c r="B8" s="45"/>
      <c r="C8" s="46"/>
      <c r="D8" s="47"/>
      <c r="E8" s="46"/>
      <c r="F8" s="47"/>
      <c r="G8" s="48"/>
      <c r="H8" s="48"/>
      <c r="I8" s="48"/>
      <c r="J8" s="48"/>
      <c r="K8" s="44"/>
      <c r="L8" s="46"/>
      <c r="M8" s="48"/>
      <c r="N8" s="46"/>
      <c r="O8" s="46"/>
      <c r="P8" s="46"/>
      <c r="Q8" s="49"/>
      <c r="R8" s="50"/>
      <c r="S8" s="45"/>
      <c r="T8" s="45"/>
    </row>
    <row r="9" spans="1:20">
      <c r="A9" s="44"/>
      <c r="B9" s="45"/>
      <c r="C9" s="46"/>
      <c r="D9" s="47"/>
      <c r="E9" s="46"/>
      <c r="F9" s="47"/>
      <c r="G9" s="48"/>
      <c r="H9" s="48"/>
      <c r="I9" s="48"/>
      <c r="J9" s="48"/>
      <c r="K9" s="44"/>
      <c r="L9" s="46"/>
      <c r="M9" s="48"/>
      <c r="N9" s="46"/>
      <c r="O9" s="46"/>
      <c r="P9" s="46"/>
      <c r="Q9" s="49"/>
      <c r="R9" s="50"/>
      <c r="S9" s="45"/>
      <c r="T9" s="45"/>
    </row>
    <row r="10" spans="1:20">
      <c r="A10" s="44"/>
      <c r="B10" s="45"/>
      <c r="C10" s="46"/>
      <c r="D10" s="47"/>
      <c r="E10" s="46"/>
      <c r="F10" s="47"/>
      <c r="G10" s="48"/>
      <c r="H10" s="48"/>
      <c r="I10" s="48"/>
      <c r="J10" s="48"/>
      <c r="K10" s="44"/>
      <c r="L10" s="46"/>
      <c r="M10" s="48"/>
      <c r="N10" s="46"/>
      <c r="O10" s="46"/>
      <c r="P10" s="46"/>
      <c r="Q10" s="49"/>
      <c r="R10" s="50"/>
      <c r="S10" s="45"/>
      <c r="T10" s="45"/>
    </row>
    <row r="11" spans="1:20">
      <c r="A11" s="44"/>
      <c r="B11" s="45"/>
      <c r="C11" s="46"/>
      <c r="D11" s="47"/>
      <c r="E11" s="46"/>
      <c r="F11" s="47"/>
      <c r="G11" s="48"/>
      <c r="H11" s="48"/>
      <c r="I11" s="48"/>
      <c r="J11" s="48"/>
      <c r="K11" s="44"/>
      <c r="L11" s="46"/>
      <c r="M11" s="48"/>
      <c r="N11" s="46"/>
      <c r="O11" s="46"/>
      <c r="P11" s="46"/>
      <c r="Q11" s="49"/>
      <c r="R11" s="50"/>
      <c r="S11" s="45"/>
      <c r="T11" s="45"/>
    </row>
    <row r="12" spans="1:20">
      <c r="A12" s="44"/>
      <c r="B12" s="45"/>
      <c r="C12" s="46"/>
      <c r="D12" s="47"/>
      <c r="E12" s="46"/>
      <c r="F12" s="47"/>
      <c r="G12" s="48"/>
      <c r="H12" s="48"/>
      <c r="I12" s="48"/>
      <c r="J12" s="48"/>
      <c r="K12" s="44"/>
      <c r="L12" s="46"/>
      <c r="M12" s="48"/>
      <c r="N12" s="46"/>
      <c r="O12" s="46"/>
      <c r="P12" s="46"/>
      <c r="Q12" s="49"/>
      <c r="R12" s="50"/>
      <c r="S12" s="45"/>
      <c r="T12" s="45"/>
    </row>
    <row r="13" spans="1:20">
      <c r="A13" s="44"/>
      <c r="B13" s="45"/>
      <c r="C13" s="46"/>
      <c r="D13" s="47"/>
      <c r="E13" s="46"/>
      <c r="F13" s="47"/>
      <c r="G13" s="48"/>
      <c r="H13" s="48"/>
      <c r="I13" s="48"/>
      <c r="J13" s="48"/>
      <c r="K13" s="44"/>
      <c r="L13" s="46"/>
      <c r="M13" s="48"/>
      <c r="N13" s="46"/>
      <c r="O13" s="46"/>
      <c r="P13" s="46"/>
      <c r="Q13" s="49"/>
      <c r="R13" s="50"/>
      <c r="S13" s="45"/>
      <c r="T13" s="45"/>
    </row>
    <row r="14" spans="1:20">
      <c r="A14" s="44"/>
      <c r="B14" s="45"/>
      <c r="C14" s="46"/>
      <c r="D14" s="47"/>
      <c r="E14" s="46"/>
      <c r="F14" s="47"/>
      <c r="G14" s="48"/>
      <c r="H14" s="48"/>
      <c r="I14" s="48"/>
      <c r="J14" s="48"/>
      <c r="K14" s="44"/>
      <c r="L14" s="46"/>
      <c r="M14" s="48"/>
      <c r="N14" s="46"/>
      <c r="O14" s="46"/>
      <c r="P14" s="46"/>
      <c r="Q14" s="49"/>
      <c r="R14" s="50"/>
      <c r="S14" s="45"/>
      <c r="T14" s="45"/>
    </row>
    <row r="15" spans="1:20">
      <c r="A15" s="44"/>
      <c r="B15" s="45"/>
      <c r="C15" s="46"/>
      <c r="D15" s="47"/>
      <c r="E15" s="46"/>
      <c r="F15" s="47"/>
      <c r="G15" s="48"/>
      <c r="H15" s="48"/>
      <c r="I15" s="48"/>
      <c r="J15" s="48"/>
      <c r="K15" s="44"/>
      <c r="L15" s="46"/>
      <c r="M15" s="48"/>
      <c r="N15" s="46"/>
      <c r="O15" s="46"/>
      <c r="P15" s="46"/>
      <c r="Q15" s="49"/>
      <c r="R15" s="50"/>
      <c r="S15" s="45"/>
      <c r="T15" s="45"/>
    </row>
    <row r="16" spans="1:20">
      <c r="A16" s="44"/>
      <c r="B16" s="45"/>
      <c r="C16" s="46"/>
      <c r="D16" s="47"/>
      <c r="E16" s="46"/>
      <c r="F16" s="47"/>
      <c r="G16" s="48"/>
      <c r="H16" s="48"/>
      <c r="I16" s="48"/>
      <c r="J16" s="48"/>
      <c r="K16" s="44"/>
      <c r="L16" s="46"/>
      <c r="M16" s="48"/>
      <c r="N16" s="46"/>
      <c r="O16" s="46"/>
      <c r="P16" s="46"/>
      <c r="Q16" s="49"/>
      <c r="R16" s="50"/>
      <c r="S16" s="45"/>
      <c r="T16" s="45"/>
    </row>
    <row r="17" spans="1:20">
      <c r="A17" s="44"/>
      <c r="B17" s="45"/>
      <c r="C17" s="46"/>
      <c r="D17" s="47"/>
      <c r="E17" s="46"/>
      <c r="F17" s="47"/>
      <c r="G17" s="48"/>
      <c r="H17" s="48"/>
      <c r="I17" s="48"/>
      <c r="J17" s="48"/>
      <c r="K17" s="44"/>
      <c r="L17" s="46"/>
      <c r="M17" s="48"/>
      <c r="N17" s="46"/>
      <c r="O17" s="46"/>
      <c r="P17" s="46"/>
      <c r="Q17" s="49"/>
      <c r="R17" s="50"/>
      <c r="S17" s="45"/>
      <c r="T17" s="45"/>
    </row>
    <row r="18" spans="1:20">
      <c r="A18" s="44"/>
      <c r="B18" s="45"/>
      <c r="C18" s="46"/>
      <c r="D18" s="47"/>
      <c r="E18" s="46"/>
      <c r="F18" s="47"/>
      <c r="G18" s="48"/>
      <c r="H18" s="48"/>
      <c r="I18" s="48"/>
      <c r="J18" s="48"/>
      <c r="K18" s="44"/>
      <c r="L18" s="46"/>
      <c r="M18" s="48"/>
      <c r="N18" s="46"/>
      <c r="O18" s="46"/>
      <c r="P18" s="46"/>
      <c r="Q18" s="49"/>
      <c r="R18" s="50"/>
      <c r="S18" s="45"/>
      <c r="T18" s="45"/>
    </row>
    <row r="19" spans="1:20">
      <c r="A19" s="44"/>
      <c r="B19" s="45"/>
      <c r="C19" s="46"/>
      <c r="D19" s="47"/>
      <c r="E19" s="46"/>
      <c r="F19" s="47"/>
      <c r="G19" s="48"/>
      <c r="H19" s="48"/>
      <c r="I19" s="48"/>
      <c r="J19" s="48"/>
      <c r="K19" s="44"/>
      <c r="L19" s="46"/>
      <c r="M19" s="48"/>
      <c r="N19" s="46"/>
      <c r="O19" s="46"/>
      <c r="P19" s="46"/>
      <c r="Q19" s="49"/>
      <c r="R19" s="50"/>
      <c r="S19" s="45"/>
      <c r="T19" s="45"/>
    </row>
    <row r="20" spans="1:20">
      <c r="A20" s="44"/>
      <c r="B20" s="45"/>
      <c r="C20" s="46"/>
      <c r="D20" s="47"/>
      <c r="E20" s="46"/>
      <c r="F20" s="47"/>
      <c r="G20" s="48"/>
      <c r="H20" s="48"/>
      <c r="I20" s="48"/>
      <c r="J20" s="48"/>
      <c r="K20" s="44"/>
      <c r="L20" s="46"/>
      <c r="M20" s="48"/>
      <c r="N20" s="46"/>
      <c r="O20" s="46"/>
      <c r="P20" s="46"/>
      <c r="Q20" s="49"/>
      <c r="R20" s="50"/>
      <c r="S20" s="45"/>
      <c r="T20" s="45"/>
    </row>
    <row r="21" spans="1:20">
      <c r="A21" s="44"/>
      <c r="B21" s="45"/>
      <c r="C21" s="46"/>
      <c r="D21" s="47"/>
      <c r="E21" s="46"/>
      <c r="F21" s="47"/>
      <c r="G21" s="48"/>
      <c r="H21" s="48"/>
      <c r="I21" s="48"/>
      <c r="J21" s="48"/>
      <c r="K21" s="44"/>
      <c r="L21" s="46"/>
      <c r="M21" s="48"/>
      <c r="N21" s="46"/>
      <c r="O21" s="46"/>
      <c r="P21" s="46"/>
      <c r="Q21" s="49"/>
      <c r="R21" s="50"/>
      <c r="S21" s="45"/>
      <c r="T21" s="45"/>
    </row>
    <row r="22" spans="1:20">
      <c r="A22" s="44"/>
      <c r="B22" s="45"/>
      <c r="C22" s="46"/>
      <c r="D22" s="47"/>
      <c r="E22" s="46"/>
      <c r="F22" s="47"/>
      <c r="G22" s="48"/>
      <c r="H22" s="48"/>
      <c r="I22" s="48"/>
      <c r="J22" s="48"/>
      <c r="K22" s="44"/>
      <c r="L22" s="46"/>
      <c r="M22" s="48"/>
      <c r="N22" s="46"/>
      <c r="O22" s="46"/>
      <c r="P22" s="46"/>
      <c r="Q22" s="49"/>
      <c r="R22" s="50"/>
      <c r="S22" s="45"/>
      <c r="T22" s="45"/>
    </row>
    <row r="23" spans="1:20">
      <c r="A23" s="44"/>
      <c r="B23" s="45"/>
      <c r="C23" s="46"/>
      <c r="D23" s="47"/>
      <c r="E23" s="46"/>
      <c r="F23" s="47"/>
      <c r="G23" s="48"/>
      <c r="H23" s="48"/>
      <c r="I23" s="48"/>
      <c r="J23" s="48"/>
      <c r="K23" s="44"/>
      <c r="L23" s="46"/>
      <c r="M23" s="48"/>
      <c r="N23" s="46"/>
      <c r="O23" s="46"/>
      <c r="P23" s="46"/>
      <c r="Q23" s="49"/>
      <c r="R23" s="50"/>
      <c r="S23" s="45"/>
      <c r="T23" s="45"/>
    </row>
    <row r="24" spans="1:20">
      <c r="A24" s="51"/>
      <c r="B24" s="52"/>
      <c r="C24" s="53"/>
      <c r="D24" s="47"/>
      <c r="E24" s="46"/>
      <c r="F24" s="47"/>
      <c r="G24" s="48"/>
      <c r="H24" s="48"/>
      <c r="I24" s="54"/>
      <c r="J24" s="54"/>
      <c r="K24" s="51"/>
      <c r="L24" s="53"/>
      <c r="M24" s="54"/>
      <c r="N24" s="53"/>
      <c r="O24" s="53"/>
      <c r="P24" s="53"/>
      <c r="Q24" s="55"/>
      <c r="R24" s="56"/>
      <c r="S24" s="52"/>
      <c r="T24" s="52"/>
    </row>
    <row r="25" spans="1:20">
      <c r="A25" s="44"/>
      <c r="B25" s="45"/>
      <c r="C25" s="46"/>
      <c r="D25" s="47"/>
      <c r="E25" s="46"/>
      <c r="F25" s="47"/>
      <c r="G25" s="48"/>
      <c r="H25" s="48"/>
      <c r="I25" s="48"/>
      <c r="J25" s="48"/>
      <c r="K25" s="44"/>
      <c r="L25" s="46"/>
      <c r="M25" s="48"/>
      <c r="N25" s="46"/>
      <c r="O25" s="46"/>
      <c r="P25" s="46"/>
      <c r="Q25" s="49"/>
      <c r="R25" s="50"/>
      <c r="S25" s="45"/>
      <c r="T25" s="45"/>
    </row>
    <row r="26" spans="1:20">
      <c r="A26" s="44"/>
      <c r="B26" s="45"/>
      <c r="C26" s="46"/>
      <c r="D26" s="47"/>
      <c r="E26" s="46"/>
      <c r="F26" s="47"/>
      <c r="G26" s="48"/>
      <c r="H26" s="48"/>
      <c r="I26" s="48"/>
      <c r="J26" s="48"/>
      <c r="K26" s="44"/>
      <c r="L26" s="46"/>
      <c r="M26" s="48"/>
      <c r="N26" s="46"/>
      <c r="O26" s="46"/>
      <c r="P26" s="46"/>
      <c r="Q26" s="49"/>
      <c r="R26" s="50"/>
      <c r="S26" s="45"/>
      <c r="T26" s="45"/>
    </row>
    <row r="27" spans="1:20">
      <c r="A27" s="44"/>
      <c r="B27" s="45"/>
      <c r="C27" s="46"/>
      <c r="D27" s="47"/>
      <c r="E27" s="46"/>
      <c r="F27" s="47"/>
      <c r="G27" s="48"/>
      <c r="H27" s="48"/>
      <c r="I27" s="48"/>
      <c r="J27" s="48"/>
      <c r="K27" s="44"/>
      <c r="L27" s="46"/>
      <c r="M27" s="48"/>
      <c r="N27" s="46"/>
      <c r="O27" s="46"/>
      <c r="P27" s="46"/>
      <c r="Q27" s="49"/>
      <c r="R27" s="50"/>
      <c r="S27" s="45"/>
      <c r="T27" s="45"/>
    </row>
    <row r="28" spans="1:20">
      <c r="A28" s="44"/>
      <c r="B28" s="45"/>
      <c r="C28" s="46"/>
      <c r="D28" s="47"/>
      <c r="E28" s="46"/>
      <c r="F28" s="47"/>
      <c r="G28" s="48"/>
      <c r="H28" s="48"/>
      <c r="I28" s="48"/>
      <c r="J28" s="48"/>
      <c r="K28" s="44"/>
      <c r="L28" s="46"/>
      <c r="M28" s="48"/>
      <c r="N28" s="46"/>
      <c r="O28" s="46"/>
      <c r="P28" s="46"/>
      <c r="Q28" s="49"/>
      <c r="R28" s="50"/>
      <c r="S28" s="45"/>
      <c r="T28" s="45"/>
    </row>
    <row r="29" spans="1:20">
      <c r="A29" s="44"/>
      <c r="B29" s="45"/>
      <c r="C29" s="46"/>
      <c r="D29" s="47"/>
      <c r="E29" s="46"/>
      <c r="F29" s="47"/>
      <c r="G29" s="48"/>
      <c r="H29" s="48"/>
      <c r="I29" s="48"/>
      <c r="J29" s="48"/>
      <c r="K29" s="44"/>
      <c r="L29" s="46"/>
      <c r="M29" s="48"/>
      <c r="N29" s="46"/>
      <c r="O29" s="46"/>
      <c r="P29" s="46"/>
      <c r="Q29" s="49"/>
      <c r="R29" s="50"/>
      <c r="S29" s="45"/>
      <c r="T29" s="45"/>
    </row>
    <row r="30" spans="1:20">
      <c r="A30" s="44"/>
      <c r="B30" s="45"/>
      <c r="C30" s="46"/>
      <c r="D30" s="47"/>
      <c r="E30" s="46"/>
      <c r="F30" s="47"/>
      <c r="G30" s="48"/>
      <c r="H30" s="48"/>
      <c r="I30" s="48"/>
      <c r="J30" s="48"/>
      <c r="K30" s="44"/>
      <c r="L30" s="46"/>
      <c r="M30" s="48"/>
      <c r="N30" s="46"/>
      <c r="O30" s="46"/>
      <c r="P30" s="46"/>
      <c r="Q30" s="49"/>
      <c r="R30" s="50"/>
      <c r="S30" s="45"/>
      <c r="T30" s="45"/>
    </row>
    <row r="31" spans="1:20">
      <c r="A31" s="44"/>
      <c r="B31" s="45"/>
      <c r="C31" s="46"/>
      <c r="D31" s="47"/>
      <c r="E31" s="46"/>
      <c r="F31" s="47"/>
      <c r="G31" s="48"/>
      <c r="H31" s="48"/>
      <c r="I31" s="48"/>
      <c r="J31" s="48"/>
      <c r="K31" s="44"/>
      <c r="L31" s="46"/>
      <c r="M31" s="48"/>
      <c r="N31" s="46"/>
      <c r="O31" s="46"/>
      <c r="P31" s="46"/>
      <c r="Q31" s="49"/>
      <c r="R31" s="50"/>
      <c r="S31" s="45"/>
      <c r="T31" s="45"/>
    </row>
    <row r="32" spans="1:20">
      <c r="A32" s="44"/>
      <c r="B32" s="45"/>
      <c r="C32" s="46"/>
      <c r="D32" s="47"/>
      <c r="E32" s="46"/>
      <c r="F32" s="47"/>
      <c r="G32" s="48"/>
      <c r="H32" s="48"/>
      <c r="I32" s="48"/>
      <c r="J32" s="48"/>
      <c r="K32" s="44"/>
      <c r="L32" s="46"/>
      <c r="M32" s="48"/>
      <c r="N32" s="46"/>
      <c r="O32" s="46"/>
      <c r="P32" s="46"/>
      <c r="Q32" s="49"/>
      <c r="R32" s="50"/>
      <c r="S32" s="45"/>
      <c r="T32" s="45"/>
    </row>
    <row r="33" spans="1:20">
      <c r="A33" s="44"/>
      <c r="B33" s="45"/>
      <c r="C33" s="46"/>
      <c r="D33" s="47"/>
      <c r="E33" s="46"/>
      <c r="F33" s="47"/>
      <c r="G33" s="48"/>
      <c r="H33" s="48"/>
      <c r="I33" s="48"/>
      <c r="J33" s="48"/>
      <c r="K33" s="44"/>
      <c r="L33" s="46"/>
      <c r="M33" s="48"/>
      <c r="N33" s="46"/>
      <c r="O33" s="46"/>
      <c r="P33" s="46"/>
      <c r="Q33" s="49"/>
      <c r="R33" s="50"/>
      <c r="S33" s="45"/>
      <c r="T33" s="45"/>
    </row>
    <row r="34" spans="1:20">
      <c r="A34" s="44"/>
      <c r="B34" s="45"/>
      <c r="C34" s="46"/>
      <c r="D34" s="47"/>
      <c r="E34" s="46"/>
      <c r="F34" s="47"/>
      <c r="G34" s="48"/>
      <c r="H34" s="48"/>
      <c r="I34" s="48"/>
      <c r="J34" s="48"/>
      <c r="K34" s="44"/>
      <c r="L34" s="46"/>
      <c r="M34" s="48"/>
      <c r="N34" s="46"/>
      <c r="O34" s="46"/>
      <c r="P34" s="46"/>
      <c r="Q34" s="49"/>
      <c r="R34" s="50"/>
      <c r="S34" s="45"/>
      <c r="T34" s="45"/>
    </row>
    <row r="35" spans="1:20">
      <c r="A35" s="44"/>
      <c r="B35" s="45"/>
      <c r="C35" s="46"/>
      <c r="D35" s="47"/>
      <c r="E35" s="46"/>
      <c r="F35" s="47"/>
      <c r="G35" s="48"/>
      <c r="H35" s="48"/>
      <c r="I35" s="48"/>
      <c r="J35" s="48"/>
      <c r="K35" s="44"/>
      <c r="L35" s="46"/>
      <c r="M35" s="48"/>
      <c r="N35" s="46"/>
      <c r="O35" s="46"/>
      <c r="P35" s="46"/>
      <c r="Q35" s="49"/>
      <c r="R35" s="50"/>
      <c r="S35" s="45"/>
      <c r="T35" s="45"/>
    </row>
    <row r="36" spans="1:20">
      <c r="A36" s="51"/>
      <c r="B36" s="52"/>
      <c r="C36" s="53"/>
      <c r="D36" s="47"/>
      <c r="E36" s="46"/>
      <c r="F36" s="47"/>
      <c r="G36" s="48"/>
      <c r="H36" s="48"/>
      <c r="I36" s="54"/>
      <c r="J36" s="54"/>
      <c r="K36" s="51"/>
      <c r="L36" s="53"/>
      <c r="M36" s="54"/>
      <c r="N36" s="53"/>
      <c r="O36" s="53"/>
      <c r="P36" s="53"/>
      <c r="Q36" s="55"/>
      <c r="R36" s="56"/>
      <c r="S36" s="52"/>
      <c r="T36" s="52"/>
    </row>
    <row r="37" spans="1:20">
      <c r="A37" s="44"/>
      <c r="B37" s="45"/>
      <c r="C37" s="46"/>
      <c r="D37" s="47"/>
      <c r="E37" s="46"/>
      <c r="F37" s="47"/>
      <c r="G37" s="48"/>
      <c r="H37" s="48"/>
      <c r="I37" s="48"/>
      <c r="J37" s="48"/>
      <c r="K37" s="44"/>
      <c r="L37" s="46"/>
      <c r="M37" s="48"/>
      <c r="N37" s="46"/>
      <c r="O37" s="46"/>
      <c r="P37" s="46"/>
      <c r="Q37" s="49"/>
      <c r="R37" s="50"/>
      <c r="S37" s="45"/>
      <c r="T37" s="45"/>
    </row>
    <row r="38" spans="1:20">
      <c r="A38" s="44"/>
      <c r="B38" s="45"/>
      <c r="C38" s="46"/>
      <c r="D38" s="47"/>
      <c r="E38" s="46"/>
      <c r="F38" s="47"/>
      <c r="G38" s="48"/>
      <c r="H38" s="48"/>
      <c r="I38" s="48"/>
      <c r="J38" s="48"/>
      <c r="K38" s="44"/>
      <c r="L38" s="46"/>
      <c r="M38" s="48"/>
      <c r="N38" s="46"/>
      <c r="O38" s="46"/>
      <c r="P38" s="46"/>
      <c r="Q38" s="49"/>
      <c r="R38" s="50"/>
      <c r="S38" s="45"/>
      <c r="T38" s="45"/>
    </row>
    <row r="39" spans="1:20">
      <c r="A39" s="44"/>
      <c r="B39" s="45"/>
      <c r="C39" s="46"/>
      <c r="D39" s="47"/>
      <c r="E39" s="46"/>
      <c r="F39" s="47"/>
      <c r="G39" s="48"/>
      <c r="H39" s="48"/>
      <c r="I39" s="48"/>
      <c r="J39" s="48"/>
      <c r="K39" s="44"/>
      <c r="L39" s="46"/>
      <c r="M39" s="48"/>
      <c r="N39" s="46"/>
      <c r="O39" s="46"/>
      <c r="P39" s="46"/>
      <c r="Q39" s="49"/>
      <c r="R39" s="50"/>
      <c r="S39" s="45"/>
      <c r="T39" s="45"/>
    </row>
    <row r="40" spans="1:20">
      <c r="A40" s="44"/>
      <c r="B40" s="45"/>
      <c r="C40" s="46"/>
      <c r="D40" s="47"/>
      <c r="E40" s="46"/>
      <c r="F40" s="47"/>
      <c r="G40" s="48"/>
      <c r="H40" s="48"/>
      <c r="I40" s="48"/>
      <c r="J40" s="48"/>
      <c r="K40" s="44"/>
      <c r="L40" s="46"/>
      <c r="M40" s="48"/>
      <c r="N40" s="46"/>
      <c r="O40" s="46"/>
      <c r="P40" s="46"/>
      <c r="Q40" s="49"/>
      <c r="R40" s="50"/>
      <c r="S40" s="45"/>
      <c r="T40" s="45"/>
    </row>
    <row r="41" spans="1:20">
      <c r="A41" s="44"/>
      <c r="B41" s="45"/>
      <c r="C41" s="46"/>
      <c r="D41" s="47"/>
      <c r="E41" s="46"/>
      <c r="F41" s="47"/>
      <c r="G41" s="48"/>
      <c r="H41" s="48"/>
      <c r="I41" s="48"/>
      <c r="J41" s="48"/>
      <c r="K41" s="44"/>
      <c r="L41" s="46"/>
      <c r="M41" s="48"/>
      <c r="N41" s="46"/>
      <c r="O41" s="46"/>
      <c r="P41" s="46"/>
      <c r="Q41" s="49"/>
      <c r="R41" s="50"/>
      <c r="S41" s="45"/>
      <c r="T41" s="45"/>
    </row>
    <row r="42" spans="1:20">
      <c r="A42" s="44"/>
      <c r="B42" s="45"/>
      <c r="C42" s="46"/>
      <c r="D42" s="47"/>
      <c r="E42" s="46"/>
      <c r="F42" s="47"/>
      <c r="G42" s="48"/>
      <c r="H42" s="48"/>
      <c r="I42" s="48"/>
      <c r="J42" s="48"/>
      <c r="K42" s="44"/>
      <c r="L42" s="46"/>
      <c r="M42" s="48"/>
      <c r="N42" s="46"/>
      <c r="O42" s="46"/>
      <c r="P42" s="46"/>
      <c r="Q42" s="49"/>
      <c r="R42" s="50"/>
      <c r="S42" s="45"/>
      <c r="T42" s="45"/>
    </row>
    <row r="43" spans="1:20">
      <c r="A43" s="44"/>
      <c r="B43" s="45"/>
      <c r="C43" s="46"/>
      <c r="D43" s="47"/>
      <c r="E43" s="46"/>
      <c r="F43" s="47"/>
      <c r="G43" s="48"/>
      <c r="H43" s="48"/>
      <c r="I43" s="48"/>
      <c r="J43" s="48"/>
      <c r="K43" s="44"/>
      <c r="L43" s="46"/>
      <c r="M43" s="48"/>
      <c r="N43" s="46"/>
      <c r="O43" s="46"/>
      <c r="P43" s="46"/>
      <c r="Q43" s="49"/>
      <c r="R43" s="50"/>
      <c r="S43" s="45"/>
      <c r="T43" s="45"/>
    </row>
    <row r="44" spans="1:20">
      <c r="A44" s="44"/>
      <c r="B44" s="45"/>
      <c r="C44" s="46"/>
      <c r="D44" s="47"/>
      <c r="E44" s="46"/>
      <c r="F44" s="47"/>
      <c r="G44" s="48"/>
      <c r="H44" s="48"/>
      <c r="I44" s="48"/>
      <c r="J44" s="48"/>
      <c r="K44" s="44"/>
      <c r="L44" s="46"/>
      <c r="M44" s="48"/>
      <c r="N44" s="46"/>
      <c r="O44" s="46"/>
      <c r="P44" s="46"/>
      <c r="Q44" s="49"/>
      <c r="R44" s="50"/>
      <c r="S44" s="45"/>
      <c r="T44" s="45"/>
    </row>
    <row r="45" spans="1:20">
      <c r="A45" s="44"/>
      <c r="B45" s="45"/>
      <c r="C45" s="46"/>
      <c r="D45" s="47"/>
      <c r="E45" s="46"/>
      <c r="F45" s="47"/>
      <c r="G45" s="48"/>
      <c r="H45" s="48"/>
      <c r="I45" s="48"/>
      <c r="J45" s="48"/>
      <c r="K45" s="44"/>
      <c r="L45" s="46"/>
      <c r="M45" s="48"/>
      <c r="N45" s="46"/>
      <c r="O45" s="46"/>
      <c r="P45" s="46"/>
      <c r="Q45" s="49"/>
      <c r="R45" s="50"/>
      <c r="S45" s="45"/>
      <c r="T45" s="45"/>
    </row>
    <row r="46" spans="1:20">
      <c r="A46" s="44"/>
      <c r="B46" s="45"/>
      <c r="C46" s="46"/>
      <c r="D46" s="47"/>
      <c r="E46" s="46"/>
      <c r="F46" s="47"/>
      <c r="G46" s="48"/>
      <c r="H46" s="48"/>
      <c r="I46" s="48"/>
      <c r="J46" s="48"/>
      <c r="K46" s="44"/>
      <c r="L46" s="46"/>
      <c r="M46" s="48"/>
      <c r="N46" s="46"/>
      <c r="O46" s="46"/>
      <c r="P46" s="46"/>
      <c r="Q46" s="49"/>
      <c r="R46" s="50"/>
      <c r="S46" s="45"/>
      <c r="T46" s="45"/>
    </row>
    <row r="47" spans="1:20">
      <c r="A47" s="44"/>
      <c r="B47" s="45"/>
      <c r="C47" s="46"/>
      <c r="D47" s="47"/>
      <c r="E47" s="46"/>
      <c r="F47" s="47"/>
      <c r="G47" s="48"/>
      <c r="H47" s="48"/>
      <c r="I47" s="48"/>
      <c r="J47" s="48"/>
      <c r="K47" s="44"/>
      <c r="L47" s="46"/>
      <c r="M47" s="48"/>
      <c r="N47" s="46"/>
      <c r="O47" s="46"/>
      <c r="P47" s="46"/>
      <c r="Q47" s="49"/>
      <c r="R47" s="50"/>
      <c r="S47" s="45"/>
      <c r="T47" s="45"/>
    </row>
    <row r="48" spans="1:20">
      <c r="A48" s="44"/>
      <c r="B48" s="45"/>
      <c r="C48" s="46"/>
      <c r="D48" s="47"/>
      <c r="E48" s="46"/>
      <c r="F48" s="47"/>
      <c r="G48" s="48"/>
      <c r="H48" s="48"/>
      <c r="I48" s="48"/>
      <c r="J48" s="48"/>
      <c r="K48" s="44"/>
      <c r="L48" s="46"/>
      <c r="M48" s="48"/>
      <c r="N48" s="46"/>
      <c r="O48" s="46"/>
      <c r="P48" s="46"/>
      <c r="Q48" s="49"/>
      <c r="R48" s="50"/>
      <c r="S48" s="45"/>
      <c r="T48" s="45"/>
    </row>
    <row r="49" spans="1:20">
      <c r="A49" s="44"/>
      <c r="B49" s="45"/>
      <c r="C49" s="46"/>
      <c r="D49" s="47"/>
      <c r="E49" s="46"/>
      <c r="F49" s="47"/>
      <c r="G49" s="48"/>
      <c r="H49" s="48"/>
      <c r="I49" s="48"/>
      <c r="J49" s="48"/>
      <c r="K49" s="44"/>
      <c r="L49" s="46"/>
      <c r="M49" s="48"/>
      <c r="N49" s="46"/>
      <c r="O49" s="46"/>
      <c r="P49" s="46"/>
      <c r="Q49" s="49"/>
      <c r="R49" s="50"/>
      <c r="S49" s="45"/>
      <c r="T49" s="45"/>
    </row>
    <row r="50" spans="1:20">
      <c r="A50" s="44"/>
      <c r="B50" s="45"/>
      <c r="C50" s="46"/>
      <c r="D50" s="47"/>
      <c r="E50" s="46"/>
      <c r="F50" s="47"/>
      <c r="G50" s="48"/>
      <c r="H50" s="48"/>
      <c r="I50" s="48"/>
      <c r="J50" s="48"/>
      <c r="K50" s="44"/>
      <c r="L50" s="46"/>
      <c r="M50" s="48"/>
      <c r="N50" s="46"/>
      <c r="O50" s="46"/>
      <c r="P50" s="46"/>
      <c r="Q50" s="49"/>
      <c r="R50" s="50"/>
      <c r="S50" s="45"/>
      <c r="T50" s="45"/>
    </row>
    <row r="51" spans="1:20">
      <c r="A51" s="44"/>
      <c r="B51" s="45"/>
      <c r="C51" s="46"/>
      <c r="D51" s="47"/>
      <c r="E51" s="46"/>
      <c r="F51" s="47"/>
      <c r="G51" s="48"/>
      <c r="H51" s="48"/>
      <c r="I51" s="48"/>
      <c r="J51" s="48"/>
      <c r="K51" s="44"/>
      <c r="L51" s="46"/>
      <c r="M51" s="48"/>
      <c r="N51" s="46"/>
      <c r="O51" s="46"/>
      <c r="P51" s="46"/>
      <c r="Q51" s="49"/>
      <c r="R51" s="50"/>
      <c r="S51" s="45"/>
      <c r="T51" s="45"/>
    </row>
    <row r="52" spans="1:20">
      <c r="A52" s="44"/>
      <c r="B52" s="45"/>
      <c r="C52" s="46"/>
      <c r="D52" s="47"/>
      <c r="E52" s="46"/>
      <c r="F52" s="47"/>
      <c r="G52" s="48"/>
      <c r="H52" s="48"/>
      <c r="I52" s="48"/>
      <c r="J52" s="48"/>
      <c r="K52" s="44"/>
      <c r="L52" s="46"/>
      <c r="M52" s="48"/>
      <c r="N52" s="46"/>
      <c r="O52" s="46"/>
      <c r="P52" s="46"/>
      <c r="Q52" s="49"/>
      <c r="R52" s="50"/>
      <c r="S52" s="45"/>
      <c r="T52" s="45"/>
    </row>
    <row r="53" spans="1:20">
      <c r="A53" s="44"/>
      <c r="B53" s="45"/>
      <c r="C53" s="46"/>
      <c r="D53" s="47"/>
      <c r="E53" s="46"/>
      <c r="F53" s="47"/>
      <c r="G53" s="48"/>
      <c r="H53" s="48"/>
      <c r="I53" s="48"/>
      <c r="J53" s="48"/>
      <c r="K53" s="44"/>
      <c r="L53" s="46"/>
      <c r="M53" s="48"/>
      <c r="N53" s="46"/>
      <c r="O53" s="46"/>
      <c r="P53" s="46"/>
      <c r="Q53" s="49"/>
      <c r="R53" s="50"/>
      <c r="S53" s="45"/>
      <c r="T53" s="45"/>
    </row>
    <row r="54" spans="1:20">
      <c r="A54" s="44"/>
      <c r="B54" s="45"/>
      <c r="C54" s="46"/>
      <c r="D54" s="47"/>
      <c r="E54" s="46"/>
      <c r="F54" s="47"/>
      <c r="G54" s="48"/>
      <c r="H54" s="48"/>
      <c r="I54" s="48"/>
      <c r="J54" s="48"/>
      <c r="K54" s="44"/>
      <c r="L54" s="46"/>
      <c r="M54" s="48"/>
      <c r="N54" s="46"/>
      <c r="O54" s="46"/>
      <c r="P54" s="46"/>
      <c r="Q54" s="49"/>
      <c r="R54" s="50"/>
      <c r="S54" s="45"/>
      <c r="T54" s="45"/>
    </row>
    <row r="55" spans="1:20">
      <c r="A55" s="44"/>
      <c r="B55" s="45"/>
      <c r="C55" s="46"/>
      <c r="D55" s="47"/>
      <c r="E55" s="46"/>
      <c r="F55" s="47"/>
      <c r="G55" s="48"/>
      <c r="H55" s="48"/>
      <c r="I55" s="48"/>
      <c r="J55" s="48"/>
      <c r="K55" s="44"/>
      <c r="L55" s="46"/>
      <c r="M55" s="48"/>
      <c r="N55" s="46"/>
      <c r="O55" s="46"/>
      <c r="P55" s="46"/>
      <c r="Q55" s="49"/>
      <c r="R55" s="50"/>
      <c r="S55" s="45"/>
      <c r="T55" s="45"/>
    </row>
    <row r="56" spans="1:20">
      <c r="A56" s="44"/>
      <c r="B56" s="45"/>
      <c r="C56" s="46"/>
      <c r="D56" s="47"/>
      <c r="E56" s="46"/>
      <c r="F56" s="47"/>
      <c r="G56" s="48"/>
      <c r="H56" s="48"/>
      <c r="I56" s="48"/>
      <c r="J56" s="48"/>
      <c r="K56" s="44"/>
      <c r="L56" s="46"/>
      <c r="M56" s="48"/>
      <c r="N56" s="46"/>
      <c r="O56" s="46"/>
      <c r="P56" s="46"/>
      <c r="Q56" s="49"/>
      <c r="R56" s="50"/>
      <c r="S56" s="45"/>
      <c r="T56" s="45"/>
    </row>
    <row r="57" spans="1:20">
      <c r="A57" s="44"/>
      <c r="B57" s="45"/>
      <c r="C57" s="46"/>
      <c r="D57" s="47"/>
      <c r="E57" s="46"/>
      <c r="F57" s="47"/>
      <c r="G57" s="48"/>
      <c r="H57" s="48"/>
      <c r="I57" s="48"/>
      <c r="J57" s="48"/>
      <c r="K57" s="44"/>
      <c r="L57" s="46"/>
      <c r="M57" s="48"/>
      <c r="N57" s="46"/>
      <c r="O57" s="46"/>
      <c r="P57" s="46"/>
      <c r="Q57" s="49"/>
      <c r="R57" s="50"/>
      <c r="S57" s="45"/>
      <c r="T57" s="45"/>
    </row>
    <row r="58" spans="1:20">
      <c r="A58" s="44"/>
      <c r="B58" s="45"/>
      <c r="C58" s="46"/>
      <c r="D58" s="47"/>
      <c r="E58" s="46"/>
      <c r="F58" s="47"/>
      <c r="G58" s="48"/>
      <c r="H58" s="48"/>
      <c r="I58" s="48"/>
      <c r="J58" s="48"/>
      <c r="K58" s="44"/>
      <c r="L58" s="46"/>
      <c r="M58" s="48"/>
      <c r="N58" s="46"/>
      <c r="O58" s="46"/>
      <c r="P58" s="46"/>
      <c r="Q58" s="49"/>
      <c r="R58" s="50"/>
      <c r="S58" s="45"/>
      <c r="T58" s="45"/>
    </row>
    <row r="59" spans="1:20">
      <c r="A59" s="44"/>
      <c r="B59" s="45"/>
      <c r="C59" s="46"/>
      <c r="D59" s="47"/>
      <c r="E59" s="46"/>
      <c r="F59" s="47"/>
      <c r="G59" s="48"/>
      <c r="H59" s="48"/>
      <c r="I59" s="48"/>
      <c r="J59" s="48"/>
      <c r="K59" s="44"/>
      <c r="L59" s="46"/>
      <c r="M59" s="48"/>
      <c r="N59" s="46"/>
      <c r="O59" s="46"/>
      <c r="P59" s="46"/>
      <c r="Q59" s="49"/>
      <c r="R59" s="50"/>
      <c r="S59" s="45"/>
      <c r="T59" s="45"/>
    </row>
    <row r="60" spans="1:20">
      <c r="A60" s="44"/>
      <c r="B60" s="45"/>
      <c r="C60" s="46"/>
      <c r="D60" s="47"/>
      <c r="E60" s="46"/>
      <c r="F60" s="47"/>
      <c r="G60" s="48"/>
      <c r="H60" s="48"/>
      <c r="I60" s="48"/>
      <c r="J60" s="48"/>
      <c r="K60" s="44"/>
      <c r="L60" s="46"/>
      <c r="M60" s="48"/>
      <c r="N60" s="46"/>
      <c r="O60" s="46"/>
      <c r="P60" s="46"/>
      <c r="Q60" s="49"/>
      <c r="R60" s="50"/>
      <c r="S60" s="45"/>
      <c r="T60" s="45"/>
    </row>
    <row r="61" spans="1:20">
      <c r="A61" s="44"/>
      <c r="B61" s="45"/>
      <c r="C61" s="46"/>
      <c r="D61" s="47"/>
      <c r="E61" s="46"/>
      <c r="F61" s="47"/>
      <c r="G61" s="48"/>
      <c r="H61" s="48"/>
      <c r="I61" s="48"/>
      <c r="J61" s="48"/>
      <c r="K61" s="44"/>
      <c r="L61" s="46"/>
      <c r="M61" s="48"/>
      <c r="N61" s="46"/>
      <c r="O61" s="46"/>
      <c r="P61" s="46"/>
      <c r="Q61" s="49"/>
      <c r="R61" s="50"/>
      <c r="S61" s="45"/>
      <c r="T61" s="45"/>
    </row>
    <row r="62" spans="1:20">
      <c r="A62" s="44"/>
      <c r="B62" s="45"/>
      <c r="C62" s="46"/>
      <c r="D62" s="47"/>
      <c r="E62" s="46"/>
      <c r="F62" s="47"/>
      <c r="G62" s="48"/>
      <c r="H62" s="48"/>
      <c r="I62" s="48"/>
      <c r="J62" s="48"/>
      <c r="K62" s="44"/>
      <c r="L62" s="46"/>
      <c r="M62" s="48"/>
      <c r="N62" s="46"/>
      <c r="O62" s="46"/>
      <c r="P62" s="46"/>
      <c r="Q62" s="49"/>
      <c r="R62" s="50"/>
      <c r="S62" s="45"/>
      <c r="T62" s="45"/>
    </row>
    <row r="63" spans="1:20">
      <c r="A63" s="44"/>
      <c r="B63" s="45"/>
      <c r="C63" s="46"/>
      <c r="D63" s="47"/>
      <c r="E63" s="46"/>
      <c r="F63" s="47"/>
      <c r="G63" s="48"/>
      <c r="H63" s="48"/>
      <c r="I63" s="48"/>
      <c r="J63" s="48"/>
      <c r="K63" s="44"/>
      <c r="L63" s="46"/>
      <c r="M63" s="48"/>
      <c r="N63" s="46"/>
      <c r="O63" s="46"/>
      <c r="P63" s="46"/>
      <c r="Q63" s="49"/>
      <c r="R63" s="50"/>
      <c r="S63" s="45"/>
      <c r="T63" s="45"/>
    </row>
    <row r="64" spans="1:20">
      <c r="A64" s="44"/>
      <c r="B64" s="45"/>
      <c r="C64" s="46"/>
      <c r="D64" s="47"/>
      <c r="E64" s="46"/>
      <c r="F64" s="47"/>
      <c r="G64" s="48"/>
      <c r="H64" s="48"/>
      <c r="I64" s="48"/>
      <c r="J64" s="48"/>
      <c r="K64" s="44"/>
      <c r="L64" s="46"/>
      <c r="M64" s="48"/>
      <c r="N64" s="46"/>
      <c r="O64" s="46"/>
      <c r="P64" s="46"/>
      <c r="Q64" s="49"/>
      <c r="R64" s="50"/>
      <c r="S64" s="45"/>
      <c r="T64" s="45"/>
    </row>
    <row r="65" spans="1:20">
      <c r="A65" s="44"/>
      <c r="B65" s="45"/>
      <c r="C65" s="46"/>
      <c r="D65" s="47"/>
      <c r="E65" s="46"/>
      <c r="F65" s="47"/>
      <c r="G65" s="48"/>
      <c r="H65" s="48"/>
      <c r="I65" s="48"/>
      <c r="J65" s="48"/>
      <c r="K65" s="44"/>
      <c r="L65" s="46"/>
      <c r="M65" s="48"/>
      <c r="N65" s="46"/>
      <c r="O65" s="46"/>
      <c r="P65" s="46"/>
      <c r="Q65" s="49"/>
      <c r="R65" s="50"/>
      <c r="S65" s="45"/>
      <c r="T65" s="45"/>
    </row>
    <row r="66" spans="1:20">
      <c r="A66" s="44"/>
      <c r="B66" s="45"/>
      <c r="C66" s="46"/>
      <c r="D66" s="47"/>
      <c r="E66" s="46"/>
      <c r="F66" s="47"/>
      <c r="G66" s="48"/>
      <c r="H66" s="48"/>
      <c r="I66" s="48"/>
      <c r="J66" s="48"/>
      <c r="K66" s="44"/>
      <c r="L66" s="46"/>
      <c r="M66" s="48"/>
      <c r="N66" s="46"/>
      <c r="O66" s="46"/>
      <c r="P66" s="46"/>
      <c r="Q66" s="49"/>
      <c r="R66" s="50"/>
      <c r="S66" s="45"/>
      <c r="T66" s="45"/>
    </row>
    <row r="67" spans="1:20">
      <c r="A67" s="57"/>
      <c r="B67" s="58"/>
      <c r="C67" s="59"/>
      <c r="D67" s="47"/>
      <c r="E67" s="46"/>
      <c r="F67" s="47"/>
      <c r="G67" s="48"/>
      <c r="H67" s="48"/>
      <c r="I67" s="54"/>
      <c r="J67" s="54"/>
      <c r="K67" s="57"/>
      <c r="L67" s="59"/>
      <c r="M67" s="60"/>
      <c r="N67" s="59"/>
      <c r="O67" s="59"/>
      <c r="P67" s="59"/>
      <c r="Q67" s="61"/>
      <c r="R67" s="62"/>
      <c r="S67" s="52"/>
      <c r="T67" s="52"/>
    </row>
  </sheetData>
  <mergeCells count="7">
    <mergeCell ref="A1:A2"/>
    <mergeCell ref="G1:H1"/>
    <mergeCell ref="I1:J1"/>
    <mergeCell ref="K1:M1"/>
    <mergeCell ref="N1:P1"/>
    <mergeCell ref="B1:F1"/>
    <mergeCell ref="Q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7"/>
  <sheetViews>
    <sheetView workbookViewId="0">
      <selection activeCell="C4" sqref="C4"/>
    </sheetView>
  </sheetViews>
  <sheetFormatPr defaultRowHeight="15"/>
  <cols>
    <col min="1" max="1" width="9.42578125" bestFit="1" customWidth="1"/>
    <col min="2" max="2" width="19.7109375" bestFit="1" customWidth="1"/>
    <col min="3" max="3" width="11.28515625" bestFit="1" customWidth="1"/>
    <col min="4" max="4" width="5" bestFit="1" customWidth="1"/>
    <col min="6" max="6" width="23.5703125" bestFit="1" customWidth="1"/>
    <col min="7" max="7" width="9.7109375" bestFit="1" customWidth="1"/>
    <col min="8" max="8" width="18" bestFit="1" customWidth="1"/>
    <col min="10" max="10" width="6.7109375" bestFit="1" customWidth="1"/>
    <col min="11" max="11" width="6.28515625" bestFit="1" customWidth="1"/>
    <col min="12" max="12" width="9.28515625" bestFit="1" customWidth="1"/>
    <col min="13" max="13" width="11.28515625" bestFit="1" customWidth="1"/>
  </cols>
  <sheetData>
    <row r="1" spans="1:13">
      <c r="A1" s="77" t="s">
        <v>2</v>
      </c>
      <c r="B1" s="77"/>
      <c r="C1" s="77"/>
      <c r="D1" s="78"/>
      <c r="E1" s="9"/>
      <c r="F1" s="77" t="s">
        <v>13</v>
      </c>
      <c r="G1" s="77"/>
      <c r="H1" s="77"/>
      <c r="J1" s="79" t="s">
        <v>109</v>
      </c>
      <c r="K1" s="79"/>
      <c r="L1" s="79"/>
      <c r="M1" s="79"/>
    </row>
    <row r="2" spans="1:13">
      <c r="A2" s="16" t="s">
        <v>26</v>
      </c>
      <c r="B2" s="16" t="s">
        <v>15</v>
      </c>
      <c r="C2" s="16" t="s">
        <v>27</v>
      </c>
      <c r="D2" s="21" t="s">
        <v>0</v>
      </c>
      <c r="E2" s="9"/>
      <c r="F2" s="16" t="s">
        <v>15</v>
      </c>
      <c r="G2" s="16" t="s">
        <v>17</v>
      </c>
      <c r="H2" s="16" t="s">
        <v>12</v>
      </c>
      <c r="J2" s="36" t="s">
        <v>26</v>
      </c>
      <c r="K2" s="36" t="s">
        <v>15</v>
      </c>
      <c r="L2" s="36" t="s">
        <v>115</v>
      </c>
      <c r="M2" s="36" t="s">
        <v>116</v>
      </c>
    </row>
    <row r="3" spans="1:13">
      <c r="A3" s="2" t="s">
        <v>54</v>
      </c>
      <c r="B3" s="2" t="s">
        <v>19</v>
      </c>
      <c r="C3" s="2" t="s">
        <v>117</v>
      </c>
      <c r="D3" s="8">
        <v>10</v>
      </c>
      <c r="E3" s="10"/>
      <c r="F3" s="11" t="s">
        <v>79</v>
      </c>
      <c r="G3" s="2">
        <v>80</v>
      </c>
      <c r="H3" s="3">
        <v>0.35</v>
      </c>
      <c r="J3" t="s">
        <v>117</v>
      </c>
      <c r="K3" t="s">
        <v>118</v>
      </c>
      <c r="L3">
        <v>1</v>
      </c>
      <c r="M3">
        <v>2</v>
      </c>
    </row>
    <row r="4" spans="1:13">
      <c r="A4" s="2" t="s">
        <v>54</v>
      </c>
      <c r="B4" s="2" t="s">
        <v>20</v>
      </c>
      <c r="C4" s="2" t="s">
        <v>117</v>
      </c>
      <c r="D4" s="8">
        <v>8</v>
      </c>
      <c r="E4" s="10"/>
      <c r="F4" s="11" t="s">
        <v>80</v>
      </c>
      <c r="G4" s="2">
        <v>100</v>
      </c>
      <c r="H4" s="3">
        <v>0.5</v>
      </c>
    </row>
    <row r="5" spans="1:13">
      <c r="A5" s="2" t="s">
        <v>54</v>
      </c>
      <c r="B5" s="2" t="s">
        <v>21</v>
      </c>
      <c r="C5" s="2" t="s">
        <v>117</v>
      </c>
      <c r="D5" s="8">
        <v>10</v>
      </c>
      <c r="E5" s="10"/>
      <c r="F5" s="11" t="s">
        <v>81</v>
      </c>
      <c r="G5" s="2">
        <v>400</v>
      </c>
      <c r="H5" s="3">
        <v>0.5</v>
      </c>
    </row>
    <row r="6" spans="1:13">
      <c r="A6" s="2" t="s">
        <v>54</v>
      </c>
      <c r="B6" s="2" t="s">
        <v>22</v>
      </c>
      <c r="C6" s="2" t="s">
        <v>117</v>
      </c>
      <c r="D6" s="8">
        <v>10</v>
      </c>
      <c r="E6" s="10"/>
      <c r="F6" s="11" t="s">
        <v>82</v>
      </c>
      <c r="G6" s="2">
        <v>120</v>
      </c>
      <c r="H6" s="3">
        <v>0.55000000000000004</v>
      </c>
    </row>
    <row r="7" spans="1:13">
      <c r="A7" s="2" t="s">
        <v>54</v>
      </c>
      <c r="B7" s="2" t="s">
        <v>23</v>
      </c>
      <c r="C7" s="2" t="s">
        <v>117</v>
      </c>
      <c r="D7" s="8">
        <v>12</v>
      </c>
      <c r="E7" s="10"/>
      <c r="F7" s="11" t="s">
        <v>83</v>
      </c>
      <c r="G7" s="2">
        <v>150</v>
      </c>
      <c r="H7" s="3">
        <v>0.6</v>
      </c>
    </row>
    <row r="8" spans="1:13">
      <c r="A8" s="2" t="s">
        <v>54</v>
      </c>
      <c r="B8" s="2" t="s">
        <v>24</v>
      </c>
      <c r="C8" s="2" t="s">
        <v>117</v>
      </c>
      <c r="D8" s="8">
        <v>22</v>
      </c>
      <c r="E8" s="10"/>
      <c r="F8" s="11" t="s">
        <v>84</v>
      </c>
      <c r="G8" s="2">
        <v>180</v>
      </c>
      <c r="H8" s="3">
        <v>0.7</v>
      </c>
    </row>
    <row r="9" spans="1:13">
      <c r="A9" s="2" t="s">
        <v>54</v>
      </c>
      <c r="B9" s="2" t="s">
        <v>25</v>
      </c>
      <c r="C9" s="2" t="s">
        <v>117</v>
      </c>
      <c r="D9" s="8">
        <v>22</v>
      </c>
      <c r="E9" s="10"/>
      <c r="F9" s="11" t="s">
        <v>85</v>
      </c>
      <c r="G9" s="2">
        <v>220</v>
      </c>
      <c r="H9" s="3">
        <v>0.85</v>
      </c>
    </row>
    <row r="10" spans="1:13">
      <c r="A10" s="2" t="s">
        <v>54</v>
      </c>
      <c r="B10" s="2" t="s">
        <v>25</v>
      </c>
      <c r="C10" s="2" t="s">
        <v>28</v>
      </c>
      <c r="D10" s="8">
        <v>20</v>
      </c>
      <c r="E10" s="10"/>
      <c r="F10" s="11" t="s">
        <v>86</v>
      </c>
      <c r="G10" s="2">
        <v>280</v>
      </c>
      <c r="H10" s="3">
        <v>0.85</v>
      </c>
    </row>
    <row r="11" spans="1:13">
      <c r="A11" s="2" t="s">
        <v>54</v>
      </c>
      <c r="B11" s="2" t="s">
        <v>29</v>
      </c>
      <c r="C11" s="2" t="s">
        <v>117</v>
      </c>
      <c r="D11" s="8">
        <v>24</v>
      </c>
      <c r="E11" s="10"/>
      <c r="F11" s="11" t="s">
        <v>87</v>
      </c>
      <c r="G11" s="2">
        <v>300</v>
      </c>
      <c r="H11" s="3">
        <v>0.9</v>
      </c>
    </row>
    <row r="12" spans="1:13">
      <c r="A12" s="2" t="s">
        <v>54</v>
      </c>
      <c r="B12" s="2" t="s">
        <v>30</v>
      </c>
      <c r="C12" s="2" t="s">
        <v>117</v>
      </c>
      <c r="D12" s="8">
        <v>24</v>
      </c>
      <c r="E12" s="10"/>
      <c r="F12" s="11" t="s">
        <v>88</v>
      </c>
      <c r="G12" s="2">
        <v>340</v>
      </c>
      <c r="H12" s="3">
        <v>0.85</v>
      </c>
    </row>
    <row r="13" spans="1:13">
      <c r="A13" s="2" t="s">
        <v>54</v>
      </c>
      <c r="B13" s="2" t="s">
        <v>30</v>
      </c>
      <c r="C13" s="2" t="s">
        <v>28</v>
      </c>
      <c r="D13" s="8">
        <v>20</v>
      </c>
      <c r="E13" s="10"/>
      <c r="F13" s="11" t="s">
        <v>89</v>
      </c>
      <c r="G13" s="2">
        <v>390</v>
      </c>
      <c r="H13" s="3">
        <v>0.85</v>
      </c>
    </row>
    <row r="14" spans="1:13">
      <c r="A14" s="2" t="s">
        <v>54</v>
      </c>
      <c r="B14" s="2" t="s">
        <v>31</v>
      </c>
      <c r="C14" s="2" t="s">
        <v>117</v>
      </c>
      <c r="D14" s="8">
        <v>50</v>
      </c>
      <c r="E14" s="10"/>
      <c r="F14" s="11" t="s">
        <v>90</v>
      </c>
      <c r="G14" s="4">
        <v>450</v>
      </c>
      <c r="H14" s="3">
        <v>0.95</v>
      </c>
    </row>
    <row r="15" spans="1:13">
      <c r="A15" s="2" t="s">
        <v>54</v>
      </c>
      <c r="B15" s="2" t="s">
        <v>32</v>
      </c>
      <c r="C15" s="2" t="s">
        <v>117</v>
      </c>
      <c r="D15" s="8">
        <v>40</v>
      </c>
      <c r="E15" s="10"/>
      <c r="F15" s="11" t="s">
        <v>91</v>
      </c>
      <c r="G15" s="2">
        <v>500</v>
      </c>
      <c r="H15" s="3">
        <v>0.9</v>
      </c>
    </row>
    <row r="16" spans="1:13">
      <c r="A16" s="2" t="s">
        <v>54</v>
      </c>
      <c r="B16" s="2" t="s">
        <v>33</v>
      </c>
      <c r="C16" s="2" t="s">
        <v>117</v>
      </c>
      <c r="D16" s="8">
        <v>50</v>
      </c>
      <c r="E16" s="10"/>
      <c r="F16" s="11" t="s">
        <v>92</v>
      </c>
      <c r="G16" s="2">
        <v>800</v>
      </c>
      <c r="H16" s="3">
        <v>0.95</v>
      </c>
    </row>
    <row r="17" spans="1:8">
      <c r="A17" s="2" t="s">
        <v>54</v>
      </c>
      <c r="B17" s="2" t="s">
        <v>34</v>
      </c>
      <c r="C17" s="2" t="s">
        <v>117</v>
      </c>
      <c r="D17" s="8">
        <v>55</v>
      </c>
      <c r="E17" s="10"/>
      <c r="F17" s="11" t="s">
        <v>93</v>
      </c>
      <c r="G17" s="11">
        <v>20</v>
      </c>
      <c r="H17" s="3">
        <v>0.2</v>
      </c>
    </row>
    <row r="18" spans="1:8">
      <c r="A18" s="2" t="s">
        <v>54</v>
      </c>
      <c r="B18" s="2" t="s">
        <v>35</v>
      </c>
      <c r="C18" s="2" t="s">
        <v>117</v>
      </c>
      <c r="D18" s="8">
        <v>55</v>
      </c>
      <c r="E18" s="10"/>
      <c r="F18" s="11" t="s">
        <v>94</v>
      </c>
      <c r="G18" s="11">
        <v>40</v>
      </c>
      <c r="H18" s="3">
        <v>0.35</v>
      </c>
    </row>
    <row r="19" spans="1:8">
      <c r="A19" s="2" t="s">
        <v>54</v>
      </c>
      <c r="B19" s="2" t="s">
        <v>35</v>
      </c>
      <c r="C19" s="2" t="s">
        <v>28</v>
      </c>
      <c r="D19" s="8">
        <v>110</v>
      </c>
      <c r="E19" s="10"/>
      <c r="F19" s="11" t="s">
        <v>95</v>
      </c>
      <c r="G19" s="11">
        <v>60</v>
      </c>
      <c r="H19" s="3">
        <v>0.3</v>
      </c>
    </row>
    <row r="20" spans="1:8">
      <c r="A20" s="2" t="s">
        <v>54</v>
      </c>
      <c r="B20" s="2" t="s">
        <v>36</v>
      </c>
      <c r="C20" s="2" t="s">
        <v>117</v>
      </c>
      <c r="D20" s="8">
        <v>100</v>
      </c>
      <c r="E20" s="10"/>
      <c r="F20" s="11" t="s">
        <v>96</v>
      </c>
      <c r="G20" s="11">
        <v>80</v>
      </c>
      <c r="H20" s="3">
        <v>0.4</v>
      </c>
    </row>
    <row r="21" spans="1:8">
      <c r="A21" s="2" t="s">
        <v>54</v>
      </c>
      <c r="B21" s="2" t="s">
        <v>37</v>
      </c>
      <c r="C21" s="2" t="s">
        <v>117</v>
      </c>
      <c r="D21" s="8">
        <v>70</v>
      </c>
      <c r="E21" s="10"/>
      <c r="F21" s="11" t="s">
        <v>97</v>
      </c>
      <c r="G21" s="11">
        <v>100</v>
      </c>
      <c r="H21" s="3">
        <v>0.45</v>
      </c>
    </row>
    <row r="22" spans="1:8">
      <c r="A22" s="2" t="s">
        <v>54</v>
      </c>
      <c r="B22" s="2" t="s">
        <v>38</v>
      </c>
      <c r="C22" s="2" t="s">
        <v>117</v>
      </c>
      <c r="D22" s="8">
        <v>50</v>
      </c>
      <c r="E22" s="10"/>
      <c r="F22" s="11" t="s">
        <v>98</v>
      </c>
      <c r="G22" s="11">
        <v>120</v>
      </c>
      <c r="H22" s="3">
        <v>0.5</v>
      </c>
    </row>
    <row r="23" spans="1:8">
      <c r="A23" s="2" t="s">
        <v>54</v>
      </c>
      <c r="B23" s="2" t="s">
        <v>38</v>
      </c>
      <c r="C23" s="2" t="s">
        <v>39</v>
      </c>
      <c r="D23" s="8">
        <v>60</v>
      </c>
      <c r="E23" s="10"/>
      <c r="F23" s="11" t="s">
        <v>99</v>
      </c>
      <c r="G23" s="11">
        <v>140</v>
      </c>
      <c r="H23" s="3">
        <v>0.55000000000000004</v>
      </c>
    </row>
    <row r="24" spans="1:8">
      <c r="A24" s="2" t="s">
        <v>54</v>
      </c>
      <c r="B24" s="2" t="s">
        <v>40</v>
      </c>
      <c r="C24" s="2" t="s">
        <v>41</v>
      </c>
      <c r="D24" s="8">
        <v>0</v>
      </c>
      <c r="E24" s="10"/>
      <c r="F24" s="11" t="s">
        <v>100</v>
      </c>
      <c r="G24" s="11">
        <v>180</v>
      </c>
      <c r="H24" s="3">
        <v>0.6</v>
      </c>
    </row>
    <row r="25" spans="1:8">
      <c r="A25" s="2" t="s">
        <v>54</v>
      </c>
      <c r="B25" s="2" t="s">
        <v>42</v>
      </c>
      <c r="C25" s="2" t="s">
        <v>117</v>
      </c>
      <c r="D25" s="8">
        <v>20</v>
      </c>
      <c r="E25" s="10"/>
      <c r="F25" s="11" t="s">
        <v>101</v>
      </c>
      <c r="G25" s="11">
        <v>200</v>
      </c>
      <c r="H25" s="3">
        <v>0.6</v>
      </c>
    </row>
    <row r="26" spans="1:8">
      <c r="A26" s="2" t="s">
        <v>54</v>
      </c>
      <c r="B26" s="2" t="s">
        <v>42</v>
      </c>
      <c r="C26" s="2" t="s">
        <v>39</v>
      </c>
      <c r="D26" s="8">
        <v>20</v>
      </c>
      <c r="E26" s="10"/>
      <c r="F26" s="11" t="s">
        <v>102</v>
      </c>
      <c r="G26" s="11">
        <v>210</v>
      </c>
      <c r="H26" s="3">
        <v>0.65</v>
      </c>
    </row>
    <row r="27" spans="1:8">
      <c r="A27" s="2" t="s">
        <v>54</v>
      </c>
      <c r="B27" s="2" t="s">
        <v>43</v>
      </c>
      <c r="C27" s="2" t="s">
        <v>117</v>
      </c>
      <c r="D27" s="8">
        <v>40</v>
      </c>
      <c r="E27" s="10"/>
      <c r="F27" s="11" t="s">
        <v>103</v>
      </c>
      <c r="G27" s="11">
        <v>260</v>
      </c>
      <c r="H27" s="3">
        <v>0.7</v>
      </c>
    </row>
    <row r="28" spans="1:8">
      <c r="A28" s="2" t="s">
        <v>54</v>
      </c>
      <c r="B28" s="2" t="s">
        <v>43</v>
      </c>
      <c r="C28" s="2" t="s">
        <v>39</v>
      </c>
      <c r="D28" s="8">
        <v>40</v>
      </c>
      <c r="E28" s="10"/>
      <c r="F28" s="11" t="s">
        <v>104</v>
      </c>
      <c r="G28" s="11">
        <v>300</v>
      </c>
      <c r="H28" s="3">
        <v>0.85</v>
      </c>
    </row>
    <row r="29" spans="1:8">
      <c r="A29" s="2" t="s">
        <v>54</v>
      </c>
      <c r="B29" s="2" t="s">
        <v>44</v>
      </c>
      <c r="C29" s="2" t="s">
        <v>117</v>
      </c>
      <c r="D29" s="8">
        <v>50</v>
      </c>
      <c r="E29" s="10"/>
      <c r="F29" s="11" t="s">
        <v>105</v>
      </c>
      <c r="G29" s="11">
        <v>350</v>
      </c>
      <c r="H29" s="3">
        <v>0.8</v>
      </c>
    </row>
    <row r="30" spans="1:8">
      <c r="A30" s="2" t="s">
        <v>54</v>
      </c>
      <c r="B30" s="2" t="s">
        <v>45</v>
      </c>
      <c r="C30" s="2" t="s">
        <v>117</v>
      </c>
      <c r="D30" s="8">
        <v>70</v>
      </c>
      <c r="E30" s="10"/>
    </row>
    <row r="31" spans="1:8">
      <c r="A31" s="2" t="s">
        <v>54</v>
      </c>
      <c r="B31" s="2" t="s">
        <v>46</v>
      </c>
      <c r="C31" s="2" t="s">
        <v>117</v>
      </c>
      <c r="D31" s="8">
        <v>30</v>
      </c>
      <c r="E31" s="10"/>
    </row>
    <row r="32" spans="1:8">
      <c r="A32" s="2" t="s">
        <v>54</v>
      </c>
      <c r="B32" s="2" t="s">
        <v>47</v>
      </c>
      <c r="C32" s="2" t="s">
        <v>117</v>
      </c>
      <c r="D32" s="8">
        <v>40</v>
      </c>
      <c r="E32" s="10"/>
    </row>
    <row r="33" spans="1:5">
      <c r="A33" s="2" t="s">
        <v>54</v>
      </c>
      <c r="B33" s="2" t="s">
        <v>48</v>
      </c>
      <c r="C33" s="2" t="s">
        <v>117</v>
      </c>
      <c r="D33" s="8">
        <v>220</v>
      </c>
      <c r="E33" s="10"/>
    </row>
    <row r="34" spans="1:5">
      <c r="A34" s="2" t="s">
        <v>54</v>
      </c>
      <c r="B34" s="2" t="s">
        <v>49</v>
      </c>
      <c r="C34" s="2" t="s">
        <v>117</v>
      </c>
      <c r="D34" s="8">
        <v>30</v>
      </c>
      <c r="E34" s="10"/>
    </row>
    <row r="35" spans="1:5">
      <c r="A35" s="2" t="s">
        <v>54</v>
      </c>
      <c r="B35" s="2" t="s">
        <v>49</v>
      </c>
      <c r="C35" s="2" t="s">
        <v>28</v>
      </c>
      <c r="D35" s="8">
        <v>40</v>
      </c>
      <c r="E35" s="10"/>
    </row>
    <row r="36" spans="1:5">
      <c r="A36" s="2" t="s">
        <v>54</v>
      </c>
      <c r="B36" s="2" t="s">
        <v>50</v>
      </c>
      <c r="C36" s="2" t="s">
        <v>117</v>
      </c>
      <c r="D36" s="8">
        <v>9999</v>
      </c>
      <c r="E36" s="10"/>
    </row>
    <row r="37" spans="1:5">
      <c r="A37" s="2" t="s">
        <v>54</v>
      </c>
      <c r="B37" s="2" t="s">
        <v>51</v>
      </c>
      <c r="C37" s="2" t="s">
        <v>117</v>
      </c>
      <c r="D37" s="8">
        <v>250</v>
      </c>
      <c r="E37" s="10"/>
    </row>
    <row r="38" spans="1:5">
      <c r="A38" s="2" t="s">
        <v>54</v>
      </c>
      <c r="B38" s="2" t="s">
        <v>52</v>
      </c>
      <c r="C38" s="2" t="s">
        <v>117</v>
      </c>
      <c r="D38" s="8">
        <v>180</v>
      </c>
      <c r="E38" s="10"/>
    </row>
    <row r="39" spans="1:5">
      <c r="A39" s="2" t="s">
        <v>54</v>
      </c>
      <c r="B39" s="2" t="s">
        <v>52</v>
      </c>
      <c r="C39" s="2" t="s">
        <v>39</v>
      </c>
      <c r="D39" s="8">
        <v>200</v>
      </c>
      <c r="E39" s="10"/>
    </row>
    <row r="40" spans="1:5">
      <c r="A40" s="2" t="s">
        <v>55</v>
      </c>
      <c r="B40" s="2" t="s">
        <v>53</v>
      </c>
      <c r="C40" s="2" t="s">
        <v>117</v>
      </c>
      <c r="D40" s="8">
        <v>40</v>
      </c>
      <c r="E40" s="10"/>
    </row>
    <row r="41" spans="1:5">
      <c r="A41" s="2" t="s">
        <v>55</v>
      </c>
      <c r="B41" s="2" t="s">
        <v>56</v>
      </c>
      <c r="C41" s="2" t="s">
        <v>117</v>
      </c>
      <c r="D41" s="8">
        <v>110</v>
      </c>
      <c r="E41" s="10"/>
    </row>
    <row r="42" spans="1:5">
      <c r="A42" s="2" t="s">
        <v>55</v>
      </c>
      <c r="B42" s="2" t="s">
        <v>57</v>
      </c>
      <c r="C42" s="2" t="s">
        <v>117</v>
      </c>
      <c r="D42" s="8">
        <v>140</v>
      </c>
      <c r="E42" s="10"/>
    </row>
    <row r="43" spans="1:5">
      <c r="A43" s="2" t="s">
        <v>55</v>
      </c>
      <c r="B43" s="2" t="s">
        <v>58</v>
      </c>
      <c r="C43" s="2" t="s">
        <v>117</v>
      </c>
      <c r="D43" s="8">
        <v>180</v>
      </c>
      <c r="E43" s="10"/>
    </row>
    <row r="44" spans="1:5">
      <c r="A44" s="2" t="s">
        <v>59</v>
      </c>
      <c r="B44" s="2" t="s">
        <v>60</v>
      </c>
      <c r="C44" s="2" t="s">
        <v>117</v>
      </c>
      <c r="D44" s="8">
        <v>80</v>
      </c>
      <c r="E44" s="10"/>
    </row>
    <row r="45" spans="1:5">
      <c r="A45" s="2" t="s">
        <v>59</v>
      </c>
      <c r="B45" s="2" t="s">
        <v>60</v>
      </c>
      <c r="C45" s="2" t="s">
        <v>28</v>
      </c>
      <c r="D45" s="8">
        <v>80</v>
      </c>
      <c r="E45" s="10"/>
    </row>
    <row r="46" spans="1:5">
      <c r="A46" s="2" t="s">
        <v>59</v>
      </c>
      <c r="B46" s="2" t="s">
        <v>60</v>
      </c>
      <c r="C46" s="2" t="s">
        <v>39</v>
      </c>
      <c r="D46" s="8">
        <v>50</v>
      </c>
      <c r="E46" s="10"/>
    </row>
    <row r="47" spans="1:5">
      <c r="A47" s="2" t="s">
        <v>59</v>
      </c>
      <c r="B47" s="2" t="s">
        <v>61</v>
      </c>
      <c r="C47" s="2" t="s">
        <v>117</v>
      </c>
      <c r="D47" s="8">
        <v>150</v>
      </c>
      <c r="E47" s="10"/>
    </row>
    <row r="48" spans="1:5">
      <c r="A48" s="2" t="s">
        <v>59</v>
      </c>
      <c r="B48" s="2" t="s">
        <v>61</v>
      </c>
      <c r="C48" s="2" t="s">
        <v>28</v>
      </c>
      <c r="D48" s="8">
        <v>150</v>
      </c>
      <c r="E48" s="10"/>
    </row>
    <row r="49" spans="1:5">
      <c r="A49" s="2" t="s">
        <v>59</v>
      </c>
      <c r="B49" s="2" t="s">
        <v>61</v>
      </c>
      <c r="C49" s="2" t="s">
        <v>39</v>
      </c>
      <c r="D49" s="8">
        <v>100</v>
      </c>
      <c r="E49" s="10"/>
    </row>
    <row r="50" spans="1:5">
      <c r="A50" s="2" t="s">
        <v>59</v>
      </c>
      <c r="B50" s="2" t="s">
        <v>62</v>
      </c>
      <c r="C50" s="2" t="s">
        <v>117</v>
      </c>
      <c r="D50" s="8">
        <v>80</v>
      </c>
      <c r="E50" s="10"/>
    </row>
    <row r="51" spans="1:5">
      <c r="A51" s="2" t="s">
        <v>59</v>
      </c>
      <c r="B51" s="2" t="s">
        <v>63</v>
      </c>
      <c r="C51" s="2" t="s">
        <v>117</v>
      </c>
      <c r="D51" s="8">
        <v>150</v>
      </c>
      <c r="E51" s="10"/>
    </row>
    <row r="52" spans="1:5">
      <c r="A52" s="2" t="s">
        <v>59</v>
      </c>
      <c r="B52" s="2" t="s">
        <v>64</v>
      </c>
      <c r="C52" s="2" t="s">
        <v>117</v>
      </c>
      <c r="D52" s="8">
        <v>80</v>
      </c>
      <c r="E52" s="10"/>
    </row>
    <row r="53" spans="1:5">
      <c r="A53" s="2" t="s">
        <v>59</v>
      </c>
      <c r="B53" s="2" t="s">
        <v>65</v>
      </c>
      <c r="C53" s="2" t="s">
        <v>117</v>
      </c>
      <c r="D53" s="8">
        <v>150</v>
      </c>
      <c r="E53" s="10"/>
    </row>
    <row r="54" spans="1:5">
      <c r="A54" s="2" t="s">
        <v>59</v>
      </c>
      <c r="B54" s="2" t="s">
        <v>66</v>
      </c>
      <c r="C54" s="2" t="s">
        <v>117</v>
      </c>
      <c r="D54" s="8">
        <v>80</v>
      </c>
      <c r="E54" s="10"/>
    </row>
    <row r="55" spans="1:5">
      <c r="A55" s="2" t="s">
        <v>59</v>
      </c>
      <c r="B55" s="2" t="s">
        <v>67</v>
      </c>
      <c r="C55" s="2" t="s">
        <v>117</v>
      </c>
      <c r="D55" s="8">
        <v>150</v>
      </c>
      <c r="E55" s="10"/>
    </row>
    <row r="56" spans="1:5">
      <c r="A56" s="2" t="s">
        <v>59</v>
      </c>
      <c r="B56" s="2" t="s">
        <v>68</v>
      </c>
      <c r="C56" s="2" t="s">
        <v>117</v>
      </c>
      <c r="D56" s="8">
        <v>400</v>
      </c>
      <c r="E56" s="10"/>
    </row>
    <row r="57" spans="1:5">
      <c r="A57" s="2" t="s">
        <v>59</v>
      </c>
      <c r="B57" s="2" t="s">
        <v>69</v>
      </c>
      <c r="C57" s="2" t="s">
        <v>117</v>
      </c>
      <c r="D57" s="8">
        <v>800</v>
      </c>
      <c r="E57" s="10"/>
    </row>
    <row r="58" spans="1:5">
      <c r="A58" s="2" t="s">
        <v>59</v>
      </c>
      <c r="B58" s="2" t="s">
        <v>70</v>
      </c>
      <c r="C58" s="2" t="s">
        <v>117</v>
      </c>
      <c r="D58" s="8">
        <v>700</v>
      </c>
      <c r="E58" s="10"/>
    </row>
    <row r="59" spans="1:5">
      <c r="A59" s="2" t="s">
        <v>71</v>
      </c>
      <c r="B59" s="2" t="s">
        <v>72</v>
      </c>
      <c r="C59" s="2" t="s">
        <v>117</v>
      </c>
      <c r="D59" s="8">
        <v>24</v>
      </c>
      <c r="E59" s="10"/>
    </row>
    <row r="60" spans="1:5">
      <c r="A60" s="2" t="s">
        <v>71</v>
      </c>
      <c r="B60" s="2" t="s">
        <v>73</v>
      </c>
      <c r="C60" s="2" t="s">
        <v>117</v>
      </c>
      <c r="D60" s="8">
        <v>50</v>
      </c>
      <c r="E60" s="10"/>
    </row>
    <row r="61" spans="1:5">
      <c r="A61" s="2" t="s">
        <v>71</v>
      </c>
      <c r="B61" s="2" t="s">
        <v>73</v>
      </c>
      <c r="C61" s="2" t="s">
        <v>39</v>
      </c>
      <c r="D61" s="8">
        <v>35</v>
      </c>
      <c r="E61" s="10"/>
    </row>
    <row r="62" spans="1:5">
      <c r="A62" s="2" t="s">
        <v>71</v>
      </c>
      <c r="B62" s="2" t="s">
        <v>74</v>
      </c>
      <c r="C62" s="2" t="s">
        <v>117</v>
      </c>
      <c r="D62" s="8">
        <v>50</v>
      </c>
      <c r="E62" s="10"/>
    </row>
    <row r="63" spans="1:5">
      <c r="A63" s="2" t="s">
        <v>71</v>
      </c>
      <c r="B63" s="2" t="s">
        <v>74</v>
      </c>
      <c r="C63" s="2" t="s">
        <v>39</v>
      </c>
      <c r="D63" s="8">
        <v>35</v>
      </c>
      <c r="E63" s="10"/>
    </row>
    <row r="64" spans="1:5">
      <c r="A64" s="2" t="s">
        <v>71</v>
      </c>
      <c r="B64" s="2" t="s">
        <v>75</v>
      </c>
      <c r="C64" s="2" t="s">
        <v>117</v>
      </c>
      <c r="D64" s="8">
        <v>50</v>
      </c>
      <c r="E64" s="10"/>
    </row>
    <row r="65" spans="1:5">
      <c r="A65" s="2" t="s">
        <v>71</v>
      </c>
      <c r="B65" s="2" t="s">
        <v>75</v>
      </c>
      <c r="C65" s="2" t="s">
        <v>39</v>
      </c>
      <c r="D65" s="8">
        <v>35</v>
      </c>
      <c r="E65" s="10"/>
    </row>
    <row r="66" spans="1:5">
      <c r="A66" s="2" t="s">
        <v>71</v>
      </c>
      <c r="B66" s="2" t="s">
        <v>76</v>
      </c>
      <c r="C66" s="2" t="s">
        <v>117</v>
      </c>
      <c r="D66" s="8">
        <v>75</v>
      </c>
      <c r="E66" s="10"/>
    </row>
    <row r="67" spans="1:5">
      <c r="A67" s="2" t="s">
        <v>71</v>
      </c>
      <c r="B67" s="2" t="s">
        <v>77</v>
      </c>
      <c r="C67" s="2" t="s">
        <v>117</v>
      </c>
      <c r="D67" s="8">
        <v>9999</v>
      </c>
      <c r="E67" s="10"/>
    </row>
  </sheetData>
  <mergeCells count="3">
    <mergeCell ref="F1:H1"/>
    <mergeCell ref="A1:D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PVZ</vt:lpstr>
      <vt:lpstr>PVP</vt:lpstr>
      <vt:lpstr>Stat Reference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malida oktavia</cp:lastModifiedBy>
  <dcterms:created xsi:type="dcterms:W3CDTF">2017-02-02T02:25:41Z</dcterms:created>
  <dcterms:modified xsi:type="dcterms:W3CDTF">2017-02-04T10:42:28Z</dcterms:modified>
</cp:coreProperties>
</file>