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olors1.xml" ContentType="application/vnd.ms-office.chartcolorstyle+xml"/>
  <Override PartName="/xl/charts/style1.xml" ContentType="application/vnd.ms-office.chartstyle+xml"/>
  <Override PartName="/xl/charts/chart1.xml" ContentType="application/vnd.openxmlformats-officedocument.drawingml.char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xl/tables/table1.xml" ContentType="application/vnd.openxmlformats-officedocument.spreadsheetml.table+xml"/>
  <Override PartName="/docProps/core.xml" ContentType="application/vnd.openxmlformats-package.core-properties+xml"/>
  <Override PartName="/xl/calcChain.xml" ContentType="application/vnd.openxmlformats-officedocument.spreadsheetml.calcChain+xml"/>
  <Override PartName="/xl/tables/table2.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D:\Kerjaan\Documents\IT QC\"/>
    </mc:Choice>
  </mc:AlternateContent>
  <xr:revisionPtr revIDLastSave="0" documentId="10_ncr:100000_{920F6DBC-77AD-4231-B9B6-4FED6845B1BF}" xr6:coauthVersionLast="31" xr6:coauthVersionMax="31" xr10:uidLastSave="{00000000-0000-0000-0000-000000000000}"/>
  <bookViews>
    <workbookView xWindow="0" yWindow="0" windowWidth="20490" windowHeight="7545" activeTab="1" xr2:uid="{F2C4FAA8-1830-4A81-A44E-79CD45967E54}"/>
  </bookViews>
  <sheets>
    <sheet name="Summary" sheetId="1" r:id="rId1"/>
    <sheet name="Scenario" sheetId="2" r:id="rId2"/>
    <sheet name="Defect" sheetId="3" r:id="rId3"/>
    <sheet name="Progress" sheetId="5" r:id="rId4"/>
  </sheets>
  <calcPr calcId="17901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5" l="1"/>
  <c r="F12" i="5"/>
  <c r="F11" i="5"/>
  <c r="F10" i="5"/>
  <c r="E12" i="5"/>
  <c r="E11" i="5"/>
  <c r="E9" i="5"/>
  <c r="F9" i="5"/>
  <c r="M10" i="1"/>
  <c r="L10" i="1"/>
  <c r="K10" i="1"/>
  <c r="C9" i="1" l="1"/>
  <c r="C8" i="1"/>
  <c r="C7" i="1"/>
  <c r="C6" i="1"/>
  <c r="C5" i="1"/>
  <c r="J10" i="1" l="1"/>
  <c r="I10" i="1"/>
  <c r="H10" i="1"/>
  <c r="G10" i="1"/>
  <c r="F10" i="1"/>
  <c r="E10" i="1"/>
  <c r="F8" i="5"/>
  <c r="F7" i="5"/>
  <c r="F6" i="5"/>
  <c r="F5" i="5"/>
  <c r="E8" i="5"/>
  <c r="E7" i="5"/>
  <c r="E6" i="5"/>
  <c r="E5" i="5"/>
  <c r="F4" i="5"/>
  <c r="E4" i="5"/>
  <c r="C19" i="1"/>
  <c r="C18" i="1"/>
  <c r="C17" i="1"/>
  <c r="C16" i="1"/>
  <c r="C15" i="1"/>
  <c r="C20" i="1" l="1"/>
  <c r="C10" i="1"/>
  <c r="D5" i="1" s="1"/>
  <c r="D18" i="1" l="1"/>
  <c r="D15" i="1"/>
  <c r="D17" i="1"/>
  <c r="D19" i="1"/>
  <c r="D16" i="1"/>
  <c r="D6" i="1"/>
  <c r="D9" i="1"/>
  <c r="D8" i="1"/>
  <c r="D7" i="1"/>
  <c r="D20" i="1" l="1"/>
  <c r="D10" i="1"/>
</calcChain>
</file>

<file path=xl/sharedStrings.xml><?xml version="1.0" encoding="utf-8"?>
<sst xmlns="http://schemas.openxmlformats.org/spreadsheetml/2006/main" count="483" uniqueCount="231">
  <si>
    <t>No.</t>
  </si>
  <si>
    <t>ID</t>
  </si>
  <si>
    <t>Fitur</t>
  </si>
  <si>
    <t>Skenario</t>
  </si>
  <si>
    <t>Langkah - Langkah</t>
  </si>
  <si>
    <t>Hasil yang diharapkan</t>
  </si>
  <si>
    <t>Hasil yang didapat</t>
  </si>
  <si>
    <t>Status Skenario</t>
  </si>
  <si>
    <t>Passing Rate</t>
  </si>
  <si>
    <t>Prasyarat</t>
  </si>
  <si>
    <t>Tes Data</t>
  </si>
  <si>
    <t>Tanggal Tes Terakhir</t>
  </si>
  <si>
    <t>Tanggal Tes Sukses</t>
  </si>
  <si>
    <t>Catatan</t>
  </si>
  <si>
    <t>Nomor Defect</t>
  </si>
  <si>
    <t>Tanggal Ditemukan Defect</t>
  </si>
  <si>
    <t>Deskripsi Masalah</t>
  </si>
  <si>
    <t>Status</t>
  </si>
  <si>
    <t>PIC Defect</t>
  </si>
  <si>
    <t>Nomor Scenario</t>
  </si>
  <si>
    <t>PIC</t>
  </si>
  <si>
    <t>Tanggal Penyelesaian Defect</t>
  </si>
  <si>
    <t>Scenario</t>
  </si>
  <si>
    <t>New</t>
  </si>
  <si>
    <t>In Progress</t>
  </si>
  <si>
    <t>Failed</t>
  </si>
  <si>
    <t>Drop</t>
  </si>
  <si>
    <t>Total</t>
  </si>
  <si>
    <t>#Scenario</t>
  </si>
  <si>
    <t>%Scenario</t>
  </si>
  <si>
    <t>ODS BLS</t>
  </si>
  <si>
    <t>ODS.BLS.1</t>
  </si>
  <si>
    <t>Run ETL ODS BLS pertama kali</t>
  </si>
  <si>
    <t>ODS.BLS.2</t>
  </si>
  <si>
    <t>ODS.BLS.3</t>
  </si>
  <si>
    <t>Run ETL ODS BLS &gt; 1 kali pada hari yang sama</t>
  </si>
  <si>
    <t>Run ETL ODS BLS pada hari berikutnya</t>
  </si>
  <si>
    <t>Config.1</t>
  </si>
  <si>
    <t>Konfigurasi ETL</t>
  </si>
  <si>
    <t>Cek data pada table TablesToCopy</t>
  </si>
  <si>
    <t>Implementasi</t>
  </si>
  <si>
    <t>IMP.1</t>
  </si>
  <si>
    <t>RLB.1</t>
  </si>
  <si>
    <t>Defect</t>
  </si>
  <si>
    <t>Retest</t>
  </si>
  <si>
    <t>Closed</t>
  </si>
  <si>
    <t>#Defect</t>
  </si>
  <si>
    <t>%Defect</t>
  </si>
  <si>
    <t>Implementasi ETL</t>
  </si>
  <si>
    <t>IMP.2</t>
  </si>
  <si>
    <t>Implementasi Reporting Services</t>
  </si>
  <si>
    <t>IMP.3</t>
  </si>
  <si>
    <t>Implementasi Database</t>
  </si>
  <si>
    <t>RLB.2</t>
  </si>
  <si>
    <t>RLB.3</t>
  </si>
  <si>
    <t>Rollback</t>
  </si>
  <si>
    <t>Rollback ETL</t>
  </si>
  <si>
    <t>Rollback Reporting Services</t>
  </si>
  <si>
    <t>Rollback Database</t>
  </si>
  <si>
    <t>RLB.2, RLB.3</t>
  </si>
  <si>
    <t>- IMP.2
- ETL ODS BLS belum pernah dijalankan</t>
  </si>
  <si>
    <t>ODS.BLS.4</t>
  </si>
  <si>
    <t>Runt ETL ODS BLS error</t>
  </si>
  <si>
    <t>ODS.BAI.1</t>
  </si>
  <si>
    <t>ODS.BAI.2</t>
  </si>
  <si>
    <t>ODS.BAI.3</t>
  </si>
  <si>
    <t>ODS.BAI.4</t>
  </si>
  <si>
    <t>ODS.BAI</t>
  </si>
  <si>
    <t>Run ETL ODS BAI pertama kali</t>
  </si>
  <si>
    <t>Run ETL ODS BAI &gt; 1 kali pada hari yang sama</t>
  </si>
  <si>
    <t>Run ETL ODS BAI pada hari berikutnya</t>
  </si>
  <si>
    <t>Runt ETL ODS BAI error</t>
  </si>
  <si>
    <t>CHA</t>
  </si>
  <si>
    <t>MartReporting</t>
  </si>
  <si>
    <t>MART.RPT.1</t>
  </si>
  <si>
    <t>MART.RPT.2</t>
  </si>
  <si>
    <t>MART.RPT.3</t>
  </si>
  <si>
    <t>MART.RPT.4</t>
  </si>
  <si>
    <t>Run ETL Mart Reporting error</t>
  </si>
  <si>
    <t>Report Daily Production By Product</t>
  </si>
  <si>
    <t>RPT.DPRD.1</t>
  </si>
  <si>
    <t>Generate Report Daily Production By Product yang tidak ada datanya</t>
  </si>
  <si>
    <t>Export Report Daily Production By Product ke file Excel</t>
  </si>
  <si>
    <t>RPT.DPRD.2</t>
  </si>
  <si>
    <t>RPT.DPRD.3</t>
  </si>
  <si>
    <t>Generate Report Daily Production By Product yang ada datanya (H-1)</t>
  </si>
  <si>
    <t>Config.2</t>
  </si>
  <si>
    <t>Schedule ETL</t>
  </si>
  <si>
    <t>Check schedule ETL H-1 dan H</t>
  </si>
  <si>
    <t>IMP.1, IMP.2</t>
  </si>
  <si>
    <t>ETL.MST.1</t>
  </si>
  <si>
    <t>ETL.MST.2</t>
  </si>
  <si>
    <t>ETL.MST.3</t>
  </si>
  <si>
    <t>ETL.MST.4</t>
  </si>
  <si>
    <t>RPT.DPRD.4</t>
  </si>
  <si>
    <t>Generate Report Daily Production By Product yang ada datanya (H)</t>
  </si>
  <si>
    <t>RPT.PTP.1</t>
  </si>
  <si>
    <t>Report PTP By Region</t>
  </si>
  <si>
    <t>RPT.PTP.2</t>
  </si>
  <si>
    <t>RPT.PTP.3</t>
  </si>
  <si>
    <t>RPT.PTP.4</t>
  </si>
  <si>
    <t>Generate Report PTP By Region yang ada datanya (H-1)</t>
  </si>
  <si>
    <t>Generate Report PTP By Region yang ada datanya (H)</t>
  </si>
  <si>
    <t>Generate Report PTP By Region yang tidak ada datanya</t>
  </si>
  <si>
    <t>Report Yearly By Cara Bayar</t>
  </si>
  <si>
    <t>Generate Report Yearly By Cara Bayar yang ada datanya (H-1)</t>
  </si>
  <si>
    <t>Generate Report Yearly By Cara Bayar yang ada datanya (H)</t>
  </si>
  <si>
    <t>Generate Report Yearly By Cara Bayar yang tidak ada datanya</t>
  </si>
  <si>
    <t>RPT.YCRB.1</t>
  </si>
  <si>
    <t>RPT.YCRB.2</t>
  </si>
  <si>
    <t>RPT.YCRB.3</t>
  </si>
  <si>
    <t>RPT.YCRB.4</t>
  </si>
  <si>
    <t>Export Report Yearly By Cara Bayar ke file Excel</t>
  </si>
  <si>
    <t>RPT.YMED.1</t>
  </si>
  <si>
    <t>RPT.YMED.2</t>
  </si>
  <si>
    <t>RPT.YMED.3</t>
  </si>
  <si>
    <t>RPT.YMED.4</t>
  </si>
  <si>
    <t>Report Yearly By Medical</t>
  </si>
  <si>
    <t>Generate Report Yearly By Medical yang ada datanya (H-1)</t>
  </si>
  <si>
    <t>GenerateReport Yearly By Medical yang ada datanya (H)</t>
  </si>
  <si>
    <t>Generate Report Yearly By Medical yang tidak ada datanya</t>
  </si>
  <si>
    <t>Export Report Yearly By Medical ke file Excel</t>
  </si>
  <si>
    <t>RPT.YPUP.1</t>
  </si>
  <si>
    <t>RPT.YPUP.2</t>
  </si>
  <si>
    <t>RPT.YPUP.3</t>
  </si>
  <si>
    <t>RPT.YPUP.4</t>
  </si>
  <si>
    <t>Report Yearly By Premi &amp; UP</t>
  </si>
  <si>
    <t>Generate Report Yearly By Premi &amp; UP yang ada datanya (H-1)</t>
  </si>
  <si>
    <t>Generate Report Yearly By Premi &amp; UP yang ada datanya (H)</t>
  </si>
  <si>
    <t>Generate Report Yearly By Premi &amp; UP yang tidak ada datanya</t>
  </si>
  <si>
    <t>Export Report Yearly By Premi &amp; UP ke file Excel</t>
  </si>
  <si>
    <t>Day</t>
  </si>
  <si>
    <t>Date</t>
  </si>
  <si>
    <t>Target</t>
  </si>
  <si>
    <t>Execution Rate</t>
  </si>
  <si>
    <t>Database BLS testing</t>
  </si>
  <si>
    <t>Database BAI testing</t>
  </si>
  <si>
    <t>Data BLS &amp; BAI testing</t>
  </si>
  <si>
    <t>-</t>
  </si>
  <si>
    <t>Lakukan implementasi Database sesuai dokumen implementation plan</t>
  </si>
  <si>
    <t>Lakukan implementasi ETL sesuai dokumen implementation plan</t>
  </si>
  <si>
    <t>Lakukan implementasi Reporting Services sesuai dokumen implementation plan</t>
  </si>
  <si>
    <t>1. Implementasi sukses dilakukan
2. ETL ODS BLS sukses ter-deploy
3. ETL ODS BAI sukses ter-deploy
4. ETL Mart Reporting sukses ter-deploy</t>
  </si>
  <si>
    <t>1. Implementasi sukses dilakukan
2. Report-report UW sukses ter-deploy:
• Report Produksi Premi Pertama dan Premi Lanjutan tahun Pertama berdasarkan Region
• Report Produksi Harian (Submission &amp; Issuance) berdasarkan Produk
• Report Produksi Premi Pertama berdasarkan Cara Bayar
• Report Produksi Premi Pertama berdasarkan Medical dan Non Medical
• Report Produksi Premi Pertama berdasarkan Premi dan Uang Pertanggungan</t>
  </si>
  <si>
    <t>Lakukan rollback Database sesuai dokumen implementation plan</t>
  </si>
  <si>
    <t>Lakukan rollback Reporting Services sesuai dokumen implementation plan</t>
  </si>
  <si>
    <t>Lakukan rollback ETL sesuai dokumen implementation plan</t>
  </si>
  <si>
    <t>ETL berikut ini berhasil dihapus:
1. ETL ODS BLS sukses ter-deploy
2. ETL ODS BAI sukses ter-deploy
3. ETL Mart Reporting sukses ter-deploy</t>
  </si>
  <si>
    <t>Report-report UW berikut ini berhasil dihapus:
1. Report Produksi Premi Pertama dan Premi Lanjutan tahun Pertama berdasarkan Region
2. Report Produksi Harian (Submission &amp; Issuance) berdasarkan Produk
3. Report Produksi Premi Pertama berdasarkan Cara Bayar
4. Report Produksi Premi Pertama berdasarkan Medical dan Non Medical
5. Report Produksi Premi Pertama berdasarkan Premi dan Uang Pertanggungan</t>
  </si>
  <si>
    <t>Database berikut ini berhasil di-drop:
1. BLI_ODS
2. Mart_Reporting</t>
  </si>
  <si>
    <t>1. Implementasi sukses dilakukan
2. Terbentuk database BLI_ODS
3. Terbentuk schema BLS dan BAI pada database BLI_ODS
4. Terbentuk table-table ODS BLS sesuai doc FSD
5. Terbentuk table-table ODS BAI sesuai doc FSD
6. Terbentuk table TablesToCopy sesuai doc FSD
7. Terbentuk table ETLLog sesuai doc FSD
8. Terbentuk database Mart_Reporting
9. Terbentuk table dan stored procedure pada Mart_Reporting sesuai FSD</t>
  </si>
  <si>
    <t>Cek data yang ter-insert pada table TablesToCopy di database BLI_ODS</t>
  </si>
  <si>
    <t>Cek job ETL yang terbentuk untuk proses H-1 maupun proses H</t>
  </si>
  <si>
    <t>Semua table ODS BLS dan BAI ter-insert pada table TablesToCopy dengan nilai Enabled = 1</t>
  </si>
  <si>
    <t>1. Terbentuk job SQL data H-1 pada jam 03.00
2. Terbentuk job SQL data H pada jam 12.00, 15.00, 18.00, 21.00</t>
  </si>
  <si>
    <t>1. Cek record ODS BLS yang Enabled = 1 pada table TablesToCopy
2. Tidak ada record pada table ETLLog
3. Semua table ODS BLS tidak ada recordnya
4. Run ETL ODS BLS
5. Cek data pada table ETLLog
  - Semua table sukses diproses
  - Jumlah record Source dan ODS sama
6. Cek data pada table ODS BLS
  - Jumlah record pada table ODS BLS = jumlah record BLS source</t>
  </si>
  <si>
    <t>1. Sudah ada record pada table ETLLog
2. Sudah ada data pada table-table ODS BLS
3. Catat minimum dan maximum TglPopulasi pada table-table ODS BLS
4. Catat tanggal dan waktu sebelum proses ETL ODS BLS dijalankan
5. Run ETL ODS BLS
6. Cek data pada table ETLLog
  - Semua table sukses diproses
  - Jumlah record Source dan ODS sama
  - Total durasi ETL &lt; 2 jam
7. Cek data pada table ODS BLS
  - Jumlah record pada table ODS BLS = jumlah record BLS source
  - TglPopulasi berada pada range proses ETL dijalankan
  - Sample 5 record untuk setiap table dan nilai setiap field sesuai
8. Cek email notifikasi yang terkirim harus sukses</t>
  </si>
  <si>
    <t>1. Sudah ada record pada table ETLLog
2. Sudah ada data pada table-table ODS BLS dengan TglPopulasi = hari sebelumnya
3. Catat minimum dan maximum TglPopulasi pada table-table ODS BLS
4. Catat tanggal dan waktu sebelum proses ETL ODS BLS dijalankan
5. Run ETL ODS BLS
6. Cek data pada table ETLLog
  - Semua table sukses diproses
  - Jumlah record Source dan ODS sama
  - Total durasi ETL &lt; 2 jam
7. Cek data pada table ODS BLS
  - Jumlah record pada table ODS BLS = jumlah record BLS source
  - TglPopulasi berada pada range proses ETL dijalankan
  - Sample 5 record untuk setiap table dan nilai setiap field sesuai
8. Cek email notifikasi yang terkirim harus sukses</t>
  </si>
  <si>
    <t>1. Update ip server database BLS pada koneksi BLS
2. Run ETL ODS BLS
3. Pastikan proses selesai dan tercatat pada table ETLLog dengan status Failed
4. Pastikan email terkirim dengan status Failed</t>
  </si>
  <si>
    <t>Hadi</t>
  </si>
  <si>
    <t>Tampilan report untuk masing-masing Submission dan Issuance seharusnya ada 2 bagian yaitu bagian data untuk tanggal = Tanggal Akhir dan bagian data untuk periode = Tanggal Awal s/d Tanggal Akhir.
Saat ini report yang ditampilkan hanya 1 bagian saja (salah satu dari dua bagian diatas)</t>
  </si>
  <si>
    <t>RPT.UW.1</t>
  </si>
  <si>
    <t>RPT.UW.2</t>
  </si>
  <si>
    <t>Group header report masih belum sesuai:
-  Header ada 3 baris, saat ini ada yang 3 baris dan ada yang 2 baris</t>
  </si>
  <si>
    <t>RPT.UW.3</t>
  </si>
  <si>
    <t>ETL ODS BLS kenapa menjalankan proses ODS table-table BAI?</t>
  </si>
  <si>
    <t>RPT.UW.4</t>
  </si>
  <si>
    <t>Jumlah record SourceCount &lt;&gt; DestinationRecord pada table ETLLog tapi kenapa TaskResult = ‘Success’ dan tidak ada FailureMessage?</t>
  </si>
  <si>
    <t>- AplPolis.TglData = H-1</t>
  </si>
  <si>
    <t>- AplPolis.TglData = H
- AplPolisHistory.TglData ada data H, H-1 dan data hari sebelumnya</t>
  </si>
  <si>
    <t>Export Report PTP By Region ke file Excel</t>
  </si>
  <si>
    <t>1. Masuk Reporting Services pilih Report
2. Isi Tanggal Mulai dan Tanggal Akhir &gt; Tanggal hari ini
3. Klik View Report</t>
  </si>
  <si>
    <t>1. Report dapat dipilih
2. Tanggal Mulai dan Tanggal Akhir dapat diisi
3. Output report ditampilkan tanpa data</t>
  </si>
  <si>
    <t>1. Report sukses dipilih dan ditampilkan
2. Tanggal Mulai dan Tanggal Akhir dapat diisi &gt; tanggal hari ini
3. Output report ditampilkan tanpa data dengan format yang sesuai</t>
  </si>
  <si>
    <t>1. Masuk Reporting Services pilih Report
2. Isi Tanggal Mulai = 1 Sep 2018 dan Tanggal Akhir = 30 Sep 2018
3. Klik View Report</t>
  </si>
  <si>
    <t>1. Report dapat dipilih
2. Tanggal Mulai dan Tanggal Akhir dapat diisi
3. Output report ditampilkan dengan data</t>
  </si>
  <si>
    <t>1. Masuk Reporting Services pilih Report
2. Isi Tanggal Mulai = 1 Sep 2018 dan Tanggal Akhir = 30 Sep 2018
3. Klik View Report
4. Save report dengan format excel</t>
  </si>
  <si>
    <t>Table AplPolis ada datanya</t>
  </si>
  <si>
    <t>1. Report dapat dipilih
2. Tanggal Mulai dan Tanggal Akhir dapat diisi
3. Output report ditampilkan dengan data
4. Report sukses disimpan dalam format file excel</t>
  </si>
  <si>
    <t>1. Report dapat dipilih dan ditampilkan
2. Tanggal Mulai dan Tanggal Akhir dapat diisi
3. Output report ditampilkan dengan data dan total
4. Report sukses disimpan dalam format file excel</t>
  </si>
  <si>
    <t>Tanggal Tes Pertama</t>
  </si>
  <si>
    <t>1. Report dapat dipilih dan ditampilkan
2. Tanggal Mulai dan Tanggal Akhir dapat diisi
3. Output report ditampilkan tanpa data sesuai dengan format report</t>
  </si>
  <si>
    <t>Total Case untuk Submission dan Issuance pada  bagian periode tanggal mulai dan tanggal akhir tidak ada</t>
  </si>
  <si>
    <t>RPT.UW.5</t>
  </si>
  <si>
    <t>RPT.UW.6</t>
  </si>
  <si>
    <t>1. Masuk Reporting Services pilih Report
2. Isi Tanggal Mulai = 1 Sep 2018 dan Tanggal Akhir = 7 Sep 2018
3. Klik View Report</t>
  </si>
  <si>
    <t>OK</t>
  </si>
  <si>
    <t>1. Masuk Reporting Services pilih Report
2. Isi Tanggal Mulai = 1 Sep 2018 dan Tanggal Akhir = 10 Sep 2018
3. Klik View Report
4. Save report dengan format excel</t>
  </si>
  <si>
    <t>Run Job Daily (By Schedule)</t>
  </si>
  <si>
    <t>Run Job EOM (By Schedule)</t>
  </si>
  <si>
    <t>Run Job EOM (Manual)</t>
  </si>
  <si>
    <t>Data BLS dan BAI sudah ada di ODS</t>
  </si>
  <si>
    <t>1. Pastikan tidak ada record pada table AplPolis dan AplPolisHistory
2. Run ETL Mart Reporting H-1
3. Cek data yang terbentuk pada table AplPolis dan AplPolisHistory</t>
  </si>
  <si>
    <t>Data BLS dan BAI sudah ada di ODS
Data AplPolis dan AplPolisHistory sudah ada tanggal sebelumnya</t>
  </si>
  <si>
    <t>1. Pastikan sudah ada record pada table AplPolis dan AplPolisHistory untuk tanggal data sebelumnya
2. Run ETL Mart Reporting H
3. Cek data yang terbentuk pada table AplPolis dan AplPolisHistory</t>
  </si>
  <si>
    <t>Koneksi salah
Drop salah satu field</t>
  </si>
  <si>
    <t>RPT.UW.7</t>
  </si>
  <si>
    <t>Terjadi error pada ETL Mart Reporting karena salah satu field pada table AplPolis di-drop. Proses ETL di SQL error namun log tidak ter-insert pada table PackageLog</t>
  </si>
  <si>
    <t>Run ETL Mart Reporting pertama kali (H-1)</t>
  </si>
  <si>
    <t>Run ETL Mart Reporting pada hari berikutnya (H)</t>
  </si>
  <si>
    <t>Run ETL Mart Reporting &gt; 1 kali untuk tanggal data yang sama (H dan H-1)</t>
  </si>
  <si>
    <t>Data BLS dan BAI sudah ada di ODS
Data Mart Reporting pada hari yang sama sudah ada (H-1)</t>
  </si>
  <si>
    <t>1. Run ETL Mart Reporting untuk tanggal data yang sudah ada sebelumnya (H-1)
2. Cek data yang terbentuk pada table AplPolis dan AplPolisHistory
3. Run ETL Mart Reporting untuk tanggal data H
4. Cek data yang terbentuk pada table AplPolis dan AplPolisHistory
5. Re-Run ETL Mart Reporting untuk tanggal data H
6. Cek data yang terbentuk pada table AplPolis dan AplPolisHistory</t>
  </si>
  <si>
    <t>Passed</t>
  </si>
  <si>
    <t>1. Data ODS BAI belum ada
2. Run ETL ODS BAI
3. Cek data</t>
  </si>
  <si>
    <t>1. Data ODS BAI sudah ada
2. Run ETL ODS BAI
3. Cek data</t>
  </si>
  <si>
    <t>Run Job Daily (Manual)</t>
  </si>
  <si>
    <t>OK
Durasi = +/- 4 menit</t>
  </si>
  <si>
    <t>OK
Durasi = +/- 24 menit</t>
  </si>
  <si>
    <t>OK
Duras = +/- 4 menit</t>
  </si>
  <si>
    <t>Koneksi salah -- OK
Drop salah satu field -- Failed
--Retest: OK</t>
  </si>
  <si>
    <t>ETLLog tidak ter-insert
PackageLog terinsert namun tidak ada informasi error</t>
  </si>
  <si>
    <t>RPT.UW.8</t>
  </si>
  <si>
    <t>Koneksi ke BLS salah namun ETL sukes dijalankan. Tidak ada record yang terbentuk di table ETLLog namun ada record yang diinsert ke PackageLog namun tidak ada informasi error apapun.</t>
  </si>
  <si>
    <t>RPT.UW.9</t>
  </si>
  <si>
    <t>Data H-1</t>
  </si>
  <si>
    <t>Data H</t>
  </si>
  <si>
    <t>RPT.UW.10</t>
  </si>
  <si>
    <t>Notes: kolom diatas heade “Month” perlu diwarnai hijau</t>
  </si>
  <si>
    <t>Notes: nama laporan perlu ditambahkan pada output</t>
  </si>
  <si>
    <t xml:space="preserve">Report Produksi berdasarkan Cara Bayar Header kolom tolong disesuaikan dengan templatenya.
</t>
  </si>
  <si>
    <t>Tanggal data pembayaran kenapa masih H-1</t>
  </si>
  <si>
    <t>Nilai percentage perlu dicek lagi</t>
  </si>
  <si>
    <t>Retest melalui scenario 16 (ODS.BAI.4)</t>
  </si>
  <si>
    <t>Retest: 2018-09-19
Final format dari user</t>
  </si>
  <si>
    <t>ODS.BLS.1
ODS.BAI.4</t>
  </si>
  <si>
    <t xml:space="preserve">Koneksi ke BAI salah namun ETL sukes dijalankan. Tidak ada record yang terbentuk di table ETLLog namun ada record yang diinsert ke PackageLog namun tidak ada informasi error apapun.
</t>
  </si>
  <si>
    <t>Run ETL ODS terjadi error, record di table ETLLog ter-insert namun beberapa nilai field EndTime tidak sesuai dan nilai field ElapsedTime = 0
Retest: 2018-09-19
Table PackageLog ter-insert namun proses table yang error tidak terinsert informasinya pada table ETLLog</t>
  </si>
  <si>
    <t>Jika pilihan Traditional, judul report sesuai. Namun jika pilihan unit link, judul report tetap traditional namun data yang ditampilkan berbeda.</t>
  </si>
  <si>
    <t>RPT.UW.11</t>
  </si>
  <si>
    <t>Report Produksi berdasarkan Cara Bayar jika pilihan kode jenis produk = UNIT LINK tapi judul report yang ditampilkan masih TRADISIONAL WITH INVEST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</si>
</sst>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dd\ mmm\ yy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charset val="1"/>
      <scheme val="minor"/>
    </font>
    <font>
      <b/>
      <sz val="10"/>
      <color theme="1"/>
      <name val="Calibri"/>
      <family val="2"/>
      <scheme val="minor"/>
    </font>
    <font>
      <sz val="10"/>
      <color theme="1"/>
      <name val="Calibri"/>
      <family val="2"/>
      <scheme val="minor"/>
    </font>
    <font>
      <b/>
      <sz val="10"/>
      <color theme="1" tint="4.9989318521683403E-2"/>
      <name val="Calibri"/>
      <family val="2"/>
      <scheme val="minor"/>
    </font>
    <font>
      <sz val="10"/>
      <color theme="1" tint="4.9989318521683403E-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6" tint="0.39997558519241921"/>
      </top>
      <bottom style="thin">
        <color theme="6" tint="0.39997558519241921"/>
      </bottom>
      <diagonal/>
    </border>
  </borders>
  <cellStyleXfs count="7">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0" borderId="0"/>
    <xf numFmtId="0" fontId="1" fillId="0" borderId="0"/>
  </cellStyleXfs>
  <cellXfs count="41">
    <xf numFmtId="0" fontId="0" fillId="0" borderId="0" xfId="0"/>
    <xf numFmtId="0" fontId="5" fillId="0" borderId="0" xfId="0" applyFont="1"/>
    <xf numFmtId="0" fontId="2" fillId="0" borderId="0" xfId="0" applyFont="1"/>
    <xf numFmtId="9" fontId="0" fillId="0" borderId="0" xfId="1" applyFont="1"/>
    <xf numFmtId="0" fontId="6" fillId="0" borderId="2" xfId="3" applyFont="1" applyBorder="1" applyAlignment="1">
      <alignment horizontal="center" vertical="top" wrapText="1"/>
    </xf>
    <xf numFmtId="164" fontId="6" fillId="0" borderId="2" xfId="3" applyNumberFormat="1" applyFont="1" applyBorder="1" applyAlignment="1">
      <alignment horizontal="center" vertical="top" wrapText="1"/>
    </xf>
    <xf numFmtId="0" fontId="7" fillId="0" borderId="0" xfId="0" applyFont="1" applyAlignment="1">
      <alignment vertical="top" wrapText="1"/>
    </xf>
    <xf numFmtId="0" fontId="5" fillId="0" borderId="0" xfId="0" applyFont="1" applyAlignment="1">
      <alignment vertical="top" wrapText="1"/>
    </xf>
    <xf numFmtId="0" fontId="5" fillId="0" borderId="3" xfId="0" applyFont="1" applyBorder="1" applyAlignment="1">
      <alignment vertical="top" wrapText="1"/>
    </xf>
    <xf numFmtId="0" fontId="5" fillId="0" borderId="0" xfId="3" applyFont="1" applyBorder="1" applyAlignment="1">
      <alignment horizontal="center" vertical="top" wrapText="1"/>
    </xf>
    <xf numFmtId="164" fontId="5" fillId="0" borderId="0" xfId="3" applyNumberFormat="1" applyFont="1" applyBorder="1" applyAlignment="1">
      <alignment horizontal="center" vertical="top" wrapText="1"/>
    </xf>
    <xf numFmtId="165" fontId="0" fillId="0" borderId="0" xfId="0" applyNumberFormat="1"/>
    <xf numFmtId="165" fontId="2" fillId="0" borderId="0" xfId="0" applyNumberFormat="1" applyFont="1"/>
    <xf numFmtId="0" fontId="4" fillId="0" borderId="0" xfId="0" applyFont="1"/>
    <xf numFmtId="0" fontId="5" fillId="0" borderId="1" xfId="0" applyFont="1" applyBorder="1"/>
    <xf numFmtId="0" fontId="4" fillId="3" borderId="1" xfId="0" applyFont="1" applyFill="1" applyBorder="1"/>
    <xf numFmtId="0" fontId="4" fillId="3" borderId="1" xfId="0" applyFont="1" applyFill="1" applyBorder="1" applyAlignment="1">
      <alignment horizontal="center"/>
    </xf>
    <xf numFmtId="165" fontId="4" fillId="3" borderId="1" xfId="0" applyNumberFormat="1" applyFont="1" applyFill="1" applyBorder="1" applyAlignment="1">
      <alignment horizontal="center"/>
    </xf>
    <xf numFmtId="0" fontId="4" fillId="0" borderId="1" xfId="0" applyFont="1" applyBorder="1" applyAlignment="1">
      <alignment horizontal="center"/>
    </xf>
    <xf numFmtId="9" fontId="4" fillId="0" borderId="1" xfId="1" applyFont="1" applyBorder="1" applyAlignment="1">
      <alignment horizontal="center"/>
    </xf>
    <xf numFmtId="0" fontId="5" fillId="0" borderId="1" xfId="0" applyFont="1" applyBorder="1" applyAlignment="1">
      <alignment horizontal="center"/>
    </xf>
    <xf numFmtId="9" fontId="5" fillId="0" borderId="1" xfId="1" applyFont="1" applyBorder="1" applyAlignment="1">
      <alignment horizontal="center"/>
    </xf>
    <xf numFmtId="9" fontId="4" fillId="3" borderId="1" xfId="1" applyFont="1" applyFill="1" applyBorder="1" applyAlignment="1">
      <alignment horizontal="center"/>
    </xf>
    <xf numFmtId="0" fontId="5" fillId="0" borderId="0" xfId="0" quotePrefix="1" applyFont="1" applyAlignment="1">
      <alignment vertical="top" wrapText="1"/>
    </xf>
    <xf numFmtId="165" fontId="6" fillId="0" borderId="2" xfId="3" applyNumberFormat="1" applyFont="1" applyBorder="1" applyAlignment="1">
      <alignment horizontal="center" vertical="top" wrapText="1"/>
    </xf>
    <xf numFmtId="165" fontId="5" fillId="0" borderId="0" xfId="3" applyNumberFormat="1" applyFont="1" applyBorder="1" applyAlignment="1">
      <alignment horizontal="center" vertical="top" wrapText="1"/>
    </xf>
    <xf numFmtId="165" fontId="5" fillId="0" borderId="0" xfId="0" applyNumberFormat="1" applyFont="1" applyAlignment="1">
      <alignment vertical="top" wrapText="1"/>
    </xf>
    <xf numFmtId="0" fontId="5" fillId="0" borderId="0" xfId="0" applyFont="1" applyAlignment="1">
      <alignment horizontal="center" vertical="top" wrapText="1"/>
    </xf>
    <xf numFmtId="0" fontId="0" fillId="0" borderId="0" xfId="0" applyAlignment="1">
      <alignment horizontal="center"/>
    </xf>
    <xf numFmtId="0" fontId="6" fillId="2" borderId="2" xfId="3" applyFont="1" applyFill="1" applyBorder="1" applyAlignment="1">
      <alignment horizontal="center" vertical="top" wrapText="1"/>
    </xf>
    <xf numFmtId="165" fontId="6" fillId="2" borderId="2" xfId="3" applyNumberFormat="1" applyFont="1" applyFill="1" applyBorder="1" applyAlignment="1">
      <alignment horizontal="center" vertical="top" wrapText="1"/>
    </xf>
    <xf numFmtId="9" fontId="2" fillId="0" borderId="0" xfId="1" applyFont="1"/>
    <xf numFmtId="165" fontId="0" fillId="0" borderId="0" xfId="0" applyNumberFormat="1" applyAlignment="1">
      <alignment horizontal="center"/>
    </xf>
    <xf numFmtId="9" fontId="0" fillId="0" borderId="0" xfId="1" applyFont="1" applyAlignment="1">
      <alignment horizontal="center"/>
    </xf>
    <xf numFmtId="0" fontId="5" fillId="0" borderId="0" xfId="3" quotePrefix="1" applyFont="1" applyBorder="1" applyAlignment="1">
      <alignment horizontal="center" vertical="top" wrapText="1"/>
    </xf>
    <xf numFmtId="0" fontId="5" fillId="0" borderId="0" xfId="3" applyFont="1" applyBorder="1" applyAlignment="1">
      <alignment horizontal="left" vertical="top" wrapText="1"/>
    </xf>
    <xf numFmtId="0" fontId="5" fillId="0" borderId="0" xfId="3" quotePrefix="1" applyFont="1" applyBorder="1" applyAlignment="1">
      <alignment horizontal="left" vertical="top" wrapText="1"/>
    </xf>
    <xf numFmtId="165" fontId="5" fillId="0" borderId="0" xfId="0" applyNumberFormat="1" applyFont="1" applyAlignment="1">
      <alignment horizontal="center" vertical="top" wrapText="1"/>
    </xf>
    <xf numFmtId="0" fontId="5" fillId="0" borderId="3" xfId="0" applyFont="1" applyFill="1" applyBorder="1" applyAlignment="1">
      <alignment vertical="top" wrapText="1"/>
    </xf>
    <xf numFmtId="0" fontId="5" fillId="0" borderId="0" xfId="0" applyFont="1" applyAlignment="1">
      <alignment horizontal="left" vertical="top" wrapText="1"/>
    </xf>
    <xf numFmtId="0" fontId="5" fillId="0" borderId="3" xfId="0" applyFont="1" applyBorder="1" applyAlignment="1">
      <alignment horizontal="left" vertical="top" wrapText="1"/>
    </xf>
  </cellXfs>
  <cellStyles count="7">
    <cellStyle name="Normal" xfId="0" builtinId="0"/>
    <cellStyle name="Normal 2" xfId="6" xr:uid="{00000000-0005-0000-0000-000001000000}"/>
    <cellStyle name="Normal 2 2" xfId="3" xr:uid="{00000000-0005-0000-0000-000002000000}"/>
    <cellStyle name="Normal 2 3" xfId="4" xr:uid="{00000000-0005-0000-0000-000003000000}"/>
    <cellStyle name="Normal 2 4" xfId="5" xr:uid="{00000000-0005-0000-0000-000004000000}"/>
    <cellStyle name="Normal 3" xfId="2" xr:uid="{00000000-0005-0000-0000-00002F000000}"/>
    <cellStyle name="Percent" xfId="1" builtinId="5"/>
  </cellStyles>
  <dxfs count="32">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5" formatCode="dd\ mmm\ yyyy"/>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numFmt numFmtId="165" formatCode="dd\ mmm\ yyyy"/>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border outline="0">
        <top style="thin">
          <color indexed="64"/>
        </top>
      </border>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border outline="0">
        <bottom style="thin">
          <color indexed="64"/>
        </bottom>
      </border>
    </dxf>
    <dxf>
      <font>
        <b/>
        <i val="0"/>
        <strike val="0"/>
        <condense val="0"/>
        <extend val="0"/>
        <outline val="0"/>
        <shadow val="0"/>
        <u val="none"/>
        <vertAlign val="baseline"/>
        <sz val="10"/>
        <color theme="1" tint="4.9989318521683403E-2"/>
        <name val="Calibri"/>
        <family val="2"/>
        <scheme val="minor"/>
      </font>
      <fill>
        <patternFill patternType="solid">
          <fgColor indexed="64"/>
          <bgColor theme="0" tint="-0.249977111117893"/>
        </patternFill>
      </fill>
      <alignment horizontal="center" vertical="top"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numFmt numFmtId="165" formatCode="dd\ mmm\ yyyy"/>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numFmt numFmtId="165" formatCode="dd\ mmm\ yyyy"/>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numFmt numFmtId="165" formatCode="dd\ mmm\ yyyy"/>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border outline="0">
        <top style="thin">
          <color indexed="64"/>
        </top>
      </border>
    </dxf>
    <dxf>
      <font>
        <b val="0"/>
        <i val="0"/>
        <strike val="0"/>
        <condense val="0"/>
        <extend val="0"/>
        <outline val="0"/>
        <shadow val="0"/>
        <u val="none"/>
        <vertAlign val="baseline"/>
        <sz val="10"/>
        <color theme="1"/>
        <name val="Calibri"/>
        <family val="2"/>
        <scheme val="minor"/>
      </font>
      <alignment vertical="top" textRotation="0" wrapText="1" justifyLastLine="0" shrinkToFit="0" readingOrder="0"/>
    </dxf>
    <dxf>
      <border outline="0">
        <bottom style="thin">
          <color indexed="64"/>
        </bottom>
      </border>
    </dxf>
    <dxf>
      <font>
        <strike val="0"/>
        <outline val="0"/>
        <shadow val="0"/>
        <u val="none"/>
        <vertAlign val="baseline"/>
        <sz val="10"/>
        <color theme="1" tint="4.9989318521683403E-2"/>
        <name val="Calibri"/>
        <family val="2"/>
        <scheme val="minor"/>
      </font>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Progress!$D$3</c:f>
              <c:strCache>
                <c:ptCount val="1"/>
                <c:pt idx="0">
                  <c:v>Target</c:v>
                </c:pt>
              </c:strCache>
            </c:strRef>
          </c:tx>
          <c:spPr>
            <a:ln w="28575" cap="rnd">
              <a:solidFill>
                <a:schemeClr val="accent1"/>
              </a:solidFill>
              <a:round/>
            </a:ln>
            <a:effectLst/>
          </c:spPr>
          <c:marker>
            <c:symbol val="none"/>
          </c:marker>
          <c:cat>
            <c:multiLvlStrRef>
              <c:f>Progress!$B$4:$C$12</c:f>
              <c:multiLvlStrCache>
                <c:ptCount val="9"/>
                <c:lvl>
                  <c:pt idx="0">
                    <c:v>10 Sep 2018</c:v>
                  </c:pt>
                  <c:pt idx="1">
                    <c:v>12 Sep 2018</c:v>
                  </c:pt>
                  <c:pt idx="2">
                    <c:v>13 Sep 2018</c:v>
                  </c:pt>
                  <c:pt idx="3">
                    <c:v>14 Sep 2018</c:v>
                  </c:pt>
                  <c:pt idx="4">
                    <c:v>17 Sep 2018</c:v>
                  </c:pt>
                  <c:pt idx="5">
                    <c:v>18 Sep 2018</c:v>
                  </c:pt>
                  <c:pt idx="6">
                    <c:v>19 Sep 2018</c:v>
                  </c:pt>
                  <c:pt idx="7">
                    <c:v>20 Sep 2018</c:v>
                  </c:pt>
                  <c:pt idx="8">
                    <c:v>21 Sep 2018</c:v>
                  </c:pt>
                </c:lvl>
                <c:lvl>
                  <c:pt idx="0">
                    <c:v>1</c:v>
                  </c:pt>
                  <c:pt idx="1">
                    <c:v>2</c:v>
                  </c:pt>
                  <c:pt idx="2">
                    <c:v>3</c:v>
                  </c:pt>
                  <c:pt idx="3">
                    <c:v>4</c:v>
                  </c:pt>
                  <c:pt idx="4">
                    <c:v>5</c:v>
                  </c:pt>
                  <c:pt idx="5">
                    <c:v>6</c:v>
                  </c:pt>
                  <c:pt idx="6">
                    <c:v>7</c:v>
                  </c:pt>
                  <c:pt idx="7">
                    <c:v>8</c:v>
                  </c:pt>
                  <c:pt idx="8">
                    <c:v>9</c:v>
                  </c:pt>
                </c:lvl>
              </c:multiLvlStrCache>
            </c:multiLvlStrRef>
          </c:cat>
          <c:val>
            <c:numRef>
              <c:f>Progress!$D$4:$D$12</c:f>
              <c:numCache>
                <c:formatCode>0%</c:formatCode>
                <c:ptCount val="9"/>
                <c:pt idx="0">
                  <c:v>0.17</c:v>
                </c:pt>
                <c:pt idx="1">
                  <c:v>0.33</c:v>
                </c:pt>
                <c:pt idx="2">
                  <c:v>0.5</c:v>
                </c:pt>
                <c:pt idx="3">
                  <c:v>0.67</c:v>
                </c:pt>
                <c:pt idx="4">
                  <c:v>0.83</c:v>
                </c:pt>
                <c:pt idx="5">
                  <c:v>1</c:v>
                </c:pt>
                <c:pt idx="6">
                  <c:v>1</c:v>
                </c:pt>
                <c:pt idx="7">
                  <c:v>1</c:v>
                </c:pt>
                <c:pt idx="8">
                  <c:v>1</c:v>
                </c:pt>
              </c:numCache>
            </c:numRef>
          </c:val>
          <c:smooth val="0"/>
          <c:extLst>
            <c:ext xmlns:c16="http://schemas.microsoft.com/office/drawing/2014/chart" uri="{C3380CC4-5D6E-409C-BE32-E72D297353CC}">
              <c16:uniqueId val="{00000000-AAA1-454B-89FD-662B82BFF3F4}"/>
            </c:ext>
          </c:extLst>
        </c:ser>
        <c:ser>
          <c:idx val="1"/>
          <c:order val="1"/>
          <c:tx>
            <c:strRef>
              <c:f>Progress!$E$3</c:f>
              <c:strCache>
                <c:ptCount val="1"/>
                <c:pt idx="0">
                  <c:v>Execution Rate</c:v>
                </c:pt>
              </c:strCache>
            </c:strRef>
          </c:tx>
          <c:spPr>
            <a:ln w="28575" cap="rnd">
              <a:solidFill>
                <a:schemeClr val="accent2"/>
              </a:solidFill>
              <a:round/>
            </a:ln>
            <a:effectLst/>
          </c:spPr>
          <c:marker>
            <c:symbol val="none"/>
          </c:marker>
          <c:cat>
            <c:multiLvlStrRef>
              <c:f>Progress!$B$4:$C$12</c:f>
              <c:multiLvlStrCache>
                <c:ptCount val="9"/>
                <c:lvl>
                  <c:pt idx="0">
                    <c:v>10 Sep 2018</c:v>
                  </c:pt>
                  <c:pt idx="1">
                    <c:v>12 Sep 2018</c:v>
                  </c:pt>
                  <c:pt idx="2">
                    <c:v>13 Sep 2018</c:v>
                  </c:pt>
                  <c:pt idx="3">
                    <c:v>14 Sep 2018</c:v>
                  </c:pt>
                  <c:pt idx="4">
                    <c:v>17 Sep 2018</c:v>
                  </c:pt>
                  <c:pt idx="5">
                    <c:v>18 Sep 2018</c:v>
                  </c:pt>
                  <c:pt idx="6">
                    <c:v>19 Sep 2018</c:v>
                  </c:pt>
                  <c:pt idx="7">
                    <c:v>20 Sep 2018</c:v>
                  </c:pt>
                  <c:pt idx="8">
                    <c:v>21 Sep 2018</c:v>
                  </c:pt>
                </c:lvl>
                <c:lvl>
                  <c:pt idx="0">
                    <c:v>1</c:v>
                  </c:pt>
                  <c:pt idx="1">
                    <c:v>2</c:v>
                  </c:pt>
                  <c:pt idx="2">
                    <c:v>3</c:v>
                  </c:pt>
                  <c:pt idx="3">
                    <c:v>4</c:v>
                  </c:pt>
                  <c:pt idx="4">
                    <c:v>5</c:v>
                  </c:pt>
                  <c:pt idx="5">
                    <c:v>6</c:v>
                  </c:pt>
                  <c:pt idx="6">
                    <c:v>7</c:v>
                  </c:pt>
                  <c:pt idx="7">
                    <c:v>8</c:v>
                  </c:pt>
                  <c:pt idx="8">
                    <c:v>9</c:v>
                  </c:pt>
                </c:lvl>
              </c:multiLvlStrCache>
            </c:multiLvlStrRef>
          </c:cat>
          <c:val>
            <c:numRef>
              <c:f>Progress!$E$4:$E$12</c:f>
              <c:numCache>
                <c:formatCode>0%</c:formatCode>
                <c:ptCount val="9"/>
                <c:pt idx="0">
                  <c:v>6.8181818181818177E-2</c:v>
                </c:pt>
                <c:pt idx="1">
                  <c:v>0.11363636363636363</c:v>
                </c:pt>
                <c:pt idx="2">
                  <c:v>0.20454545454545456</c:v>
                </c:pt>
                <c:pt idx="3">
                  <c:v>0.27272727272727271</c:v>
                </c:pt>
                <c:pt idx="4">
                  <c:v>0.47727272727272729</c:v>
                </c:pt>
                <c:pt idx="5">
                  <c:v>0.68181818181818177</c:v>
                </c:pt>
                <c:pt idx="6">
                  <c:v>0.79545454545454541</c:v>
                </c:pt>
                <c:pt idx="7">
                  <c:v>0</c:v>
                </c:pt>
                <c:pt idx="8">
                  <c:v>0</c:v>
                </c:pt>
              </c:numCache>
            </c:numRef>
          </c:val>
          <c:smooth val="0"/>
          <c:extLst>
            <c:ext xmlns:c16="http://schemas.microsoft.com/office/drawing/2014/chart" uri="{C3380CC4-5D6E-409C-BE32-E72D297353CC}">
              <c16:uniqueId val="{00000001-AAA1-454B-89FD-662B82BFF3F4}"/>
            </c:ext>
          </c:extLst>
        </c:ser>
        <c:ser>
          <c:idx val="2"/>
          <c:order val="2"/>
          <c:tx>
            <c:strRef>
              <c:f>Progress!$F$3</c:f>
              <c:strCache>
                <c:ptCount val="1"/>
                <c:pt idx="0">
                  <c:v>Passing Rate</c:v>
                </c:pt>
              </c:strCache>
            </c:strRef>
          </c:tx>
          <c:spPr>
            <a:ln w="28575" cap="rnd">
              <a:solidFill>
                <a:schemeClr val="accent3"/>
              </a:solidFill>
              <a:round/>
            </a:ln>
            <a:effectLst/>
          </c:spPr>
          <c:marker>
            <c:symbol val="none"/>
          </c:marker>
          <c:cat>
            <c:multiLvlStrRef>
              <c:f>Progress!$B$4:$C$12</c:f>
              <c:multiLvlStrCache>
                <c:ptCount val="9"/>
                <c:lvl>
                  <c:pt idx="0">
                    <c:v>10 Sep 2018</c:v>
                  </c:pt>
                  <c:pt idx="1">
                    <c:v>12 Sep 2018</c:v>
                  </c:pt>
                  <c:pt idx="2">
                    <c:v>13 Sep 2018</c:v>
                  </c:pt>
                  <c:pt idx="3">
                    <c:v>14 Sep 2018</c:v>
                  </c:pt>
                  <c:pt idx="4">
                    <c:v>17 Sep 2018</c:v>
                  </c:pt>
                  <c:pt idx="5">
                    <c:v>18 Sep 2018</c:v>
                  </c:pt>
                  <c:pt idx="6">
                    <c:v>19 Sep 2018</c:v>
                  </c:pt>
                  <c:pt idx="7">
                    <c:v>20 Sep 2018</c:v>
                  </c:pt>
                  <c:pt idx="8">
                    <c:v>21 Sep 2018</c:v>
                  </c:pt>
                </c:lvl>
                <c:lvl>
                  <c:pt idx="0">
                    <c:v>1</c:v>
                  </c:pt>
                  <c:pt idx="1">
                    <c:v>2</c:v>
                  </c:pt>
                  <c:pt idx="2">
                    <c:v>3</c:v>
                  </c:pt>
                  <c:pt idx="3">
                    <c:v>4</c:v>
                  </c:pt>
                  <c:pt idx="4">
                    <c:v>5</c:v>
                  </c:pt>
                  <c:pt idx="5">
                    <c:v>6</c:v>
                  </c:pt>
                  <c:pt idx="6">
                    <c:v>7</c:v>
                  </c:pt>
                  <c:pt idx="7">
                    <c:v>8</c:v>
                  </c:pt>
                  <c:pt idx="8">
                    <c:v>9</c:v>
                  </c:pt>
                </c:lvl>
              </c:multiLvlStrCache>
            </c:multiLvlStrRef>
          </c:cat>
          <c:val>
            <c:numRef>
              <c:f>Progress!$F$4:$F$12</c:f>
              <c:numCache>
                <c:formatCode>0%</c:formatCode>
                <c:ptCount val="9"/>
                <c:pt idx="0">
                  <c:v>0</c:v>
                </c:pt>
                <c:pt idx="1">
                  <c:v>6.8181818181818177E-2</c:v>
                </c:pt>
                <c:pt idx="2">
                  <c:v>0.18181818181818182</c:v>
                </c:pt>
                <c:pt idx="3">
                  <c:v>0.22727272727272727</c:v>
                </c:pt>
                <c:pt idx="4">
                  <c:v>0.40909090909090912</c:v>
                </c:pt>
                <c:pt idx="5">
                  <c:v>0.63636363636363635</c:v>
                </c:pt>
                <c:pt idx="6">
                  <c:v>0.75</c:v>
                </c:pt>
                <c:pt idx="7">
                  <c:v>0</c:v>
                </c:pt>
                <c:pt idx="8">
                  <c:v>0</c:v>
                </c:pt>
              </c:numCache>
            </c:numRef>
          </c:val>
          <c:smooth val="0"/>
          <c:extLst>
            <c:ext xmlns:c16="http://schemas.microsoft.com/office/drawing/2014/chart" uri="{C3380CC4-5D6E-409C-BE32-E72D297353CC}">
              <c16:uniqueId val="{00000002-AAA1-454B-89FD-662B82BFF3F4}"/>
            </c:ext>
          </c:extLst>
        </c:ser>
        <c:dLbls>
          <c:showLegendKey val="0"/>
          <c:showVal val="0"/>
          <c:showCatName val="0"/>
          <c:showSerName val="0"/>
          <c:showPercent val="0"/>
          <c:showBubbleSize val="0"/>
        </c:dLbls>
        <c:smooth val="0"/>
        <c:axId val="796870143"/>
        <c:axId val="706330271"/>
      </c:lineChart>
      <c:catAx>
        <c:axId val="79687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30271"/>
        <c:crosses val="autoZero"/>
        <c:auto val="1"/>
        <c:lblAlgn val="ctr"/>
        <c:lblOffset val="100"/>
        <c:noMultiLvlLbl val="0"/>
      </c:catAx>
      <c:valAx>
        <c:axId val="706330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70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228599</xdr:rowOff>
    </xdr:from>
    <xdr:to>
      <xdr:col>3</xdr:col>
      <xdr:colOff>4000500</xdr:colOff>
      <xdr:row>5</xdr:row>
      <xdr:rowOff>1698624</xdr:rowOff>
    </xdr:to>
    <xdr:pic>
      <xdr:nvPicPr>
        <xdr:cNvPr id="2" name="Picture 1">
          <a:extLst>
            <a:ext uri="{FF2B5EF4-FFF2-40B4-BE49-F238E27FC236}">
              <a16:creationId xmlns:a16="http://schemas.microsoft.com/office/drawing/2014/main" id="{ABC68346-C7B1-4957-AF7D-D205582F48D5}"/>
            </a:ext>
          </a:extLst>
        </xdr:cNvPr>
        <xdr:cNvPicPr/>
      </xdr:nvPicPr>
      <xdr:blipFill>
        <a:blip xmlns:r="http://schemas.openxmlformats.org/officeDocument/2006/relationships" r:embed="rId1"/>
        <a:stretch>
          <a:fillRect/>
        </a:stretch>
      </xdr:blipFill>
      <xdr:spPr>
        <a:xfrm>
          <a:off x="2686050" y="1038224"/>
          <a:ext cx="3924300" cy="1470025"/>
        </a:xfrm>
        <a:prstGeom prst="rect">
          <a:avLst/>
        </a:prstGeom>
      </xdr:spPr>
    </xdr:pic>
    <xdr:clientData/>
  </xdr:twoCellAnchor>
  <xdr:twoCellAnchor>
    <xdr:from>
      <xdr:col>3</xdr:col>
      <xdr:colOff>57150</xdr:colOff>
      <xdr:row>6</xdr:row>
      <xdr:rowOff>419100</xdr:rowOff>
    </xdr:from>
    <xdr:to>
      <xdr:col>3</xdr:col>
      <xdr:colOff>5752946</xdr:colOff>
      <xdr:row>6</xdr:row>
      <xdr:rowOff>657160</xdr:rowOff>
    </xdr:to>
    <xdr:pic>
      <xdr:nvPicPr>
        <xdr:cNvPr id="3" name="Picture 2">
          <a:extLst>
            <a:ext uri="{FF2B5EF4-FFF2-40B4-BE49-F238E27FC236}">
              <a16:creationId xmlns:a16="http://schemas.microsoft.com/office/drawing/2014/main" id="{A4DC2906-5ADC-408D-917A-15EDBD9CE413}"/>
            </a:ext>
          </a:extLst>
        </xdr:cNvPr>
        <xdr:cNvPicPr>
          <a:picLocks noChangeAspect="1"/>
        </xdr:cNvPicPr>
      </xdr:nvPicPr>
      <xdr:blipFill>
        <a:blip xmlns:r="http://schemas.openxmlformats.org/officeDocument/2006/relationships" r:embed="rId2"/>
        <a:stretch>
          <a:fillRect/>
        </a:stretch>
      </xdr:blipFill>
      <xdr:spPr>
        <a:xfrm>
          <a:off x="2667000" y="2952750"/>
          <a:ext cx="5695796" cy="238060"/>
        </a:xfrm>
        <a:prstGeom prst="rect">
          <a:avLst/>
        </a:prstGeom>
      </xdr:spPr>
    </xdr:pic>
    <xdr:clientData/>
  </xdr:twoCellAnchor>
  <xdr:twoCellAnchor>
    <xdr:from>
      <xdr:col>3</xdr:col>
      <xdr:colOff>57150</xdr:colOff>
      <xdr:row>7</xdr:row>
      <xdr:rowOff>398083</xdr:rowOff>
    </xdr:from>
    <xdr:to>
      <xdr:col>3</xdr:col>
      <xdr:colOff>5362575</xdr:colOff>
      <xdr:row>7</xdr:row>
      <xdr:rowOff>1276180</xdr:rowOff>
    </xdr:to>
    <xdr:pic>
      <xdr:nvPicPr>
        <xdr:cNvPr id="4" name="Picture 3">
          <a:extLst>
            <a:ext uri="{FF2B5EF4-FFF2-40B4-BE49-F238E27FC236}">
              <a16:creationId xmlns:a16="http://schemas.microsoft.com/office/drawing/2014/main" id="{1ECD00C1-038A-42FF-B14E-AC22FB139646}"/>
            </a:ext>
          </a:extLst>
        </xdr:cNvPr>
        <xdr:cNvPicPr>
          <a:picLocks noChangeAspect="1"/>
        </xdr:cNvPicPr>
      </xdr:nvPicPr>
      <xdr:blipFill>
        <a:blip xmlns:r="http://schemas.openxmlformats.org/officeDocument/2006/relationships" r:embed="rId3"/>
        <a:stretch>
          <a:fillRect/>
        </a:stretch>
      </xdr:blipFill>
      <xdr:spPr>
        <a:xfrm>
          <a:off x="2667000" y="2036383"/>
          <a:ext cx="5305425" cy="878097"/>
        </a:xfrm>
        <a:prstGeom prst="rect">
          <a:avLst/>
        </a:prstGeom>
      </xdr:spPr>
    </xdr:pic>
    <xdr:clientData/>
  </xdr:twoCellAnchor>
  <xdr:twoCellAnchor>
    <xdr:from>
      <xdr:col>3</xdr:col>
      <xdr:colOff>133350</xdr:colOff>
      <xdr:row>8</xdr:row>
      <xdr:rowOff>390525</xdr:rowOff>
    </xdr:from>
    <xdr:to>
      <xdr:col>3</xdr:col>
      <xdr:colOff>5314950</xdr:colOff>
      <xdr:row>8</xdr:row>
      <xdr:rowOff>1071245</xdr:rowOff>
    </xdr:to>
    <xdr:pic>
      <xdr:nvPicPr>
        <xdr:cNvPr id="5" name="Picture 4">
          <a:extLst>
            <a:ext uri="{FF2B5EF4-FFF2-40B4-BE49-F238E27FC236}">
              <a16:creationId xmlns:a16="http://schemas.microsoft.com/office/drawing/2014/main" id="{0A81EBEB-838C-413F-93B0-AFDEE564738A}"/>
            </a:ext>
          </a:extLst>
        </xdr:cNvPr>
        <xdr:cNvPicPr/>
      </xdr:nvPicPr>
      <xdr:blipFill>
        <a:blip xmlns:r="http://schemas.openxmlformats.org/officeDocument/2006/relationships" r:embed="rId4"/>
        <a:stretch>
          <a:fillRect/>
        </a:stretch>
      </xdr:blipFill>
      <xdr:spPr>
        <a:xfrm>
          <a:off x="2743200" y="1866900"/>
          <a:ext cx="5181600" cy="680720"/>
        </a:xfrm>
        <a:prstGeom prst="rect">
          <a:avLst/>
        </a:prstGeom>
      </xdr:spPr>
    </xdr:pic>
    <xdr:clientData/>
  </xdr:twoCellAnchor>
  <xdr:twoCellAnchor>
    <xdr:from>
      <xdr:col>3</xdr:col>
      <xdr:colOff>76201</xdr:colOff>
      <xdr:row>9</xdr:row>
      <xdr:rowOff>324929</xdr:rowOff>
    </xdr:from>
    <xdr:to>
      <xdr:col>3</xdr:col>
      <xdr:colOff>5686425</xdr:colOff>
      <xdr:row>9</xdr:row>
      <xdr:rowOff>1238010</xdr:rowOff>
    </xdr:to>
    <xdr:pic>
      <xdr:nvPicPr>
        <xdr:cNvPr id="6" name="Picture 5">
          <a:extLst>
            <a:ext uri="{FF2B5EF4-FFF2-40B4-BE49-F238E27FC236}">
              <a16:creationId xmlns:a16="http://schemas.microsoft.com/office/drawing/2014/main" id="{5467A16D-77BA-4ED4-8E15-944B5320C60C}"/>
            </a:ext>
          </a:extLst>
        </xdr:cNvPr>
        <xdr:cNvPicPr>
          <a:picLocks noChangeAspect="1"/>
        </xdr:cNvPicPr>
      </xdr:nvPicPr>
      <xdr:blipFill>
        <a:blip xmlns:r="http://schemas.openxmlformats.org/officeDocument/2006/relationships" r:embed="rId5"/>
        <a:stretch>
          <a:fillRect/>
        </a:stretch>
      </xdr:blipFill>
      <xdr:spPr>
        <a:xfrm>
          <a:off x="2686051" y="3087179"/>
          <a:ext cx="5610224" cy="913081"/>
        </a:xfrm>
        <a:prstGeom prst="rect">
          <a:avLst/>
        </a:prstGeom>
      </xdr:spPr>
    </xdr:pic>
    <xdr:clientData/>
  </xdr:twoCellAnchor>
  <xdr:twoCellAnchor>
    <xdr:from>
      <xdr:col>3</xdr:col>
      <xdr:colOff>180975</xdr:colOff>
      <xdr:row>10</xdr:row>
      <xdr:rowOff>247650</xdr:rowOff>
    </xdr:from>
    <xdr:to>
      <xdr:col>3</xdr:col>
      <xdr:colOff>4823588</xdr:colOff>
      <xdr:row>10</xdr:row>
      <xdr:rowOff>999862</xdr:rowOff>
    </xdr:to>
    <xdr:pic>
      <xdr:nvPicPr>
        <xdr:cNvPr id="7" name="Picture 6">
          <a:extLst>
            <a:ext uri="{FF2B5EF4-FFF2-40B4-BE49-F238E27FC236}">
              <a16:creationId xmlns:a16="http://schemas.microsoft.com/office/drawing/2014/main" id="{8601B744-85C0-4774-A149-75A6C36CAD36}"/>
            </a:ext>
          </a:extLst>
        </xdr:cNvPr>
        <xdr:cNvPicPr>
          <a:picLocks noChangeAspect="1"/>
        </xdr:cNvPicPr>
      </xdr:nvPicPr>
      <xdr:blipFill>
        <a:blip xmlns:r="http://schemas.openxmlformats.org/officeDocument/2006/relationships" r:embed="rId6"/>
        <a:stretch>
          <a:fillRect/>
        </a:stretch>
      </xdr:blipFill>
      <xdr:spPr>
        <a:xfrm>
          <a:off x="2790825" y="4419600"/>
          <a:ext cx="4642613" cy="752212"/>
        </a:xfrm>
        <a:prstGeom prst="rect">
          <a:avLst/>
        </a:prstGeom>
      </xdr:spPr>
    </xdr:pic>
    <xdr:clientData/>
  </xdr:twoCellAnchor>
  <xdr:twoCellAnchor>
    <xdr:from>
      <xdr:col>3</xdr:col>
      <xdr:colOff>95250</xdr:colOff>
      <xdr:row>6</xdr:row>
      <xdr:rowOff>1295400</xdr:rowOff>
    </xdr:from>
    <xdr:to>
      <xdr:col>3</xdr:col>
      <xdr:colOff>5657850</xdr:colOff>
      <xdr:row>6</xdr:row>
      <xdr:rowOff>2277110</xdr:rowOff>
    </xdr:to>
    <xdr:pic>
      <xdr:nvPicPr>
        <xdr:cNvPr id="8" name="Picture 7">
          <a:extLst>
            <a:ext uri="{FF2B5EF4-FFF2-40B4-BE49-F238E27FC236}">
              <a16:creationId xmlns:a16="http://schemas.microsoft.com/office/drawing/2014/main" id="{E7777B47-E3E2-4943-9D01-252ABCE838BC}"/>
            </a:ext>
          </a:extLst>
        </xdr:cNvPr>
        <xdr:cNvPicPr/>
      </xdr:nvPicPr>
      <xdr:blipFill>
        <a:blip xmlns:r="http://schemas.openxmlformats.org/officeDocument/2006/relationships" r:embed="rId7"/>
        <a:stretch>
          <a:fillRect/>
        </a:stretch>
      </xdr:blipFill>
      <xdr:spPr>
        <a:xfrm>
          <a:off x="2705100" y="1619250"/>
          <a:ext cx="5562600" cy="981710"/>
        </a:xfrm>
        <a:prstGeom prst="rect">
          <a:avLst/>
        </a:prstGeom>
      </xdr:spPr>
    </xdr:pic>
    <xdr:clientData/>
  </xdr:twoCellAnchor>
  <xdr:twoCellAnchor>
    <xdr:from>
      <xdr:col>3</xdr:col>
      <xdr:colOff>66676</xdr:colOff>
      <xdr:row>11</xdr:row>
      <xdr:rowOff>405403</xdr:rowOff>
    </xdr:from>
    <xdr:to>
      <xdr:col>3</xdr:col>
      <xdr:colOff>2943226</xdr:colOff>
      <xdr:row>11</xdr:row>
      <xdr:rowOff>1199918</xdr:rowOff>
    </xdr:to>
    <xdr:pic>
      <xdr:nvPicPr>
        <xdr:cNvPr id="9" name="Picture 8">
          <a:extLst>
            <a:ext uri="{FF2B5EF4-FFF2-40B4-BE49-F238E27FC236}">
              <a16:creationId xmlns:a16="http://schemas.microsoft.com/office/drawing/2014/main" id="{E7BB8D50-9050-4B96-A8F7-89AE59E69E45}"/>
            </a:ext>
          </a:extLst>
        </xdr:cNvPr>
        <xdr:cNvPicPr>
          <a:picLocks noChangeAspect="1"/>
        </xdr:cNvPicPr>
      </xdr:nvPicPr>
      <xdr:blipFill>
        <a:blip xmlns:r="http://schemas.openxmlformats.org/officeDocument/2006/relationships" r:embed="rId8"/>
        <a:stretch>
          <a:fillRect/>
        </a:stretch>
      </xdr:blipFill>
      <xdr:spPr>
        <a:xfrm>
          <a:off x="2676526" y="12006853"/>
          <a:ext cx="2876550" cy="794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552450</xdr:colOff>
      <xdr:row>1</xdr:row>
      <xdr:rowOff>185737</xdr:rowOff>
    </xdr:from>
    <xdr:to>
      <xdr:col>14</xdr:col>
      <xdr:colOff>247650</xdr:colOff>
      <xdr:row>19</xdr:row>
      <xdr:rowOff>71437</xdr:rowOff>
    </xdr:to>
    <xdr:graphicFrame macro="">
      <xdr:nvGraphicFramePr>
        <xdr:cNvPr id="3" name="Chart 2">
          <a:extLst>
            <a:ext uri="{FF2B5EF4-FFF2-40B4-BE49-F238E27FC236}">
              <a16:creationId xmlns:a16="http://schemas.microsoft.com/office/drawing/2014/main" id="{6D5E238C-76B1-4AF3-9920-EC15F86E4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18F457-B49E-4E4A-9374-18FEB5FF905D}" name="Table2" displayName="Table2" ref="A1:O45" totalsRowShown="0" headerRowDxfId="31" dataDxfId="29" headerRowBorderDxfId="30" tableBorderDxfId="28">
  <autoFilter ref="A1:O45" xr:uid="{7E4CEA44-BC92-4B5F-94D7-B5E7F224845F}"/>
  <tableColumns count="15">
    <tableColumn id="1" xr3:uid="{824FD9D0-E1C6-4F7B-83A5-E7065E288B9B}" name="No." dataDxfId="27"/>
    <tableColumn id="2" xr3:uid="{666E4F89-E4FF-4034-A967-3B478A962EBC}" name="ID" dataDxfId="26"/>
    <tableColumn id="3" xr3:uid="{39388490-F6B1-4448-B308-2BE890DE4482}" name="Fitur" dataDxfId="25"/>
    <tableColumn id="4" xr3:uid="{44B9A204-2D4F-4BAA-88AE-972CEAF5427C}" name="Skenario" dataDxfId="24"/>
    <tableColumn id="5" xr3:uid="{EEF2F4FE-A572-4628-9B40-1F2FDADFA378}" name="Prasyarat" dataDxfId="23"/>
    <tableColumn id="6" xr3:uid="{AAA4E989-85B9-46E8-9B4E-2CC86C23CAD4}" name="Langkah - Langkah" dataDxfId="22"/>
    <tableColumn id="7" xr3:uid="{3C5F6943-439D-4243-BEB7-05BE0637E1B1}" name="Tes Data" dataDxfId="21"/>
    <tableColumn id="8" xr3:uid="{EF95F3B7-0B96-46A8-8DF1-D233206B0B87}" name="Hasil yang diharapkan" dataDxfId="20"/>
    <tableColumn id="9" xr3:uid="{3DEAE723-7A8E-4522-859A-6EA35A925886}" name="Hasil yang didapat" dataDxfId="19"/>
    <tableColumn id="14" xr3:uid="{31400D63-4641-4867-B906-D0E3A616A879}" name="PIC" dataDxfId="18" dataCellStyle="Normal 2 2"/>
    <tableColumn id="10" xr3:uid="{696247CA-4F59-4CFF-BDD0-8F51A77FF591}" name="Status Skenario" dataDxfId="17" dataCellStyle="Normal 2 2"/>
    <tableColumn id="15" xr3:uid="{37EC90E8-E080-4C30-8694-9A4525B1193C}" name="Tanggal Tes Pertama" dataDxfId="16" dataCellStyle="Normal 2 2"/>
    <tableColumn id="11" xr3:uid="{6E0060B4-BC55-4C8D-891B-45B5149D469D}" name="Tanggal Tes Terakhir" dataDxfId="15"/>
    <tableColumn id="12" xr3:uid="{592195F3-84E4-4A38-89BB-4BF79C8D4DF9}" name="Tanggal Tes Sukses" dataDxfId="14"/>
    <tableColumn id="13" xr3:uid="{25AC2C6E-170D-434A-AC29-25E7522DA9C2}" name="Catatan" dataDxfId="13"/>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97FEA9-B6D3-4AC0-BB6E-1B724FDD1E03}" name="Table1" displayName="Table1" ref="A1:I12" totalsRowShown="0" headerRowDxfId="12" dataDxfId="10" headerRowBorderDxfId="11" tableBorderDxfId="9" headerRowCellStyle="Normal 2 2">
  <autoFilter ref="A1:I12" xr:uid="{4E42FEF4-C928-4DAD-B960-A4BA209A31D7}">
    <filterColumn colId="4">
      <filters>
        <filter val="New"/>
        <filter val="Retest"/>
      </filters>
    </filterColumn>
  </autoFilter>
  <tableColumns count="9">
    <tableColumn id="1" xr3:uid="{3757FB16-38B9-4103-8AFA-E73A7EC69830}" name="No." dataDxfId="8"/>
    <tableColumn id="2" xr3:uid="{52162F11-E87E-49BA-98E2-753817E1964F}" name="Nomor Defect" dataDxfId="7"/>
    <tableColumn id="3" xr3:uid="{D95D1D6D-8C4A-4A56-AD9D-4A102E6ED7B6}" name="Tanggal Ditemukan Defect" dataDxfId="6"/>
    <tableColumn id="5" xr3:uid="{D91E14CB-C500-4E4B-AA3F-24E50FC42BC1}" name="Deskripsi Masalah" dataDxfId="5"/>
    <tableColumn id="7" xr3:uid="{9647571C-46AB-4D73-938F-4DCFB6F859B7}" name="Status" dataDxfId="4"/>
    <tableColumn id="8" xr3:uid="{3E2DC176-BF33-448E-8A7D-1081F153B3A3}" name="PIC Defect" dataDxfId="3"/>
    <tableColumn id="9" xr3:uid="{BE7E1F8A-DEB1-46BA-89AF-9030F744D441}" name="Nomor Scenario" dataDxfId="2"/>
    <tableColumn id="10" xr3:uid="{9128A998-AF37-49B2-B20B-B47ED30783AD}" name="Tanggal Penyelesaian Defect" dataDxfId="1"/>
    <tableColumn id="4" xr3:uid="{188BC76D-F330-4120-AA09-F235A65C5A94}" name="Catata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440C-6C0D-4E9C-88F4-3D964087335D}">
  <dimension ref="B3:M20"/>
  <sheetViews>
    <sheetView workbookViewId="0">
      <selection activeCell="K8" sqref="K8"/>
    </sheetView>
  </sheetViews>
  <sheetFormatPr defaultRowHeight="12.75" x14ac:dyDescent="0.2"/>
  <cols>
    <col min="1" max="1" width="9.140625" style="1"/>
    <col min="2" max="2" width="10.7109375" style="1" bestFit="1" customWidth="1"/>
    <col min="3" max="3" width="9.5703125" style="1" bestFit="1" customWidth="1"/>
    <col min="4" max="4" width="10.140625" style="1" bestFit="1" customWidth="1"/>
    <col min="5" max="13" width="11.140625" style="1" bestFit="1" customWidth="1"/>
    <col min="14" max="16384" width="9.140625" style="1"/>
  </cols>
  <sheetData>
    <row r="3" spans="2:13" x14ac:dyDescent="0.2">
      <c r="B3" s="13" t="s">
        <v>22</v>
      </c>
    </row>
    <row r="4" spans="2:13" x14ac:dyDescent="0.2">
      <c r="B4" s="16" t="s">
        <v>17</v>
      </c>
      <c r="C4" s="16" t="s">
        <v>28</v>
      </c>
      <c r="D4" s="16" t="s">
        <v>29</v>
      </c>
      <c r="E4" s="17">
        <v>43353</v>
      </c>
      <c r="F4" s="17">
        <v>43355</v>
      </c>
      <c r="G4" s="17">
        <v>43356</v>
      </c>
      <c r="H4" s="17">
        <v>43357</v>
      </c>
      <c r="I4" s="17">
        <v>43360</v>
      </c>
      <c r="J4" s="17">
        <v>43361</v>
      </c>
      <c r="K4" s="17">
        <v>43362</v>
      </c>
      <c r="L4" s="17">
        <v>43363</v>
      </c>
      <c r="M4" s="17">
        <v>43364</v>
      </c>
    </row>
    <row r="5" spans="2:13" x14ac:dyDescent="0.2">
      <c r="B5" s="14" t="s">
        <v>23</v>
      </c>
      <c r="C5" s="20">
        <f>COUNTIF(Scenario!K:K,B5)</f>
        <v>9</v>
      </c>
      <c r="D5" s="21">
        <f>C5/$C$10</f>
        <v>0.20454545454545456</v>
      </c>
      <c r="E5" s="21">
        <v>0.93181818181818177</v>
      </c>
      <c r="F5" s="21">
        <v>0.88636363636363635</v>
      </c>
      <c r="G5" s="21">
        <v>0.79545454545454541</v>
      </c>
      <c r="H5" s="21">
        <v>0.72727272727272729</v>
      </c>
      <c r="I5" s="21">
        <v>0.52272727272727271</v>
      </c>
      <c r="J5" s="21">
        <v>0.31818181818181818</v>
      </c>
      <c r="K5" s="21">
        <v>0.20454545454545456</v>
      </c>
      <c r="L5" s="21"/>
      <c r="M5" s="21"/>
    </row>
    <row r="6" spans="2:13" x14ac:dyDescent="0.2">
      <c r="B6" s="14" t="s">
        <v>24</v>
      </c>
      <c r="C6" s="20">
        <f>COUNTIF(Scenario!K:K,B6)</f>
        <v>0</v>
      </c>
      <c r="D6" s="21">
        <f t="shared" ref="D6:D9" si="0">C6/$C$10</f>
        <v>0</v>
      </c>
      <c r="E6" s="21">
        <v>0</v>
      </c>
      <c r="F6" s="21">
        <v>0</v>
      </c>
      <c r="G6" s="21">
        <v>0</v>
      </c>
      <c r="H6" s="21">
        <v>0</v>
      </c>
      <c r="I6" s="21">
        <v>0</v>
      </c>
      <c r="J6" s="21">
        <v>0</v>
      </c>
      <c r="K6" s="21">
        <v>0</v>
      </c>
      <c r="L6" s="21"/>
      <c r="M6" s="21"/>
    </row>
    <row r="7" spans="2:13" x14ac:dyDescent="0.2">
      <c r="B7" s="14" t="s">
        <v>25</v>
      </c>
      <c r="C7" s="20">
        <f>COUNTIF(Scenario!K:K,B7)</f>
        <v>2</v>
      </c>
      <c r="D7" s="21">
        <f t="shared" si="0"/>
        <v>4.5454545454545456E-2</v>
      </c>
      <c r="E7" s="21">
        <v>6.8181818181818177E-2</v>
      </c>
      <c r="F7" s="21">
        <v>4.5454545454545456E-2</v>
      </c>
      <c r="G7" s="21">
        <v>2.2727272727272728E-2</v>
      </c>
      <c r="H7" s="21">
        <v>4.5454545454545456E-2</v>
      </c>
      <c r="I7" s="21">
        <v>6.8181818181818177E-2</v>
      </c>
      <c r="J7" s="21">
        <v>4.5454545454545456E-2</v>
      </c>
      <c r="K7" s="21">
        <v>4.5454545454545456E-2</v>
      </c>
      <c r="L7" s="21"/>
      <c r="M7" s="21"/>
    </row>
    <row r="8" spans="2:13" x14ac:dyDescent="0.2">
      <c r="B8" s="14" t="s">
        <v>203</v>
      </c>
      <c r="C8" s="20">
        <f>COUNTIF(Scenario!K:K,B8)</f>
        <v>33</v>
      </c>
      <c r="D8" s="21">
        <f t="shared" si="0"/>
        <v>0.75</v>
      </c>
      <c r="E8" s="21">
        <v>0</v>
      </c>
      <c r="F8" s="21">
        <v>6.8181818181818177E-2</v>
      </c>
      <c r="G8" s="21">
        <v>0.18181818181818182</v>
      </c>
      <c r="H8" s="21">
        <v>0.22727272727272727</v>
      </c>
      <c r="I8" s="21">
        <v>0.40909090909090912</v>
      </c>
      <c r="J8" s="21">
        <v>0.63636363636363635</v>
      </c>
      <c r="K8" s="21">
        <v>0.75</v>
      </c>
      <c r="L8" s="21"/>
      <c r="M8" s="21"/>
    </row>
    <row r="9" spans="2:13" x14ac:dyDescent="0.2">
      <c r="B9" s="14" t="s">
        <v>26</v>
      </c>
      <c r="C9" s="20">
        <f>COUNTIF(Scenario!K:K,B9)</f>
        <v>0</v>
      </c>
      <c r="D9" s="21">
        <f t="shared" si="0"/>
        <v>0</v>
      </c>
      <c r="E9" s="21">
        <v>0</v>
      </c>
      <c r="F9" s="21">
        <v>0</v>
      </c>
      <c r="G9" s="21">
        <v>0</v>
      </c>
      <c r="H9" s="21">
        <v>0</v>
      </c>
      <c r="I9" s="21">
        <v>0</v>
      </c>
      <c r="J9" s="21">
        <v>0</v>
      </c>
      <c r="K9" s="21">
        <v>0</v>
      </c>
      <c r="L9" s="21"/>
      <c r="M9" s="21"/>
    </row>
    <row r="10" spans="2:13" x14ac:dyDescent="0.2">
      <c r="B10" s="15" t="s">
        <v>27</v>
      </c>
      <c r="C10" s="16">
        <f>SUM(C5:C9)</f>
        <v>44</v>
      </c>
      <c r="D10" s="22">
        <f>SUM(D5:D9)</f>
        <v>1</v>
      </c>
      <c r="E10" s="22">
        <f t="shared" ref="E10:J10" si="1">SUM(E5:E9)</f>
        <v>1</v>
      </c>
      <c r="F10" s="22">
        <f t="shared" si="1"/>
        <v>1</v>
      </c>
      <c r="G10" s="22">
        <f t="shared" si="1"/>
        <v>1</v>
      </c>
      <c r="H10" s="22">
        <f t="shared" si="1"/>
        <v>1</v>
      </c>
      <c r="I10" s="22">
        <f t="shared" si="1"/>
        <v>1</v>
      </c>
      <c r="J10" s="22">
        <f t="shared" si="1"/>
        <v>1</v>
      </c>
      <c r="K10" s="22">
        <f t="shared" ref="K10:L10" si="2">SUM(K5:K9)</f>
        <v>1</v>
      </c>
      <c r="L10" s="22">
        <f t="shared" si="2"/>
        <v>0</v>
      </c>
      <c r="M10" s="22">
        <f t="shared" ref="M10" si="3">SUM(M5:M9)</f>
        <v>0</v>
      </c>
    </row>
    <row r="13" spans="2:13" x14ac:dyDescent="0.2">
      <c r="B13" s="13" t="s">
        <v>43</v>
      </c>
    </row>
    <row r="14" spans="2:13" x14ac:dyDescent="0.2">
      <c r="B14" s="16" t="s">
        <v>17</v>
      </c>
      <c r="C14" s="16" t="s">
        <v>46</v>
      </c>
      <c r="D14" s="16" t="s">
        <v>47</v>
      </c>
    </row>
    <row r="15" spans="2:13" x14ac:dyDescent="0.2">
      <c r="B15" s="14" t="s">
        <v>23</v>
      </c>
      <c r="C15" s="20">
        <f>COUNTIF(Defect!E:E,"New")</f>
        <v>1</v>
      </c>
      <c r="D15" s="21">
        <f>C15/$C$10</f>
        <v>2.2727272727272728E-2</v>
      </c>
    </row>
    <row r="16" spans="2:13" x14ac:dyDescent="0.2">
      <c r="B16" s="14" t="s">
        <v>24</v>
      </c>
      <c r="C16" s="20">
        <f>COUNTIF(Defect!E:E,"In Progress")</f>
        <v>0</v>
      </c>
      <c r="D16" s="21">
        <f t="shared" ref="D16:D19" si="4">C16/$C$10</f>
        <v>0</v>
      </c>
    </row>
    <row r="17" spans="2:4" x14ac:dyDescent="0.2">
      <c r="B17" s="14" t="s">
        <v>44</v>
      </c>
      <c r="C17" s="20">
        <f>COUNTIF(Defect!E:E,"Retest")</f>
        <v>2</v>
      </c>
      <c r="D17" s="21">
        <f t="shared" si="4"/>
        <v>4.5454545454545456E-2</v>
      </c>
    </row>
    <row r="18" spans="2:4" x14ac:dyDescent="0.2">
      <c r="B18" s="14" t="s">
        <v>45</v>
      </c>
      <c r="C18" s="20">
        <f>COUNTIF(Defect!E:E,"Closed")</f>
        <v>8</v>
      </c>
      <c r="D18" s="21">
        <f t="shared" si="4"/>
        <v>0.18181818181818182</v>
      </c>
    </row>
    <row r="19" spans="2:4" x14ac:dyDescent="0.2">
      <c r="B19" s="14" t="s">
        <v>26</v>
      </c>
      <c r="C19" s="20">
        <f>COUNTIF(Defect!E:E,"Drop")</f>
        <v>0</v>
      </c>
      <c r="D19" s="21">
        <f t="shared" si="4"/>
        <v>0</v>
      </c>
    </row>
    <row r="20" spans="2:4" x14ac:dyDescent="0.2">
      <c r="B20" s="18" t="s">
        <v>27</v>
      </c>
      <c r="C20" s="18">
        <f>SUM(C15:C19)</f>
        <v>11</v>
      </c>
      <c r="D20" s="19">
        <f>SUM(D15:D19)</f>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D9725-E975-4FF1-83F0-BC6A7014C1E6}">
  <dimension ref="A1:O45"/>
  <sheetViews>
    <sheetView tabSelected="1" workbookViewId="0">
      <pane xSplit="7" ySplit="1" topLeftCell="H2" activePane="bottomRight" state="frozen"/>
      <selection pane="topRight" activeCell="H1" sqref="H1"/>
      <selection pane="bottomLeft" activeCell="A2" sqref="A2"/>
      <selection pane="bottomRight"/>
    </sheetView>
  </sheetViews>
  <sheetFormatPr defaultColWidth="10.140625" defaultRowHeight="12.75" x14ac:dyDescent="0.25"/>
  <cols>
    <col min="1" max="1" width="10.140625" style="27"/>
    <col min="2" max="2" width="10.140625" style="7"/>
    <col min="3" max="3" width="17" style="39" customWidth="1"/>
    <col min="4" max="4" width="22.140625" style="39" customWidth="1"/>
    <col min="5" max="5" width="17.7109375" style="7" customWidth="1"/>
    <col min="6" max="6" width="31.7109375" style="7" customWidth="1"/>
    <col min="7" max="7" width="10.140625" style="7"/>
    <col min="8" max="8" width="32.7109375" style="7" customWidth="1"/>
    <col min="9" max="9" width="32.5703125" style="7" customWidth="1"/>
    <col min="10" max="10" width="8" style="7" bestFit="1" customWidth="1"/>
    <col min="11" max="11" width="9" style="7" customWidth="1"/>
    <col min="12" max="12" width="12.28515625" style="26" bestFit="1" customWidth="1"/>
    <col min="13" max="13" width="12.5703125" style="37" customWidth="1"/>
    <col min="14" max="14" width="11.42578125" style="26" customWidth="1"/>
    <col min="15" max="15" width="22.85546875" style="7" customWidth="1"/>
    <col min="16" max="16384" width="10.140625" style="7"/>
  </cols>
  <sheetData>
    <row r="1" spans="1:15" s="6" customFormat="1" ht="25.5" x14ac:dyDescent="0.25">
      <c r="A1" s="4" t="s">
        <v>0</v>
      </c>
      <c r="B1" s="4" t="s">
        <v>1</v>
      </c>
      <c r="C1" s="4" t="s">
        <v>2</v>
      </c>
      <c r="D1" s="4" t="s">
        <v>3</v>
      </c>
      <c r="E1" s="4" t="s">
        <v>9</v>
      </c>
      <c r="F1" s="4" t="s">
        <v>4</v>
      </c>
      <c r="G1" s="4" t="s">
        <v>10</v>
      </c>
      <c r="H1" s="4" t="s">
        <v>5</v>
      </c>
      <c r="I1" s="4" t="s">
        <v>6</v>
      </c>
      <c r="J1" s="4" t="s">
        <v>20</v>
      </c>
      <c r="K1" s="4" t="s">
        <v>7</v>
      </c>
      <c r="L1" s="24" t="s">
        <v>180</v>
      </c>
      <c r="M1" s="24" t="s">
        <v>11</v>
      </c>
      <c r="N1" s="24" t="s">
        <v>12</v>
      </c>
      <c r="O1" s="5" t="s">
        <v>13</v>
      </c>
    </row>
    <row r="2" spans="1:15" s="6" customFormat="1" ht="204" x14ac:dyDescent="0.25">
      <c r="A2" s="9">
        <v>1</v>
      </c>
      <c r="B2" s="9" t="s">
        <v>41</v>
      </c>
      <c r="C2" s="35" t="s">
        <v>40</v>
      </c>
      <c r="D2" s="35" t="s">
        <v>52</v>
      </c>
      <c r="E2" s="9"/>
      <c r="F2" s="35" t="s">
        <v>139</v>
      </c>
      <c r="G2" s="34" t="s">
        <v>138</v>
      </c>
      <c r="H2" s="36" t="s">
        <v>150</v>
      </c>
      <c r="I2" s="35" t="s">
        <v>186</v>
      </c>
      <c r="J2" s="9" t="s">
        <v>72</v>
      </c>
      <c r="K2" s="9" t="s">
        <v>203</v>
      </c>
      <c r="L2" s="25">
        <v>43361</v>
      </c>
      <c r="M2" s="25">
        <v>43361</v>
      </c>
      <c r="N2" s="25">
        <v>43361</v>
      </c>
      <c r="O2" s="10"/>
    </row>
    <row r="3" spans="1:15" s="6" customFormat="1" ht="51" x14ac:dyDescent="0.25">
      <c r="A3" s="9">
        <v>2</v>
      </c>
      <c r="B3" s="9" t="s">
        <v>49</v>
      </c>
      <c r="C3" s="35" t="s">
        <v>40</v>
      </c>
      <c r="D3" s="35" t="s">
        <v>48</v>
      </c>
      <c r="E3" s="9" t="s">
        <v>41</v>
      </c>
      <c r="F3" s="35" t="s">
        <v>140</v>
      </c>
      <c r="G3" s="34" t="s">
        <v>138</v>
      </c>
      <c r="H3" s="35" t="s">
        <v>142</v>
      </c>
      <c r="I3" s="35" t="s">
        <v>186</v>
      </c>
      <c r="J3" s="9" t="s">
        <v>72</v>
      </c>
      <c r="K3" s="9" t="s">
        <v>203</v>
      </c>
      <c r="L3" s="25">
        <v>43361</v>
      </c>
      <c r="M3" s="25">
        <v>43361</v>
      </c>
      <c r="N3" s="25">
        <v>43361</v>
      </c>
      <c r="O3" s="10"/>
    </row>
    <row r="4" spans="1:15" s="6" customFormat="1" ht="178.5" x14ac:dyDescent="0.25">
      <c r="A4" s="9">
        <v>3</v>
      </c>
      <c r="B4" s="9" t="s">
        <v>51</v>
      </c>
      <c r="C4" s="35" t="s">
        <v>40</v>
      </c>
      <c r="D4" s="35" t="s">
        <v>50</v>
      </c>
      <c r="E4" s="9" t="s">
        <v>41</v>
      </c>
      <c r="F4" s="35" t="s">
        <v>141</v>
      </c>
      <c r="G4" s="34" t="s">
        <v>138</v>
      </c>
      <c r="H4" s="35" t="s">
        <v>143</v>
      </c>
      <c r="I4" s="35" t="s">
        <v>186</v>
      </c>
      <c r="J4" s="9" t="s">
        <v>72</v>
      </c>
      <c r="K4" s="9" t="s">
        <v>203</v>
      </c>
      <c r="L4" s="25">
        <v>43361</v>
      </c>
      <c r="M4" s="25">
        <v>43361</v>
      </c>
      <c r="N4" s="25">
        <v>43361</v>
      </c>
      <c r="O4" s="10"/>
    </row>
    <row r="5" spans="1:15" s="6" customFormat="1" ht="51" x14ac:dyDescent="0.25">
      <c r="A5" s="9">
        <v>4</v>
      </c>
      <c r="B5" s="9" t="s">
        <v>42</v>
      </c>
      <c r="C5" s="35" t="s">
        <v>55</v>
      </c>
      <c r="D5" s="35" t="s">
        <v>56</v>
      </c>
      <c r="E5" s="9" t="s">
        <v>49</v>
      </c>
      <c r="F5" s="35" t="s">
        <v>146</v>
      </c>
      <c r="G5" s="34" t="s">
        <v>138</v>
      </c>
      <c r="H5" s="35" t="s">
        <v>147</v>
      </c>
      <c r="I5" s="35"/>
      <c r="J5" s="9" t="s">
        <v>72</v>
      </c>
      <c r="K5" s="9" t="s">
        <v>23</v>
      </c>
      <c r="L5" s="25"/>
      <c r="M5" s="25"/>
      <c r="N5" s="25"/>
      <c r="O5" s="10"/>
    </row>
    <row r="6" spans="1:15" s="6" customFormat="1" ht="178.5" x14ac:dyDescent="0.25">
      <c r="A6" s="9">
        <v>5</v>
      </c>
      <c r="B6" s="9" t="s">
        <v>53</v>
      </c>
      <c r="C6" s="35" t="s">
        <v>55</v>
      </c>
      <c r="D6" s="35" t="s">
        <v>57</v>
      </c>
      <c r="E6" s="9" t="s">
        <v>51</v>
      </c>
      <c r="F6" s="35" t="s">
        <v>145</v>
      </c>
      <c r="G6" s="34" t="s">
        <v>138</v>
      </c>
      <c r="H6" s="35" t="s">
        <v>148</v>
      </c>
      <c r="I6" s="35"/>
      <c r="J6" s="9" t="s">
        <v>72</v>
      </c>
      <c r="K6" s="9" t="s">
        <v>23</v>
      </c>
      <c r="L6" s="25"/>
      <c r="M6" s="25"/>
      <c r="N6" s="25"/>
      <c r="O6" s="10"/>
    </row>
    <row r="7" spans="1:15" s="6" customFormat="1" ht="38.25" x14ac:dyDescent="0.25">
      <c r="A7" s="9">
        <v>6</v>
      </c>
      <c r="B7" s="9" t="s">
        <v>54</v>
      </c>
      <c r="C7" s="35" t="s">
        <v>55</v>
      </c>
      <c r="D7" s="35" t="s">
        <v>58</v>
      </c>
      <c r="E7" s="9" t="s">
        <v>59</v>
      </c>
      <c r="F7" s="35" t="s">
        <v>144</v>
      </c>
      <c r="G7" s="34" t="s">
        <v>138</v>
      </c>
      <c r="H7" s="35" t="s">
        <v>149</v>
      </c>
      <c r="I7" s="35"/>
      <c r="J7" s="9" t="s">
        <v>72</v>
      </c>
      <c r="K7" s="9" t="s">
        <v>23</v>
      </c>
      <c r="L7" s="25"/>
      <c r="M7" s="25"/>
      <c r="N7" s="25"/>
      <c r="O7" s="10"/>
    </row>
    <row r="8" spans="1:15" s="6" customFormat="1" ht="38.25" x14ac:dyDescent="0.25">
      <c r="A8" s="9">
        <v>7</v>
      </c>
      <c r="B8" s="35" t="s">
        <v>37</v>
      </c>
      <c r="C8" s="35" t="s">
        <v>38</v>
      </c>
      <c r="D8" s="35" t="s">
        <v>39</v>
      </c>
      <c r="E8" s="9" t="s">
        <v>41</v>
      </c>
      <c r="F8" s="35" t="s">
        <v>151</v>
      </c>
      <c r="G8" s="34" t="s">
        <v>138</v>
      </c>
      <c r="H8" s="35" t="s">
        <v>153</v>
      </c>
      <c r="I8" s="35" t="s">
        <v>186</v>
      </c>
      <c r="J8" s="9" t="s">
        <v>72</v>
      </c>
      <c r="K8" s="9" t="s">
        <v>203</v>
      </c>
      <c r="L8" s="25">
        <v>43361</v>
      </c>
      <c r="M8" s="25">
        <v>43361</v>
      </c>
      <c r="N8" s="25">
        <v>43361</v>
      </c>
      <c r="O8" s="10"/>
    </row>
    <row r="9" spans="1:15" s="6" customFormat="1" ht="51" x14ac:dyDescent="0.25">
      <c r="A9" s="9">
        <v>8</v>
      </c>
      <c r="B9" s="35" t="s">
        <v>86</v>
      </c>
      <c r="C9" s="35" t="s">
        <v>87</v>
      </c>
      <c r="D9" s="35" t="s">
        <v>88</v>
      </c>
      <c r="E9" s="9" t="s">
        <v>89</v>
      </c>
      <c r="F9" s="35" t="s">
        <v>152</v>
      </c>
      <c r="G9" s="34" t="s">
        <v>138</v>
      </c>
      <c r="H9" s="35" t="s">
        <v>154</v>
      </c>
      <c r="I9" s="35" t="s">
        <v>186</v>
      </c>
      <c r="J9" s="9" t="s">
        <v>72</v>
      </c>
      <c r="K9" s="9" t="s">
        <v>203</v>
      </c>
      <c r="L9" s="25">
        <v>43361</v>
      </c>
      <c r="M9" s="25">
        <v>43361</v>
      </c>
      <c r="N9" s="25">
        <v>43361</v>
      </c>
      <c r="O9" s="10"/>
    </row>
    <row r="10" spans="1:15" ht="165.75" x14ac:dyDescent="0.25">
      <c r="A10" s="9">
        <v>9</v>
      </c>
      <c r="B10" s="7" t="s">
        <v>31</v>
      </c>
      <c r="C10" s="7" t="s">
        <v>30</v>
      </c>
      <c r="D10" s="7" t="s">
        <v>32</v>
      </c>
      <c r="E10" s="23" t="s">
        <v>60</v>
      </c>
      <c r="F10" s="7" t="s">
        <v>155</v>
      </c>
      <c r="G10" s="7" t="s">
        <v>135</v>
      </c>
      <c r="I10" s="7" t="s">
        <v>208</v>
      </c>
      <c r="J10" s="9" t="s">
        <v>72</v>
      </c>
      <c r="K10" s="9" t="s">
        <v>203</v>
      </c>
      <c r="L10" s="37">
        <v>43353</v>
      </c>
      <c r="M10" s="37">
        <v>43360</v>
      </c>
      <c r="N10" s="37">
        <v>43360</v>
      </c>
    </row>
    <row r="11" spans="1:15" ht="280.5" x14ac:dyDescent="0.25">
      <c r="A11" s="9">
        <v>10</v>
      </c>
      <c r="B11" s="7" t="s">
        <v>33</v>
      </c>
      <c r="C11" s="7" t="s">
        <v>30</v>
      </c>
      <c r="D11" s="7" t="s">
        <v>35</v>
      </c>
      <c r="E11" s="7" t="s">
        <v>31</v>
      </c>
      <c r="F11" s="7" t="s">
        <v>156</v>
      </c>
      <c r="G11" s="7" t="s">
        <v>135</v>
      </c>
      <c r="I11" s="7" t="s">
        <v>186</v>
      </c>
      <c r="J11" s="9" t="s">
        <v>72</v>
      </c>
      <c r="K11" s="9" t="s">
        <v>203</v>
      </c>
      <c r="L11" s="25">
        <v>43360</v>
      </c>
      <c r="M11" s="25">
        <v>43360</v>
      </c>
      <c r="N11" s="25">
        <v>43360</v>
      </c>
    </row>
    <row r="12" spans="1:15" ht="293.25" x14ac:dyDescent="0.25">
      <c r="A12" s="9">
        <v>11</v>
      </c>
      <c r="B12" s="7" t="s">
        <v>34</v>
      </c>
      <c r="C12" s="39" t="s">
        <v>30</v>
      </c>
      <c r="D12" s="39" t="s">
        <v>36</v>
      </c>
      <c r="E12" s="7" t="s">
        <v>31</v>
      </c>
      <c r="F12" s="7" t="s">
        <v>157</v>
      </c>
      <c r="G12" s="7" t="s">
        <v>135</v>
      </c>
      <c r="I12" s="7" t="s">
        <v>186</v>
      </c>
      <c r="J12" s="9" t="s">
        <v>72</v>
      </c>
      <c r="K12" s="9" t="s">
        <v>203</v>
      </c>
      <c r="L12" s="25">
        <v>43362</v>
      </c>
      <c r="M12" s="25">
        <v>43362</v>
      </c>
      <c r="N12" s="25">
        <v>43362</v>
      </c>
    </row>
    <row r="13" spans="1:15" ht="102" x14ac:dyDescent="0.25">
      <c r="A13" s="9">
        <v>12</v>
      </c>
      <c r="B13" s="7" t="s">
        <v>61</v>
      </c>
      <c r="C13" s="7" t="s">
        <v>30</v>
      </c>
      <c r="D13" s="7" t="s">
        <v>62</v>
      </c>
      <c r="E13" s="7" t="s">
        <v>31</v>
      </c>
      <c r="F13" s="7" t="s">
        <v>158</v>
      </c>
      <c r="G13" s="7" t="s">
        <v>135</v>
      </c>
      <c r="I13" s="7" t="s">
        <v>186</v>
      </c>
      <c r="J13" s="9" t="s">
        <v>72</v>
      </c>
      <c r="K13" s="9" t="s">
        <v>203</v>
      </c>
      <c r="L13" s="25">
        <v>43360</v>
      </c>
      <c r="M13" s="25">
        <v>43330</v>
      </c>
      <c r="N13" s="25">
        <v>43330</v>
      </c>
    </row>
    <row r="14" spans="1:15" ht="38.25" x14ac:dyDescent="0.25">
      <c r="A14" s="9">
        <v>13</v>
      </c>
      <c r="B14" s="8" t="s">
        <v>63</v>
      </c>
      <c r="C14" s="8" t="s">
        <v>67</v>
      </c>
      <c r="D14" s="8" t="s">
        <v>68</v>
      </c>
      <c r="E14" s="7" t="s">
        <v>63</v>
      </c>
      <c r="F14" s="7" t="s">
        <v>204</v>
      </c>
      <c r="G14" s="7" t="s">
        <v>136</v>
      </c>
      <c r="I14" s="7" t="s">
        <v>207</v>
      </c>
      <c r="J14" s="9" t="s">
        <v>72</v>
      </c>
      <c r="K14" s="9" t="s">
        <v>203</v>
      </c>
      <c r="L14" s="25">
        <v>43360</v>
      </c>
      <c r="M14" s="25">
        <v>43360</v>
      </c>
      <c r="N14" s="25">
        <v>43360</v>
      </c>
    </row>
    <row r="15" spans="1:15" ht="38.25" x14ac:dyDescent="0.25">
      <c r="A15" s="9">
        <v>14</v>
      </c>
      <c r="B15" s="38" t="s">
        <v>64</v>
      </c>
      <c r="C15" s="8" t="s">
        <v>67</v>
      </c>
      <c r="D15" s="38" t="s">
        <v>69</v>
      </c>
      <c r="E15" s="7" t="s">
        <v>63</v>
      </c>
      <c r="F15" s="7" t="s">
        <v>205</v>
      </c>
      <c r="G15" s="7" t="s">
        <v>136</v>
      </c>
      <c r="I15" s="7" t="s">
        <v>209</v>
      </c>
      <c r="J15" s="9" t="s">
        <v>72</v>
      </c>
      <c r="K15" s="9" t="s">
        <v>203</v>
      </c>
      <c r="L15" s="25">
        <v>43360</v>
      </c>
      <c r="M15" s="25">
        <v>43360</v>
      </c>
      <c r="N15" s="25">
        <v>43360</v>
      </c>
    </row>
    <row r="16" spans="1:15" ht="25.5" x14ac:dyDescent="0.25">
      <c r="A16" s="9">
        <v>15</v>
      </c>
      <c r="B16" s="8" t="s">
        <v>65</v>
      </c>
      <c r="C16" s="40" t="s">
        <v>67</v>
      </c>
      <c r="D16" s="40" t="s">
        <v>70</v>
      </c>
      <c r="E16" s="7" t="s">
        <v>63</v>
      </c>
      <c r="G16" s="7" t="s">
        <v>136</v>
      </c>
      <c r="I16" s="7" t="s">
        <v>186</v>
      </c>
      <c r="J16" s="9" t="s">
        <v>72</v>
      </c>
      <c r="K16" s="9" t="s">
        <v>203</v>
      </c>
      <c r="L16" s="25">
        <v>43362</v>
      </c>
      <c r="M16" s="25">
        <v>43362</v>
      </c>
      <c r="N16" s="25">
        <v>43362</v>
      </c>
    </row>
    <row r="17" spans="1:15" ht="38.25" x14ac:dyDescent="0.25">
      <c r="A17" s="9">
        <v>16</v>
      </c>
      <c r="B17" s="38" t="s">
        <v>66</v>
      </c>
      <c r="C17" s="8" t="s">
        <v>67</v>
      </c>
      <c r="D17" s="38" t="s">
        <v>71</v>
      </c>
      <c r="E17" s="7" t="s">
        <v>63</v>
      </c>
      <c r="G17" s="7" t="s">
        <v>136</v>
      </c>
      <c r="I17" s="7" t="s">
        <v>211</v>
      </c>
      <c r="J17" s="9" t="s">
        <v>72</v>
      </c>
      <c r="K17" s="9" t="s">
        <v>25</v>
      </c>
      <c r="L17" s="25">
        <v>43360</v>
      </c>
      <c r="M17" s="25">
        <v>43362</v>
      </c>
    </row>
    <row r="18" spans="1:15" ht="63.75" x14ac:dyDescent="0.25">
      <c r="A18" s="9">
        <v>17</v>
      </c>
      <c r="B18" s="7" t="s">
        <v>74</v>
      </c>
      <c r="C18" s="7" t="s">
        <v>73</v>
      </c>
      <c r="D18" s="7" t="s">
        <v>198</v>
      </c>
      <c r="E18" s="7" t="s">
        <v>191</v>
      </c>
      <c r="F18" s="7" t="s">
        <v>192</v>
      </c>
      <c r="G18" s="7" t="s">
        <v>137</v>
      </c>
      <c r="I18" s="7" t="s">
        <v>186</v>
      </c>
      <c r="J18" s="9" t="s">
        <v>72</v>
      </c>
      <c r="K18" s="9" t="s">
        <v>203</v>
      </c>
      <c r="L18" s="25">
        <v>43357</v>
      </c>
      <c r="M18" s="25">
        <v>43357</v>
      </c>
      <c r="N18" s="25">
        <v>43357</v>
      </c>
    </row>
    <row r="19" spans="1:15" ht="165.75" x14ac:dyDescent="0.25">
      <c r="A19" s="9">
        <v>18</v>
      </c>
      <c r="B19" s="7" t="s">
        <v>75</v>
      </c>
      <c r="C19" s="7" t="s">
        <v>73</v>
      </c>
      <c r="D19" s="7" t="s">
        <v>200</v>
      </c>
      <c r="E19" s="7" t="s">
        <v>201</v>
      </c>
      <c r="F19" s="7" t="s">
        <v>202</v>
      </c>
      <c r="G19" s="7" t="s">
        <v>137</v>
      </c>
      <c r="I19" s="7" t="s">
        <v>186</v>
      </c>
      <c r="J19" s="9" t="s">
        <v>72</v>
      </c>
      <c r="K19" s="9" t="s">
        <v>203</v>
      </c>
      <c r="L19" s="25">
        <v>43360</v>
      </c>
      <c r="M19" s="25">
        <v>43360</v>
      </c>
      <c r="N19" s="25">
        <v>43360</v>
      </c>
    </row>
    <row r="20" spans="1:15" ht="76.5" x14ac:dyDescent="0.25">
      <c r="A20" s="9">
        <v>19</v>
      </c>
      <c r="B20" s="7" t="s">
        <v>76</v>
      </c>
      <c r="C20" s="7" t="s">
        <v>73</v>
      </c>
      <c r="D20" s="7" t="s">
        <v>199</v>
      </c>
      <c r="E20" s="7" t="s">
        <v>193</v>
      </c>
      <c r="F20" s="7" t="s">
        <v>194</v>
      </c>
      <c r="G20" s="7" t="s">
        <v>137</v>
      </c>
      <c r="I20" s="7" t="s">
        <v>186</v>
      </c>
      <c r="J20" s="9" t="s">
        <v>72</v>
      </c>
      <c r="K20" s="9" t="s">
        <v>203</v>
      </c>
      <c r="L20" s="25">
        <v>43357</v>
      </c>
      <c r="M20" s="25">
        <v>43357</v>
      </c>
    </row>
    <row r="21" spans="1:15" ht="38.25" x14ac:dyDescent="0.25">
      <c r="A21" s="9">
        <v>20</v>
      </c>
      <c r="B21" s="7" t="s">
        <v>77</v>
      </c>
      <c r="C21" s="7" t="s">
        <v>73</v>
      </c>
      <c r="D21" s="7" t="s">
        <v>78</v>
      </c>
      <c r="F21" s="7" t="s">
        <v>195</v>
      </c>
      <c r="G21" s="7" t="s">
        <v>137</v>
      </c>
      <c r="I21" s="7" t="s">
        <v>210</v>
      </c>
      <c r="J21" s="9" t="s">
        <v>72</v>
      </c>
      <c r="K21" s="9" t="s">
        <v>203</v>
      </c>
      <c r="L21" s="25">
        <v>43357</v>
      </c>
      <c r="M21" s="25">
        <v>43360</v>
      </c>
      <c r="N21" s="25">
        <v>43360</v>
      </c>
    </row>
    <row r="22" spans="1:15" ht="25.5" x14ac:dyDescent="0.25">
      <c r="A22" s="9">
        <v>21</v>
      </c>
      <c r="B22" s="7" t="s">
        <v>90</v>
      </c>
      <c r="C22" s="39" t="s">
        <v>188</v>
      </c>
      <c r="D22" s="39" t="s">
        <v>215</v>
      </c>
      <c r="G22" s="7" t="s">
        <v>137</v>
      </c>
      <c r="I22" s="7" t="s">
        <v>186</v>
      </c>
      <c r="J22" s="9" t="s">
        <v>72</v>
      </c>
      <c r="K22" s="9" t="s">
        <v>203</v>
      </c>
      <c r="L22" s="25">
        <v>43362</v>
      </c>
      <c r="M22" s="25">
        <v>43362</v>
      </c>
      <c r="N22" s="25">
        <v>43362</v>
      </c>
    </row>
    <row r="23" spans="1:15" ht="25.5" x14ac:dyDescent="0.25">
      <c r="A23" s="9">
        <v>22</v>
      </c>
      <c r="B23" s="7" t="s">
        <v>91</v>
      </c>
      <c r="C23" s="39" t="s">
        <v>206</v>
      </c>
      <c r="D23" s="39" t="s">
        <v>215</v>
      </c>
      <c r="G23" s="7" t="s">
        <v>137</v>
      </c>
      <c r="I23" s="7" t="s">
        <v>186</v>
      </c>
      <c r="J23" s="9" t="s">
        <v>72</v>
      </c>
      <c r="K23" s="9" t="s">
        <v>203</v>
      </c>
      <c r="L23" s="25">
        <v>43361</v>
      </c>
      <c r="M23" s="26">
        <v>43361</v>
      </c>
      <c r="N23" s="25">
        <v>43361</v>
      </c>
    </row>
    <row r="24" spans="1:15" ht="25.5" x14ac:dyDescent="0.25">
      <c r="A24" s="9">
        <v>23</v>
      </c>
      <c r="B24" s="7" t="s">
        <v>92</v>
      </c>
      <c r="C24" s="39" t="s">
        <v>189</v>
      </c>
      <c r="D24" s="39" t="s">
        <v>216</v>
      </c>
      <c r="G24" s="7" t="s">
        <v>137</v>
      </c>
      <c r="I24" s="7" t="s">
        <v>186</v>
      </c>
      <c r="J24" s="9" t="s">
        <v>72</v>
      </c>
      <c r="K24" s="9" t="s">
        <v>203</v>
      </c>
      <c r="L24" s="25">
        <v>43362</v>
      </c>
      <c r="M24" s="26">
        <v>43362</v>
      </c>
      <c r="N24" s="26">
        <v>43362</v>
      </c>
    </row>
    <row r="25" spans="1:15" ht="25.5" x14ac:dyDescent="0.25">
      <c r="A25" s="9">
        <v>24</v>
      </c>
      <c r="B25" s="7" t="s">
        <v>93</v>
      </c>
      <c r="C25" s="39" t="s">
        <v>190</v>
      </c>
      <c r="D25" s="39" t="s">
        <v>216</v>
      </c>
      <c r="G25" s="7" t="s">
        <v>137</v>
      </c>
      <c r="I25" s="7" t="s">
        <v>186</v>
      </c>
      <c r="J25" s="9" t="s">
        <v>72</v>
      </c>
      <c r="K25" s="9" t="s">
        <v>203</v>
      </c>
      <c r="L25" s="25">
        <v>43360</v>
      </c>
      <c r="M25" s="25">
        <v>43360</v>
      </c>
      <c r="O25" s="7" t="s">
        <v>221</v>
      </c>
    </row>
    <row r="26" spans="1:15" ht="63.75" x14ac:dyDescent="0.25">
      <c r="A26" s="9">
        <v>25</v>
      </c>
      <c r="B26" s="7" t="s">
        <v>80</v>
      </c>
      <c r="C26" s="7" t="s">
        <v>79</v>
      </c>
      <c r="D26" s="7" t="s">
        <v>85</v>
      </c>
      <c r="E26" s="23" t="s">
        <v>168</v>
      </c>
      <c r="F26" s="23" t="s">
        <v>185</v>
      </c>
      <c r="G26" s="7" t="s">
        <v>137</v>
      </c>
      <c r="H26" s="7" t="s">
        <v>175</v>
      </c>
      <c r="I26" s="7" t="s">
        <v>186</v>
      </c>
      <c r="J26" s="9" t="s">
        <v>72</v>
      </c>
      <c r="K26" s="9" t="s">
        <v>203</v>
      </c>
      <c r="L26" s="25">
        <v>43355</v>
      </c>
      <c r="M26" s="26">
        <v>43356</v>
      </c>
      <c r="N26" s="26">
        <v>43356</v>
      </c>
    </row>
    <row r="27" spans="1:15" ht="89.25" x14ac:dyDescent="0.25">
      <c r="A27" s="9">
        <v>26</v>
      </c>
      <c r="B27" s="7" t="s">
        <v>83</v>
      </c>
      <c r="C27" s="7" t="s">
        <v>79</v>
      </c>
      <c r="D27" s="7" t="s">
        <v>95</v>
      </c>
      <c r="E27" s="23" t="s">
        <v>169</v>
      </c>
      <c r="F27" s="23" t="s">
        <v>174</v>
      </c>
      <c r="G27" s="7" t="s">
        <v>137</v>
      </c>
      <c r="H27" s="7" t="s">
        <v>175</v>
      </c>
      <c r="I27" s="7" t="s">
        <v>186</v>
      </c>
      <c r="J27" s="9" t="s">
        <v>72</v>
      </c>
      <c r="K27" s="9" t="s">
        <v>203</v>
      </c>
      <c r="L27" s="25">
        <v>43356</v>
      </c>
      <c r="M27" s="25">
        <v>43356</v>
      </c>
      <c r="N27" s="25">
        <v>43356</v>
      </c>
    </row>
    <row r="28" spans="1:15" ht="76.5" x14ac:dyDescent="0.25">
      <c r="A28" s="9">
        <v>27</v>
      </c>
      <c r="B28" s="7" t="s">
        <v>84</v>
      </c>
      <c r="C28" s="7" t="s">
        <v>79</v>
      </c>
      <c r="D28" s="7" t="s">
        <v>81</v>
      </c>
      <c r="F28" s="23" t="s">
        <v>171</v>
      </c>
      <c r="G28" s="7" t="s">
        <v>137</v>
      </c>
      <c r="H28" s="7" t="s">
        <v>172</v>
      </c>
      <c r="I28" s="7" t="s">
        <v>181</v>
      </c>
      <c r="J28" s="9" t="s">
        <v>72</v>
      </c>
      <c r="K28" s="9" t="s">
        <v>203</v>
      </c>
      <c r="L28" s="37">
        <v>43353</v>
      </c>
      <c r="M28" s="37">
        <v>43355</v>
      </c>
      <c r="N28" s="37">
        <v>43355</v>
      </c>
    </row>
    <row r="29" spans="1:15" ht="89.25" x14ac:dyDescent="0.25">
      <c r="A29" s="9">
        <v>28</v>
      </c>
      <c r="B29" s="7" t="s">
        <v>94</v>
      </c>
      <c r="C29" s="7" t="s">
        <v>79</v>
      </c>
      <c r="D29" s="7" t="s">
        <v>82</v>
      </c>
      <c r="E29" s="7" t="s">
        <v>177</v>
      </c>
      <c r="F29" s="23" t="s">
        <v>187</v>
      </c>
      <c r="G29" s="7" t="s">
        <v>137</v>
      </c>
      <c r="H29" s="7" t="s">
        <v>178</v>
      </c>
      <c r="I29" s="7" t="s">
        <v>186</v>
      </c>
      <c r="J29" s="9" t="s">
        <v>72</v>
      </c>
      <c r="K29" s="9" t="s">
        <v>203</v>
      </c>
      <c r="L29" s="25">
        <v>43356</v>
      </c>
      <c r="M29" s="25">
        <v>43356</v>
      </c>
      <c r="N29" s="25">
        <v>43356</v>
      </c>
      <c r="O29" s="7" t="s">
        <v>224</v>
      </c>
    </row>
    <row r="30" spans="1:15" ht="63.75" x14ac:dyDescent="0.25">
      <c r="A30" s="9">
        <v>29</v>
      </c>
      <c r="B30" s="7" t="s">
        <v>96</v>
      </c>
      <c r="C30" s="7" t="s">
        <v>97</v>
      </c>
      <c r="D30" s="7" t="s">
        <v>101</v>
      </c>
      <c r="E30" s="23" t="s">
        <v>168</v>
      </c>
      <c r="F30" s="23" t="s">
        <v>174</v>
      </c>
      <c r="G30" s="7" t="s">
        <v>137</v>
      </c>
      <c r="H30" s="7" t="s">
        <v>175</v>
      </c>
      <c r="I30" s="7" t="s">
        <v>186</v>
      </c>
      <c r="J30" s="9" t="s">
        <v>72</v>
      </c>
      <c r="K30" s="9" t="s">
        <v>203</v>
      </c>
      <c r="L30" s="25">
        <v>43356</v>
      </c>
      <c r="M30" s="25">
        <v>43356</v>
      </c>
      <c r="N30" s="25">
        <v>43356</v>
      </c>
    </row>
    <row r="31" spans="1:15" ht="89.25" x14ac:dyDescent="0.25">
      <c r="A31" s="9">
        <v>30</v>
      </c>
      <c r="B31" s="7" t="s">
        <v>98</v>
      </c>
      <c r="C31" s="7" t="s">
        <v>97</v>
      </c>
      <c r="D31" s="7" t="s">
        <v>102</v>
      </c>
      <c r="E31" s="23" t="s">
        <v>169</v>
      </c>
      <c r="F31" s="23" t="s">
        <v>174</v>
      </c>
      <c r="G31" s="7" t="s">
        <v>137</v>
      </c>
      <c r="H31" s="7" t="s">
        <v>175</v>
      </c>
      <c r="I31" s="7" t="s">
        <v>186</v>
      </c>
      <c r="J31" s="9" t="s">
        <v>72</v>
      </c>
      <c r="K31" s="9" t="s">
        <v>203</v>
      </c>
      <c r="L31" s="25">
        <v>43356</v>
      </c>
      <c r="M31" s="25">
        <v>43356</v>
      </c>
      <c r="N31" s="25">
        <v>43356</v>
      </c>
    </row>
    <row r="32" spans="1:15" ht="76.5" x14ac:dyDescent="0.25">
      <c r="A32" s="9">
        <v>31</v>
      </c>
      <c r="B32" s="7" t="s">
        <v>99</v>
      </c>
      <c r="C32" s="7" t="s">
        <v>97</v>
      </c>
      <c r="D32" s="7" t="s">
        <v>103</v>
      </c>
      <c r="F32" s="23" t="s">
        <v>171</v>
      </c>
      <c r="G32" s="7" t="s">
        <v>137</v>
      </c>
      <c r="H32" s="7" t="s">
        <v>172</v>
      </c>
      <c r="I32" s="7" t="s">
        <v>173</v>
      </c>
      <c r="J32" s="9" t="s">
        <v>72</v>
      </c>
      <c r="K32" s="9" t="s">
        <v>203</v>
      </c>
      <c r="L32" s="26">
        <v>43355</v>
      </c>
      <c r="M32" s="26">
        <v>43355</v>
      </c>
      <c r="N32" s="26">
        <v>43355</v>
      </c>
    </row>
    <row r="33" spans="1:15" ht="102" x14ac:dyDescent="0.25">
      <c r="A33" s="9">
        <v>32</v>
      </c>
      <c r="B33" s="7" t="s">
        <v>100</v>
      </c>
      <c r="C33" s="7" t="s">
        <v>97</v>
      </c>
      <c r="D33" s="7" t="s">
        <v>170</v>
      </c>
      <c r="E33" s="7" t="s">
        <v>177</v>
      </c>
      <c r="F33" s="23" t="s">
        <v>176</v>
      </c>
      <c r="G33" s="7" t="s">
        <v>137</v>
      </c>
      <c r="H33" s="7" t="s">
        <v>178</v>
      </c>
      <c r="I33" s="7" t="s">
        <v>179</v>
      </c>
      <c r="J33" s="9" t="s">
        <v>72</v>
      </c>
      <c r="K33" s="9" t="s">
        <v>203</v>
      </c>
      <c r="L33" s="26">
        <v>43355</v>
      </c>
      <c r="M33" s="26">
        <v>43355</v>
      </c>
      <c r="N33" s="26">
        <v>43355</v>
      </c>
      <c r="O33" s="7" t="s">
        <v>224</v>
      </c>
    </row>
    <row r="34" spans="1:15" ht="38.25" x14ac:dyDescent="0.25">
      <c r="A34" s="9">
        <v>33</v>
      </c>
      <c r="B34" s="7" t="s">
        <v>108</v>
      </c>
      <c r="C34" s="39" t="s">
        <v>104</v>
      </c>
      <c r="D34" s="39" t="s">
        <v>105</v>
      </c>
      <c r="E34" s="23" t="s">
        <v>168</v>
      </c>
      <c r="G34" s="7" t="s">
        <v>137</v>
      </c>
      <c r="J34" s="9" t="s">
        <v>72</v>
      </c>
      <c r="K34" s="9" t="s">
        <v>23</v>
      </c>
      <c r="L34" s="25"/>
      <c r="M34" s="26"/>
    </row>
    <row r="35" spans="1:15" ht="89.25" x14ac:dyDescent="0.25">
      <c r="A35" s="9">
        <v>34</v>
      </c>
      <c r="B35" s="7" t="s">
        <v>109</v>
      </c>
      <c r="C35" s="39" t="s">
        <v>104</v>
      </c>
      <c r="D35" s="39" t="s">
        <v>106</v>
      </c>
      <c r="E35" s="23" t="s">
        <v>169</v>
      </c>
      <c r="G35" s="7" t="s">
        <v>137</v>
      </c>
      <c r="I35" s="7" t="s">
        <v>228</v>
      </c>
      <c r="J35" s="9" t="s">
        <v>72</v>
      </c>
      <c r="K35" s="9" t="s">
        <v>25</v>
      </c>
      <c r="L35" s="25">
        <v>43362</v>
      </c>
      <c r="M35" s="25">
        <v>43362</v>
      </c>
    </row>
    <row r="36" spans="1:15" ht="38.25" x14ac:dyDescent="0.25">
      <c r="A36" s="9">
        <v>35</v>
      </c>
      <c r="B36" s="7" t="s">
        <v>110</v>
      </c>
      <c r="C36" s="39" t="s">
        <v>104</v>
      </c>
      <c r="D36" s="39" t="s">
        <v>107</v>
      </c>
      <c r="G36" s="7" t="s">
        <v>137</v>
      </c>
      <c r="I36" s="7" t="s">
        <v>186</v>
      </c>
      <c r="J36" s="9" t="s">
        <v>72</v>
      </c>
      <c r="K36" s="9" t="s">
        <v>203</v>
      </c>
      <c r="L36" s="25">
        <v>43360</v>
      </c>
      <c r="M36" s="25">
        <v>43362</v>
      </c>
      <c r="N36" s="25">
        <v>43362</v>
      </c>
    </row>
    <row r="37" spans="1:15" ht="25.5" x14ac:dyDescent="0.25">
      <c r="A37" s="9">
        <v>36</v>
      </c>
      <c r="B37" s="7" t="s">
        <v>111</v>
      </c>
      <c r="C37" s="39" t="s">
        <v>104</v>
      </c>
      <c r="D37" s="39" t="s">
        <v>112</v>
      </c>
      <c r="G37" s="7" t="s">
        <v>137</v>
      </c>
      <c r="J37" s="9" t="s">
        <v>72</v>
      </c>
      <c r="K37" s="9" t="s">
        <v>23</v>
      </c>
      <c r="L37" s="25"/>
      <c r="M37" s="26"/>
    </row>
    <row r="38" spans="1:15" ht="38.25" x14ac:dyDescent="0.25">
      <c r="A38" s="9">
        <v>37</v>
      </c>
      <c r="B38" s="7" t="s">
        <v>113</v>
      </c>
      <c r="C38" s="39" t="s">
        <v>117</v>
      </c>
      <c r="D38" s="39" t="s">
        <v>118</v>
      </c>
      <c r="E38" s="23" t="s">
        <v>168</v>
      </c>
      <c r="G38" s="7" t="s">
        <v>137</v>
      </c>
      <c r="J38" s="9" t="s">
        <v>72</v>
      </c>
      <c r="K38" s="9" t="s">
        <v>23</v>
      </c>
      <c r="L38" s="25"/>
      <c r="M38" s="26"/>
    </row>
    <row r="39" spans="1:15" ht="89.25" x14ac:dyDescent="0.25">
      <c r="A39" s="9">
        <v>38</v>
      </c>
      <c r="B39" s="7" t="s">
        <v>114</v>
      </c>
      <c r="C39" s="39" t="s">
        <v>117</v>
      </c>
      <c r="D39" s="39" t="s">
        <v>119</v>
      </c>
      <c r="E39" s="23" t="s">
        <v>169</v>
      </c>
      <c r="G39" s="7" t="s">
        <v>137</v>
      </c>
      <c r="I39" s="7" t="s">
        <v>186</v>
      </c>
      <c r="J39" s="9" t="s">
        <v>72</v>
      </c>
      <c r="K39" s="9" t="s">
        <v>203</v>
      </c>
      <c r="L39" s="25">
        <v>43361</v>
      </c>
      <c r="M39" s="25">
        <v>43361</v>
      </c>
      <c r="N39" s="25">
        <v>43361</v>
      </c>
    </row>
    <row r="40" spans="1:15" ht="38.25" x14ac:dyDescent="0.25">
      <c r="A40" s="9">
        <v>39</v>
      </c>
      <c r="B40" s="7" t="s">
        <v>115</v>
      </c>
      <c r="C40" s="39" t="s">
        <v>117</v>
      </c>
      <c r="D40" s="39" t="s">
        <v>120</v>
      </c>
      <c r="E40" s="23"/>
      <c r="G40" s="7" t="s">
        <v>137</v>
      </c>
      <c r="I40" s="7" t="s">
        <v>186</v>
      </c>
      <c r="J40" s="9" t="s">
        <v>72</v>
      </c>
      <c r="K40" s="9" t="s">
        <v>203</v>
      </c>
      <c r="L40" s="25">
        <v>43360</v>
      </c>
      <c r="M40" s="25">
        <v>43360</v>
      </c>
      <c r="N40" s="25">
        <v>43360</v>
      </c>
      <c r="O40" s="7" t="s">
        <v>218</v>
      </c>
    </row>
    <row r="41" spans="1:15" ht="25.5" x14ac:dyDescent="0.25">
      <c r="A41" s="9">
        <v>40</v>
      </c>
      <c r="B41" s="7" t="s">
        <v>116</v>
      </c>
      <c r="C41" s="39" t="s">
        <v>117</v>
      </c>
      <c r="D41" s="39" t="s">
        <v>121</v>
      </c>
      <c r="G41" s="7" t="s">
        <v>137</v>
      </c>
      <c r="I41" s="7" t="s">
        <v>186</v>
      </c>
      <c r="J41" s="9" t="s">
        <v>72</v>
      </c>
      <c r="K41" s="9" t="s">
        <v>203</v>
      </c>
      <c r="L41" s="25">
        <v>43361</v>
      </c>
      <c r="M41" s="25">
        <v>43361</v>
      </c>
      <c r="N41" s="25">
        <v>43361</v>
      </c>
      <c r="O41" s="7" t="s">
        <v>222</v>
      </c>
    </row>
    <row r="42" spans="1:15" ht="38.25" x14ac:dyDescent="0.25">
      <c r="A42" s="9">
        <v>41</v>
      </c>
      <c r="B42" s="7" t="s">
        <v>122</v>
      </c>
      <c r="C42" s="39" t="s">
        <v>126</v>
      </c>
      <c r="D42" s="39" t="s">
        <v>127</v>
      </c>
      <c r="E42" s="23" t="s">
        <v>168</v>
      </c>
      <c r="G42" s="7" t="s">
        <v>137</v>
      </c>
      <c r="J42" s="9" t="s">
        <v>72</v>
      </c>
      <c r="K42" s="9" t="s">
        <v>23</v>
      </c>
      <c r="L42" s="25"/>
      <c r="M42" s="26"/>
    </row>
    <row r="43" spans="1:15" ht="38.25" x14ac:dyDescent="0.25">
      <c r="A43" s="9">
        <v>42</v>
      </c>
      <c r="B43" s="7" t="s">
        <v>123</v>
      </c>
      <c r="C43" s="39" t="s">
        <v>126</v>
      </c>
      <c r="D43" s="39" t="s">
        <v>128</v>
      </c>
      <c r="E43" s="23" t="s">
        <v>168</v>
      </c>
      <c r="G43" s="7" t="s">
        <v>137</v>
      </c>
      <c r="J43" s="9" t="s">
        <v>72</v>
      </c>
      <c r="K43" s="9" t="s">
        <v>23</v>
      </c>
      <c r="L43" s="25"/>
      <c r="M43" s="26"/>
    </row>
    <row r="44" spans="1:15" ht="38.25" x14ac:dyDescent="0.25">
      <c r="A44" s="9">
        <v>43</v>
      </c>
      <c r="B44" s="7" t="s">
        <v>124</v>
      </c>
      <c r="C44" s="39" t="s">
        <v>126</v>
      </c>
      <c r="D44" s="39" t="s">
        <v>129</v>
      </c>
      <c r="G44" s="7" t="s">
        <v>137</v>
      </c>
      <c r="I44" s="7" t="s">
        <v>186</v>
      </c>
      <c r="J44" s="9" t="s">
        <v>72</v>
      </c>
      <c r="K44" s="9" t="s">
        <v>203</v>
      </c>
      <c r="L44" s="25">
        <v>43360</v>
      </c>
      <c r="M44" s="25">
        <v>43360</v>
      </c>
      <c r="N44" s="25">
        <v>43360</v>
      </c>
      <c r="O44" s="7" t="s">
        <v>219</v>
      </c>
    </row>
    <row r="45" spans="1:15" ht="25.5" x14ac:dyDescent="0.25">
      <c r="A45" s="9">
        <v>44</v>
      </c>
      <c r="B45" s="7" t="s">
        <v>125</v>
      </c>
      <c r="C45" s="39" t="s">
        <v>126</v>
      </c>
      <c r="D45" s="39" t="s">
        <v>130</v>
      </c>
      <c r="G45" s="7" t="s">
        <v>137</v>
      </c>
      <c r="J45" s="9" t="s">
        <v>72</v>
      </c>
      <c r="K45" s="9" t="s">
        <v>23</v>
      </c>
      <c r="L45" s="25"/>
      <c r="M45" s="26"/>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6E51F-5F16-4313-8658-BEC4D7E9DEF8}">
  <dimension ref="A1:I12"/>
  <sheetViews>
    <sheetView zoomScaleNormal="100" workbookViewId="0">
      <selection activeCell="A7" sqref="A7"/>
    </sheetView>
  </sheetViews>
  <sheetFormatPr defaultRowHeight="12.75" x14ac:dyDescent="0.25"/>
  <cols>
    <col min="1" max="1" width="9.140625" style="7"/>
    <col min="2" max="2" width="14.28515625" style="7" customWidth="1"/>
    <col min="3" max="3" width="15.7109375" style="37" customWidth="1"/>
    <col min="4" max="4" width="87.28515625" style="7" customWidth="1"/>
    <col min="5" max="5" width="13.140625" style="27" customWidth="1"/>
    <col min="6" max="6" width="11.140625" style="27" customWidth="1"/>
    <col min="7" max="7" width="15.7109375" style="7" customWidth="1"/>
    <col min="8" max="8" width="18" style="37" customWidth="1"/>
    <col min="9" max="16384" width="9.140625" style="7"/>
  </cols>
  <sheetData>
    <row r="1" spans="1:9" s="6" customFormat="1" ht="25.5" x14ac:dyDescent="0.25">
      <c r="A1" s="29" t="s">
        <v>0</v>
      </c>
      <c r="B1" s="29" t="s">
        <v>14</v>
      </c>
      <c r="C1" s="30" t="s">
        <v>15</v>
      </c>
      <c r="D1" s="29" t="s">
        <v>16</v>
      </c>
      <c r="E1" s="29" t="s">
        <v>17</v>
      </c>
      <c r="F1" s="29" t="s">
        <v>18</v>
      </c>
      <c r="G1" s="29" t="s">
        <v>19</v>
      </c>
      <c r="H1" s="30" t="s">
        <v>21</v>
      </c>
      <c r="I1" s="29" t="s">
        <v>13</v>
      </c>
    </row>
    <row r="2" spans="1:9" ht="38.25" hidden="1" x14ac:dyDescent="0.25">
      <c r="A2" s="7">
        <v>1</v>
      </c>
      <c r="B2" s="7" t="s">
        <v>161</v>
      </c>
      <c r="C2" s="37">
        <v>43353</v>
      </c>
      <c r="D2" s="7" t="s">
        <v>160</v>
      </c>
      <c r="E2" s="27" t="s">
        <v>45</v>
      </c>
      <c r="F2" s="27" t="s">
        <v>159</v>
      </c>
      <c r="G2" s="27" t="s">
        <v>84</v>
      </c>
      <c r="H2" s="37">
        <v>43355</v>
      </c>
      <c r="I2" s="27"/>
    </row>
    <row r="3" spans="1:9" ht="25.5" hidden="1" x14ac:dyDescent="0.25">
      <c r="A3" s="7">
        <v>2</v>
      </c>
      <c r="B3" s="7" t="s">
        <v>162</v>
      </c>
      <c r="C3" s="37">
        <v>43353</v>
      </c>
      <c r="D3" s="7" t="s">
        <v>163</v>
      </c>
      <c r="E3" s="27" t="s">
        <v>45</v>
      </c>
      <c r="F3" s="27" t="s">
        <v>159</v>
      </c>
      <c r="G3" s="27" t="s">
        <v>99</v>
      </c>
      <c r="H3" s="37">
        <v>43355</v>
      </c>
      <c r="I3" s="27"/>
    </row>
    <row r="4" spans="1:9" hidden="1" x14ac:dyDescent="0.25">
      <c r="A4" s="7">
        <v>3</v>
      </c>
      <c r="B4" s="7" t="s">
        <v>164</v>
      </c>
      <c r="C4" s="37">
        <v>43353</v>
      </c>
      <c r="D4" s="7" t="s">
        <v>165</v>
      </c>
      <c r="E4" s="27" t="s">
        <v>45</v>
      </c>
      <c r="F4" s="27" t="s">
        <v>159</v>
      </c>
      <c r="G4" s="27" t="s">
        <v>31</v>
      </c>
      <c r="H4" s="37">
        <v>43360</v>
      </c>
      <c r="I4" s="27"/>
    </row>
    <row r="5" spans="1:9" ht="76.5" hidden="1" x14ac:dyDescent="0.25">
      <c r="A5" s="7">
        <v>4</v>
      </c>
      <c r="B5" s="7" t="s">
        <v>166</v>
      </c>
      <c r="C5" s="37">
        <v>43353</v>
      </c>
      <c r="D5" s="7" t="s">
        <v>167</v>
      </c>
      <c r="E5" s="27" t="s">
        <v>45</v>
      </c>
      <c r="F5" s="27" t="s">
        <v>159</v>
      </c>
      <c r="G5" s="27" t="s">
        <v>31</v>
      </c>
      <c r="H5" s="37">
        <v>43361</v>
      </c>
      <c r="I5" s="27" t="s">
        <v>223</v>
      </c>
    </row>
    <row r="6" spans="1:9" ht="135.75" hidden="1" customHeight="1" x14ac:dyDescent="0.25">
      <c r="A6" s="7">
        <v>5</v>
      </c>
      <c r="B6" s="7" t="s">
        <v>183</v>
      </c>
      <c r="C6" s="37">
        <v>43355</v>
      </c>
      <c r="D6" s="7" t="s">
        <v>182</v>
      </c>
      <c r="E6" s="27" t="s">
        <v>45</v>
      </c>
      <c r="F6" s="27" t="s">
        <v>159</v>
      </c>
      <c r="G6" s="27" t="s">
        <v>80</v>
      </c>
      <c r="H6" s="37">
        <v>43356</v>
      </c>
      <c r="I6" s="27"/>
    </row>
    <row r="7" spans="1:9" ht="194.25" customHeight="1" x14ac:dyDescent="0.25">
      <c r="A7" s="7">
        <v>6</v>
      </c>
      <c r="B7" s="7" t="s">
        <v>184</v>
      </c>
      <c r="C7" s="37">
        <v>43356</v>
      </c>
      <c r="D7" s="7" t="s">
        <v>227</v>
      </c>
      <c r="E7" s="27" t="s">
        <v>44</v>
      </c>
      <c r="F7" s="27" t="s">
        <v>159</v>
      </c>
      <c r="G7" s="27" t="s">
        <v>225</v>
      </c>
      <c r="I7" s="27" t="s">
        <v>223</v>
      </c>
    </row>
    <row r="8" spans="1:9" ht="112.5" hidden="1" customHeight="1" x14ac:dyDescent="0.25">
      <c r="A8" s="7">
        <v>7</v>
      </c>
      <c r="B8" s="7" t="s">
        <v>196</v>
      </c>
      <c r="C8" s="37">
        <v>43357</v>
      </c>
      <c r="D8" s="7" t="s">
        <v>197</v>
      </c>
      <c r="E8" s="27" t="s">
        <v>45</v>
      </c>
      <c r="F8" s="27" t="s">
        <v>159</v>
      </c>
      <c r="G8" s="27" t="s">
        <v>77</v>
      </c>
      <c r="H8" s="37">
        <v>43360</v>
      </c>
      <c r="I8" s="27"/>
    </row>
    <row r="9" spans="1:9" ht="101.25" hidden="1" customHeight="1" x14ac:dyDescent="0.25">
      <c r="A9" s="7">
        <v>8</v>
      </c>
      <c r="B9" s="7" t="s">
        <v>212</v>
      </c>
      <c r="C9" s="37">
        <v>43360</v>
      </c>
      <c r="D9" s="7" t="s">
        <v>213</v>
      </c>
      <c r="E9" s="27" t="s">
        <v>45</v>
      </c>
      <c r="F9" s="27" t="s">
        <v>159</v>
      </c>
      <c r="G9" s="27" t="s">
        <v>61</v>
      </c>
      <c r="H9" s="37">
        <v>43361</v>
      </c>
      <c r="I9" s="27"/>
    </row>
    <row r="10" spans="1:9" ht="107.25" customHeight="1" x14ac:dyDescent="0.25">
      <c r="A10" s="7">
        <v>9</v>
      </c>
      <c r="B10" s="7" t="s">
        <v>214</v>
      </c>
      <c r="C10" s="37">
        <v>43360</v>
      </c>
      <c r="D10" s="7" t="s">
        <v>226</v>
      </c>
      <c r="E10" s="27" t="s">
        <v>44</v>
      </c>
      <c r="F10" s="27" t="s">
        <v>159</v>
      </c>
      <c r="G10" s="27" t="s">
        <v>66</v>
      </c>
      <c r="I10" s="27"/>
    </row>
    <row r="11" spans="1:9" ht="84" hidden="1" customHeight="1" x14ac:dyDescent="0.25">
      <c r="A11" s="7">
        <v>10</v>
      </c>
      <c r="B11" s="7" t="s">
        <v>217</v>
      </c>
      <c r="C11" s="37">
        <v>43360</v>
      </c>
      <c r="D11" s="7" t="s">
        <v>220</v>
      </c>
      <c r="E11" s="27" t="s">
        <v>45</v>
      </c>
      <c r="F11" s="27" t="s">
        <v>159</v>
      </c>
      <c r="G11" s="27" t="s">
        <v>110</v>
      </c>
      <c r="H11" s="37">
        <v>43362</v>
      </c>
      <c r="I11" s="27"/>
    </row>
    <row r="12" spans="1:9" ht="102" customHeight="1" x14ac:dyDescent="0.25">
      <c r="A12" s="7">
        <v>11</v>
      </c>
      <c r="B12" s="7" t="s">
        <v>229</v>
      </c>
      <c r="C12" s="37">
        <v>43362</v>
      </c>
      <c r="D12" s="7" t="s">
        <v>230</v>
      </c>
      <c r="E12" s="27" t="s">
        <v>23</v>
      </c>
      <c r="F12" s="27" t="s">
        <v>159</v>
      </c>
      <c r="G12" s="27" t="s">
        <v>109</v>
      </c>
      <c r="I12" s="27"/>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D5059-7B3A-4ABD-BD18-0F2B6B8ED8CE}">
  <dimension ref="B3:F12"/>
  <sheetViews>
    <sheetView workbookViewId="0">
      <selection activeCell="E10" sqref="E10"/>
    </sheetView>
  </sheetViews>
  <sheetFormatPr defaultRowHeight="15" x14ac:dyDescent="0.25"/>
  <cols>
    <col min="3" max="3" width="11.140625" style="11" bestFit="1" customWidth="1"/>
    <col min="4" max="4" width="12" style="3" bestFit="1" customWidth="1"/>
    <col min="5" max="5" width="14.28515625" bestFit="1" customWidth="1"/>
    <col min="6" max="6" width="12" bestFit="1" customWidth="1"/>
  </cols>
  <sheetData>
    <row r="3" spans="2:6" x14ac:dyDescent="0.25">
      <c r="B3" s="2" t="s">
        <v>131</v>
      </c>
      <c r="C3" s="12" t="s">
        <v>132</v>
      </c>
      <c r="D3" s="31" t="s">
        <v>133</v>
      </c>
      <c r="E3" s="2" t="s">
        <v>134</v>
      </c>
      <c r="F3" s="2" t="s">
        <v>8</v>
      </c>
    </row>
    <row r="4" spans="2:6" x14ac:dyDescent="0.25">
      <c r="B4" s="28">
        <v>1</v>
      </c>
      <c r="C4" s="32">
        <v>43353</v>
      </c>
      <c r="D4" s="33">
        <v>0.17</v>
      </c>
      <c r="E4" s="33">
        <f>SUM(Summary!E6:E9)</f>
        <v>6.8181818181818177E-2</v>
      </c>
      <c r="F4" s="33">
        <f>Summary!E8+Summary!E9</f>
        <v>0</v>
      </c>
    </row>
    <row r="5" spans="2:6" x14ac:dyDescent="0.25">
      <c r="B5" s="28">
        <v>2</v>
      </c>
      <c r="C5" s="32">
        <v>43355</v>
      </c>
      <c r="D5" s="33">
        <v>0.33</v>
      </c>
      <c r="E5" s="33">
        <f>SUM(Summary!F6:F9)</f>
        <v>0.11363636363636363</v>
      </c>
      <c r="F5" s="33">
        <f>Summary!F8+Summary!F9</f>
        <v>6.8181818181818177E-2</v>
      </c>
    </row>
    <row r="6" spans="2:6" x14ac:dyDescent="0.25">
      <c r="B6" s="28">
        <v>3</v>
      </c>
      <c r="C6" s="32">
        <v>43356</v>
      </c>
      <c r="D6" s="33">
        <v>0.5</v>
      </c>
      <c r="E6" s="33">
        <f>SUM(Summary!G6:G9)</f>
        <v>0.20454545454545456</v>
      </c>
      <c r="F6" s="33">
        <f>Summary!G8+Summary!G9</f>
        <v>0.18181818181818182</v>
      </c>
    </row>
    <row r="7" spans="2:6" x14ac:dyDescent="0.25">
      <c r="B7" s="28">
        <v>4</v>
      </c>
      <c r="C7" s="32">
        <v>43357</v>
      </c>
      <c r="D7" s="33">
        <v>0.67</v>
      </c>
      <c r="E7" s="33">
        <f>SUM(Summary!H6:H9)</f>
        <v>0.27272727272727271</v>
      </c>
      <c r="F7" s="33">
        <f>Summary!H8+Summary!H9</f>
        <v>0.22727272727272727</v>
      </c>
    </row>
    <row r="8" spans="2:6" x14ac:dyDescent="0.25">
      <c r="B8" s="28">
        <v>5</v>
      </c>
      <c r="C8" s="32">
        <v>43360</v>
      </c>
      <c r="D8" s="33">
        <v>0.83</v>
      </c>
      <c r="E8" s="33">
        <f>SUM(Summary!I6:I9)</f>
        <v>0.47727272727272729</v>
      </c>
      <c r="F8" s="33">
        <f>Summary!I8+Summary!I9</f>
        <v>0.40909090909090912</v>
      </c>
    </row>
    <row r="9" spans="2:6" x14ac:dyDescent="0.25">
      <c r="B9" s="28">
        <v>6</v>
      </c>
      <c r="C9" s="32">
        <v>43361</v>
      </c>
      <c r="D9" s="33">
        <v>1</v>
      </c>
      <c r="E9" s="33">
        <f>SUM(Summary!J6:J9)</f>
        <v>0.68181818181818177</v>
      </c>
      <c r="F9" s="33">
        <f>Summary!J8+Summary!J9</f>
        <v>0.63636363636363635</v>
      </c>
    </row>
    <row r="10" spans="2:6" x14ac:dyDescent="0.25">
      <c r="B10" s="28">
        <v>7</v>
      </c>
      <c r="C10" s="32">
        <v>43362</v>
      </c>
      <c r="D10" s="33">
        <v>1</v>
      </c>
      <c r="E10" s="33">
        <f>SUM(Summary!K6:K9)</f>
        <v>0.79545454545454541</v>
      </c>
      <c r="F10" s="33">
        <f>Summary!K8+Summary!K9</f>
        <v>0.75</v>
      </c>
    </row>
    <row r="11" spans="2:6" x14ac:dyDescent="0.25">
      <c r="B11" s="28">
        <v>8</v>
      </c>
      <c r="C11" s="32">
        <v>43363</v>
      </c>
      <c r="D11" s="33">
        <v>1</v>
      </c>
      <c r="E11" s="33">
        <f>SUM(Summary!L6:L9)</f>
        <v>0</v>
      </c>
      <c r="F11" s="33">
        <f>Summary!L8+Summary!L9</f>
        <v>0</v>
      </c>
    </row>
    <row r="12" spans="2:6" x14ac:dyDescent="0.25">
      <c r="B12" s="28">
        <v>9</v>
      </c>
      <c r="C12" s="32">
        <v>43364</v>
      </c>
      <c r="D12" s="33">
        <v>1</v>
      </c>
      <c r="E12" s="33">
        <f>SUM(Summary!M6:M9)</f>
        <v>0</v>
      </c>
      <c r="F12" s="33">
        <f>Summary!M8+Summary!M9</f>
        <v>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AB8325A32C2346901DFACBB91F9824" ma:contentTypeVersion="13" ma:contentTypeDescription="Create a new document." ma:contentTypeScope="" ma:versionID="244a0c229fa75c1d4f77cd1d51b4ba90">
  <xsd:schema xmlns:xsd="http://www.w3.org/2001/XMLSchema" xmlns:xs="http://www.w3.org/2001/XMLSchema" xmlns:p="http://schemas.microsoft.com/office/2006/metadata/properties" xmlns:ns1="http://schemas.microsoft.com/sharepoint/v3" xmlns:ns2="17a8592b-7e0b-4176-b5e1-88315bbc68db" xmlns:ns3="2825eb4d-63a3-45dc-b5bf-c3729517eb3a" targetNamespace="http://schemas.microsoft.com/office/2006/metadata/properties" ma:root="true" ma:fieldsID="bb3b641c6029778ca9c1d2cbbb7f7722" ns1:_="" ns2:_="" ns3:_="">
    <xsd:import namespace="http://schemas.microsoft.com/sharepoint/v3"/>
    <xsd:import namespace="17a8592b-7e0b-4176-b5e1-88315bbc68db"/>
    <xsd:import namespace="2825eb4d-63a3-45dc-b5bf-c3729517eb3a"/>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a8592b-7e0b-4176-b5e1-88315bbc68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25eb4d-63a3-45dc-b5bf-c3729517eb3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C8ADC22-B3A4-4B8E-9C04-309838AA1A6B}"/>
</file>

<file path=customXml/itemProps2.xml><?xml version="1.0" encoding="utf-8"?>
<ds:datastoreItem xmlns:ds="http://schemas.openxmlformats.org/officeDocument/2006/customXml" ds:itemID="{C60D8CD9-4E27-4CCE-9E76-2AFB913A21CC}"/>
</file>

<file path=customXml/itemProps3.xml><?xml version="1.0" encoding="utf-8"?>
<ds:datastoreItem xmlns:ds="http://schemas.openxmlformats.org/officeDocument/2006/customXml" ds:itemID="{FEEE9482-115D-453C-B19F-3E53798F59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Scenario</vt:lpstr>
      <vt:lpstr>Defect</vt:lpstr>
      <vt:lpstr>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Halim</dc:creator>
  <cp:lastModifiedBy>Christine Halim</cp:lastModifiedBy>
  <dcterms:created xsi:type="dcterms:W3CDTF">2018-09-10T02:11:16Z</dcterms:created>
  <dcterms:modified xsi:type="dcterms:W3CDTF">2018-10-01T03:56:46Z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0x01010029AB8325A32C2346901DFACBB91F9824</vt:lpwstr>
  </property>
</Properties>
</file>