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c\Documents\SDEV140-51J\M06\"/>
    </mc:Choice>
  </mc:AlternateContent>
  <xr:revisionPtr revIDLastSave="0" documentId="13_ncr:1_{6F6B82D5-8DEE-4200-82EC-52A8C5D5FE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1" l="1"/>
  <c r="G37" i="1"/>
  <c r="G38" i="1"/>
  <c r="G39" i="1"/>
  <c r="G36" i="1"/>
  <c r="G25" i="1"/>
  <c r="G26" i="1"/>
  <c r="G27" i="1"/>
  <c r="G28" i="1"/>
  <c r="G29" i="1"/>
  <c r="G30" i="1"/>
  <c r="G31" i="1"/>
  <c r="G24" i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5" i="1"/>
  <c r="I5" i="1" s="1"/>
  <c r="G32" i="1" l="1"/>
  <c r="I12" i="1"/>
  <c r="G12" i="1"/>
  <c r="E16" i="1" l="1"/>
  <c r="G16" i="1" s="1"/>
  <c r="E19" i="1"/>
  <c r="G19" i="1" s="1"/>
  <c r="E18" i="1"/>
  <c r="G18" i="1" s="1"/>
  <c r="E17" i="1"/>
  <c r="G17" i="1" s="1"/>
  <c r="G20" i="1" l="1"/>
  <c r="J23" i="1" s="1"/>
  <c r="J26" i="1" s="1"/>
</calcChain>
</file>

<file path=xl/sharedStrings.xml><?xml version="1.0" encoding="utf-8"?>
<sst xmlns="http://schemas.openxmlformats.org/spreadsheetml/2006/main" count="79" uniqueCount="69">
  <si>
    <t>REF</t>
  </si>
  <si>
    <t>Bentonite</t>
  </si>
  <si>
    <t>Kaolin</t>
  </si>
  <si>
    <t>001CaC3</t>
  </si>
  <si>
    <t>002B4</t>
  </si>
  <si>
    <t>003K</t>
  </si>
  <si>
    <t>004WF</t>
  </si>
  <si>
    <t>005CS</t>
  </si>
  <si>
    <t>006CMC</t>
  </si>
  <si>
    <t>007SOAP</t>
  </si>
  <si>
    <t>Ratio</t>
  </si>
  <si>
    <t>008B100</t>
  </si>
  <si>
    <t>009B10*10</t>
  </si>
  <si>
    <t>010B10</t>
  </si>
  <si>
    <t>011C16</t>
  </si>
  <si>
    <t>012El</t>
  </si>
  <si>
    <t>013Ea</t>
  </si>
  <si>
    <t>014Lu</t>
  </si>
  <si>
    <t>015Lb</t>
  </si>
  <si>
    <t>CT/8H</t>
  </si>
  <si>
    <t xml:space="preserve"> </t>
  </si>
  <si>
    <t>016Su</t>
  </si>
  <si>
    <t>017Su</t>
  </si>
  <si>
    <t>018Sad</t>
  </si>
  <si>
    <t>019Ma</t>
  </si>
  <si>
    <t>020ApMP</t>
  </si>
  <si>
    <t>021ApAC</t>
  </si>
  <si>
    <t>022AM</t>
  </si>
  <si>
    <t>023ME</t>
  </si>
  <si>
    <t>Cs/</t>
  </si>
  <si>
    <t>CR Boite</t>
  </si>
  <si>
    <t xml:space="preserve">CR Barre </t>
  </si>
  <si>
    <t>DIRECT CHARGES</t>
  </si>
  <si>
    <t>COST ESTIMATE FOR 8 HOURS OF PRODUCTION</t>
  </si>
  <si>
    <t>ID</t>
  </si>
  <si>
    <t>Qty CaC3</t>
  </si>
  <si>
    <t>Inputs Qty</t>
  </si>
  <si>
    <t>UC</t>
  </si>
  <si>
    <t>TC</t>
  </si>
  <si>
    <t>Wheat flour</t>
  </si>
  <si>
    <t>Corn flour</t>
  </si>
  <si>
    <t>Glue</t>
  </si>
  <si>
    <t>Soap</t>
  </si>
  <si>
    <t>INDIRECT CHARGES</t>
  </si>
  <si>
    <t>Box of 100</t>
  </si>
  <si>
    <t>Box of 10*10</t>
  </si>
  <si>
    <t>Box of 10</t>
  </si>
  <si>
    <t>Box of 16 boxes</t>
  </si>
  <si>
    <t>Qty/8h</t>
  </si>
  <si>
    <t>Raw Materials</t>
  </si>
  <si>
    <t>Packaging Items</t>
  </si>
  <si>
    <t>Others</t>
  </si>
  <si>
    <t>Electricity</t>
  </si>
  <si>
    <t>Water</t>
  </si>
  <si>
    <t>Factory rent</t>
  </si>
  <si>
    <t>Office rent</t>
  </si>
  <si>
    <t xml:space="preserve"> Production Salary</t>
  </si>
  <si>
    <t>Packaging Salary</t>
  </si>
  <si>
    <t>Managers Salary</t>
  </si>
  <si>
    <t xml:space="preserve">Maintenance </t>
  </si>
  <si>
    <t>Unit</t>
  </si>
  <si>
    <t>Supply Raw Materials</t>
  </si>
  <si>
    <t>Supply boxes</t>
  </si>
  <si>
    <t>Machinery Depreciation</t>
  </si>
  <si>
    <t>Equiupment Depreciation</t>
  </si>
  <si>
    <t>LOGISTICS</t>
  </si>
  <si>
    <t>AMORTIZATION</t>
  </si>
  <si>
    <t>Calcium carbonate</t>
  </si>
  <si>
    <t>Cs/Month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</si>
</sst>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FF00"/>
      <name val="Calibri"/>
      <family val="2"/>
      <scheme val="minor"/>
    </font>
    <font>
      <sz val="11"/>
      <color rgb="FF00FF00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3.5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1" fillId="0" borderId="1" xfId="0" applyFont="1" applyBorder="1"/>
    <xf numFmtId="0" fontId="3" fillId="6" borderId="1" xfId="0" applyFont="1" applyFill="1" applyBorder="1"/>
    <xf numFmtId="0" fontId="3" fillId="6" borderId="5" xfId="0" applyFont="1" applyFill="1" applyBorder="1"/>
    <xf numFmtId="0" fontId="4" fillId="0" borderId="1" xfId="0" applyFont="1" applyBorder="1"/>
    <xf numFmtId="0" fontId="5" fillId="0" borderId="0" xfId="0" applyFont="1"/>
    <xf numFmtId="0" fontId="6" fillId="5" borderId="1" xfId="0" applyFont="1" applyFill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textRotation="255"/>
    </xf>
    <xf numFmtId="0" fontId="3" fillId="2" borderId="6" xfId="0" applyFont="1" applyFill="1" applyBorder="1" applyAlignment="1">
      <alignment horizontal="center" vertical="center" textRotation="255"/>
    </xf>
    <xf numFmtId="0" fontId="3" fillId="2" borderId="7" xfId="0" applyFont="1" applyFill="1" applyBorder="1" applyAlignment="1">
      <alignment horizontal="center" vertical="center" textRotation="255"/>
    </xf>
    <xf numFmtId="0" fontId="3" fillId="7" borderId="1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"/>
  <sheetViews>
    <sheetView tabSelected="1" workbookViewId="0">
      <selection activeCell="I20" sqref="I20"/>
    </sheetView>
  </sheetViews>
  <sheetFormatPr defaultColWidth="11.42578125" defaultRowHeight="15" x14ac:dyDescent="0.25"/>
  <cols>
    <col min="1" max="1" width="22" bestFit="1" customWidth="1"/>
    <col min="2" max="2" width="19.28515625" customWidth="1"/>
    <col min="4" max="4" width="23.85546875" bestFit="1" customWidth="1"/>
    <col min="7" max="7" width="13.7109375" bestFit="1" customWidth="1"/>
  </cols>
  <sheetData>
    <row r="2" spans="1:9" ht="18" x14ac:dyDescent="0.3">
      <c r="D2" s="13" t="s">
        <v>33</v>
      </c>
      <c r="E2" s="14"/>
      <c r="F2" s="14"/>
      <c r="G2" s="15"/>
    </row>
    <row r="3" spans="1:9" x14ac:dyDescent="0.25">
      <c r="D3" s="2"/>
      <c r="E3" s="2"/>
      <c r="F3" s="2"/>
      <c r="G3" s="2"/>
    </row>
    <row r="4" spans="1:9" ht="15.75" x14ac:dyDescent="0.25">
      <c r="A4" s="25" t="s">
        <v>32</v>
      </c>
      <c r="B4" s="32" t="s">
        <v>49</v>
      </c>
      <c r="C4" s="8" t="s">
        <v>34</v>
      </c>
      <c r="D4" s="8" t="s">
        <v>0</v>
      </c>
      <c r="E4" s="8" t="s">
        <v>35</v>
      </c>
      <c r="F4" s="8" t="s">
        <v>10</v>
      </c>
      <c r="G4" s="8" t="s">
        <v>36</v>
      </c>
      <c r="H4" s="8" t="s">
        <v>37</v>
      </c>
      <c r="I4" s="8" t="s">
        <v>38</v>
      </c>
    </row>
    <row r="5" spans="1:9" ht="15" customHeight="1" x14ac:dyDescent="0.25">
      <c r="A5" s="26"/>
      <c r="B5" s="33"/>
      <c r="C5" s="7" t="s">
        <v>3</v>
      </c>
      <c r="D5" s="7" t="s">
        <v>67</v>
      </c>
      <c r="E5" s="7">
        <v>250</v>
      </c>
      <c r="F5" s="7">
        <v>1</v>
      </c>
      <c r="G5" s="7">
        <f>$E$5*$F5</f>
        <v>250</v>
      </c>
      <c r="H5" s="7">
        <v>140</v>
      </c>
      <c r="I5" s="7">
        <f>$G5*$H5</f>
        <v>35000</v>
      </c>
    </row>
    <row r="6" spans="1:9" ht="15" customHeight="1" x14ac:dyDescent="0.25">
      <c r="A6" s="26"/>
      <c r="B6" s="33"/>
      <c r="C6" s="7" t="s">
        <v>4</v>
      </c>
      <c r="D6" s="7" t="s">
        <v>1</v>
      </c>
      <c r="E6" s="35"/>
      <c r="F6" s="7">
        <v>0.08</v>
      </c>
      <c r="G6" s="7">
        <f t="shared" ref="G6:G11" si="0">$E$5*$F6</f>
        <v>20</v>
      </c>
      <c r="H6" s="7">
        <v>600</v>
      </c>
      <c r="I6" s="7">
        <f t="shared" ref="I6:I11" si="1">$G6*$H6</f>
        <v>12000</v>
      </c>
    </row>
    <row r="7" spans="1:9" ht="15" customHeight="1" x14ac:dyDescent="0.25">
      <c r="A7" s="26"/>
      <c r="B7" s="33"/>
      <c r="C7" s="7" t="s">
        <v>5</v>
      </c>
      <c r="D7" s="7" t="s">
        <v>2</v>
      </c>
      <c r="E7" s="36"/>
      <c r="F7" s="7">
        <v>0.01</v>
      </c>
      <c r="G7" s="7">
        <f t="shared" si="0"/>
        <v>2.5</v>
      </c>
      <c r="H7" s="7">
        <v>300</v>
      </c>
      <c r="I7" s="7">
        <f t="shared" si="1"/>
        <v>750</v>
      </c>
    </row>
    <row r="8" spans="1:9" ht="15" customHeight="1" x14ac:dyDescent="0.25">
      <c r="A8" s="26"/>
      <c r="B8" s="33"/>
      <c r="C8" s="7" t="s">
        <v>6</v>
      </c>
      <c r="D8" s="7" t="s">
        <v>39</v>
      </c>
      <c r="E8" s="36"/>
      <c r="F8" s="7">
        <v>0.01</v>
      </c>
      <c r="G8" s="7">
        <f t="shared" si="0"/>
        <v>2.5</v>
      </c>
      <c r="H8" s="7">
        <v>300</v>
      </c>
      <c r="I8" s="7">
        <f t="shared" si="1"/>
        <v>750</v>
      </c>
    </row>
    <row r="9" spans="1:9" ht="15" customHeight="1" x14ac:dyDescent="0.25">
      <c r="A9" s="26"/>
      <c r="B9" s="33"/>
      <c r="C9" s="7" t="s">
        <v>7</v>
      </c>
      <c r="D9" s="7" t="s">
        <v>40</v>
      </c>
      <c r="E9" s="36"/>
      <c r="F9" s="7">
        <v>0.03</v>
      </c>
      <c r="G9" s="7">
        <f t="shared" si="0"/>
        <v>7.5</v>
      </c>
      <c r="H9" s="7">
        <v>100</v>
      </c>
      <c r="I9" s="7">
        <f t="shared" si="1"/>
        <v>750</v>
      </c>
    </row>
    <row r="10" spans="1:9" ht="15" customHeight="1" x14ac:dyDescent="0.25">
      <c r="A10" s="26"/>
      <c r="B10" s="33"/>
      <c r="C10" s="7" t="s">
        <v>8</v>
      </c>
      <c r="D10" s="7" t="s">
        <v>41</v>
      </c>
      <c r="E10" s="36"/>
      <c r="F10" s="7">
        <v>5.0000000000000001E-3</v>
      </c>
      <c r="G10" s="7">
        <f t="shared" si="0"/>
        <v>1.25</v>
      </c>
      <c r="H10" s="7">
        <v>600</v>
      </c>
      <c r="I10" s="7">
        <f t="shared" si="1"/>
        <v>750</v>
      </c>
    </row>
    <row r="11" spans="1:9" ht="15" customHeight="1" x14ac:dyDescent="0.25">
      <c r="A11" s="26"/>
      <c r="B11" s="33"/>
      <c r="C11" s="7" t="s">
        <v>9</v>
      </c>
      <c r="D11" s="7" t="s">
        <v>42</v>
      </c>
      <c r="E11" s="37"/>
      <c r="F11" s="7">
        <v>2E-3</v>
      </c>
      <c r="G11" s="7">
        <f t="shared" si="0"/>
        <v>0.5</v>
      </c>
      <c r="H11" s="7">
        <v>400</v>
      </c>
      <c r="I11" s="7">
        <f t="shared" si="1"/>
        <v>200</v>
      </c>
    </row>
    <row r="12" spans="1:9" ht="15.75" x14ac:dyDescent="0.25">
      <c r="A12" s="26"/>
      <c r="B12" s="34"/>
      <c r="C12" s="19"/>
      <c r="D12" s="20"/>
      <c r="E12" s="20"/>
      <c r="F12" s="21"/>
      <c r="G12" s="7">
        <f>SUM(G5:G11)</f>
        <v>284.25</v>
      </c>
      <c r="H12" s="7"/>
      <c r="I12" s="10">
        <f>SUM(I5:I11)</f>
        <v>50200</v>
      </c>
    </row>
    <row r="13" spans="1:9" ht="15.75" customHeight="1" x14ac:dyDescent="0.25">
      <c r="A13" s="26"/>
      <c r="F13" s="5"/>
      <c r="G13" s="3"/>
      <c r="H13" s="5"/>
    </row>
    <row r="14" spans="1:9" x14ac:dyDescent="0.25">
      <c r="A14" s="26"/>
    </row>
    <row r="15" spans="1:9" ht="15.75" x14ac:dyDescent="0.25">
      <c r="A15" s="26"/>
      <c r="B15" s="38" t="s">
        <v>50</v>
      </c>
      <c r="C15" s="8" t="s">
        <v>34</v>
      </c>
      <c r="D15" s="8" t="s">
        <v>0</v>
      </c>
      <c r="E15" s="8" t="s">
        <v>48</v>
      </c>
      <c r="F15" s="8" t="s">
        <v>37</v>
      </c>
      <c r="G15" s="8" t="s">
        <v>38</v>
      </c>
    </row>
    <row r="16" spans="1:9" x14ac:dyDescent="0.25">
      <c r="A16" s="26"/>
      <c r="B16" s="39"/>
      <c r="C16" s="7" t="s">
        <v>11</v>
      </c>
      <c r="D16" s="7" t="s">
        <v>44</v>
      </c>
      <c r="E16" s="7">
        <f>$G$12*1</f>
        <v>284.25</v>
      </c>
      <c r="F16" s="7">
        <v>0</v>
      </c>
      <c r="G16" s="7">
        <f>$E16*$F16</f>
        <v>0</v>
      </c>
    </row>
    <row r="17" spans="1:10" x14ac:dyDescent="0.25">
      <c r="A17" s="26"/>
      <c r="B17" s="39"/>
      <c r="C17" s="7" t="s">
        <v>12</v>
      </c>
      <c r="D17" s="7" t="s">
        <v>45</v>
      </c>
      <c r="E17" s="7">
        <f t="shared" ref="E17:E18" si="2">$G$12*1</f>
        <v>284.25</v>
      </c>
      <c r="F17" s="7">
        <v>15</v>
      </c>
      <c r="G17" s="7">
        <f t="shared" ref="G17:G19" si="3">$E17*$F17</f>
        <v>4263.75</v>
      </c>
    </row>
    <row r="18" spans="1:10" x14ac:dyDescent="0.25">
      <c r="A18" s="26"/>
      <c r="B18" s="39"/>
      <c r="C18" s="7" t="s">
        <v>13</v>
      </c>
      <c r="D18" s="7" t="s">
        <v>46</v>
      </c>
      <c r="E18" s="7">
        <f t="shared" si="2"/>
        <v>284.25</v>
      </c>
      <c r="F18" s="7">
        <v>10</v>
      </c>
      <c r="G18" s="7">
        <f t="shared" si="3"/>
        <v>2842.5</v>
      </c>
    </row>
    <row r="19" spans="1:10" x14ac:dyDescent="0.25">
      <c r="A19" s="26"/>
      <c r="B19" s="39"/>
      <c r="C19" s="7" t="s">
        <v>14</v>
      </c>
      <c r="D19" s="7" t="s">
        <v>47</v>
      </c>
      <c r="E19" s="7">
        <f>G12/16</f>
        <v>17.765625</v>
      </c>
      <c r="F19" s="7">
        <v>300</v>
      </c>
      <c r="G19" s="7">
        <f t="shared" si="3"/>
        <v>5329.6875</v>
      </c>
    </row>
    <row r="20" spans="1:10" ht="15.75" x14ac:dyDescent="0.25">
      <c r="A20" s="26"/>
      <c r="B20" s="40"/>
      <c r="C20" s="16"/>
      <c r="D20" s="17"/>
      <c r="E20" s="17"/>
      <c r="F20" s="18"/>
      <c r="G20" s="10">
        <f>SUM(G16:G19)</f>
        <v>12435.9375</v>
      </c>
    </row>
    <row r="21" spans="1:10" x14ac:dyDescent="0.25">
      <c r="A21" s="26"/>
    </row>
    <row r="22" spans="1:10" x14ac:dyDescent="0.25">
      <c r="A22" s="26"/>
    </row>
    <row r="23" spans="1:10" ht="18.75" x14ac:dyDescent="0.3">
      <c r="A23" s="26"/>
      <c r="B23" s="41" t="s">
        <v>51</v>
      </c>
      <c r="C23" s="8" t="s">
        <v>34</v>
      </c>
      <c r="D23" s="8" t="s">
        <v>0</v>
      </c>
      <c r="E23" s="8" t="s">
        <v>68</v>
      </c>
      <c r="F23" s="8" t="s">
        <v>60</v>
      </c>
      <c r="G23" s="8" t="s">
        <v>19</v>
      </c>
      <c r="I23" s="12" t="s">
        <v>30</v>
      </c>
      <c r="J23" s="12">
        <f>(I12+G20+G32+G40)/G12</f>
        <v>481.57706026505508</v>
      </c>
    </row>
    <row r="24" spans="1:10" x14ac:dyDescent="0.25">
      <c r="A24" s="26"/>
      <c r="B24" s="42"/>
      <c r="C24" s="7" t="s">
        <v>15</v>
      </c>
      <c r="D24" s="7" t="s">
        <v>52</v>
      </c>
      <c r="E24" s="7">
        <v>100000</v>
      </c>
      <c r="F24" s="7">
        <v>26</v>
      </c>
      <c r="G24" s="7">
        <f>$E24/$F24</f>
        <v>3846.1538461538462</v>
      </c>
    </row>
    <row r="25" spans="1:10" x14ac:dyDescent="0.25">
      <c r="A25" s="26"/>
      <c r="B25" s="42"/>
      <c r="C25" s="7" t="s">
        <v>16</v>
      </c>
      <c r="D25" s="7" t="s">
        <v>53</v>
      </c>
      <c r="E25" s="7">
        <v>20000</v>
      </c>
      <c r="F25" s="7">
        <v>26</v>
      </c>
      <c r="G25" s="7">
        <f t="shared" ref="G25:G31" si="4">$E25/$F25</f>
        <v>769.23076923076928</v>
      </c>
    </row>
    <row r="26" spans="1:10" ht="18.75" x14ac:dyDescent="0.3">
      <c r="A26" s="26"/>
      <c r="B26" s="42"/>
      <c r="C26" s="7" t="s">
        <v>17</v>
      </c>
      <c r="D26" s="7" t="s">
        <v>54</v>
      </c>
      <c r="E26" s="7">
        <v>750000</v>
      </c>
      <c r="F26" s="7">
        <v>90</v>
      </c>
      <c r="G26" s="7">
        <f t="shared" si="4"/>
        <v>8333.3333333333339</v>
      </c>
      <c r="I26" s="12" t="s">
        <v>31</v>
      </c>
      <c r="J26" s="12">
        <f>J23/100</f>
        <v>4.8157706026505505</v>
      </c>
    </row>
    <row r="27" spans="1:10" x14ac:dyDescent="0.25">
      <c r="A27" s="26"/>
      <c r="B27" s="42"/>
      <c r="C27" s="7" t="s">
        <v>18</v>
      </c>
      <c r="D27" s="7" t="s">
        <v>55</v>
      </c>
      <c r="E27" s="7">
        <v>100000</v>
      </c>
      <c r="F27" s="7">
        <v>90</v>
      </c>
      <c r="G27" s="7">
        <f t="shared" si="4"/>
        <v>1111.1111111111111</v>
      </c>
    </row>
    <row r="28" spans="1:10" x14ac:dyDescent="0.25">
      <c r="A28" s="26"/>
      <c r="B28" s="42"/>
      <c r="C28" s="7" t="s">
        <v>21</v>
      </c>
      <c r="D28" s="7" t="s">
        <v>56</v>
      </c>
      <c r="E28" s="7">
        <v>900000</v>
      </c>
      <c r="F28" s="7">
        <v>26</v>
      </c>
      <c r="G28" s="7">
        <f t="shared" si="4"/>
        <v>34615.384615384617</v>
      </c>
    </row>
    <row r="29" spans="1:10" x14ac:dyDescent="0.25">
      <c r="A29" s="26"/>
      <c r="B29" s="42"/>
      <c r="C29" s="7" t="s">
        <v>22</v>
      </c>
      <c r="D29" s="7" t="s">
        <v>57</v>
      </c>
      <c r="E29" s="7">
        <v>147810</v>
      </c>
      <c r="F29" s="7">
        <v>26</v>
      </c>
      <c r="G29" s="7">
        <f t="shared" si="4"/>
        <v>5685</v>
      </c>
    </row>
    <row r="30" spans="1:10" x14ac:dyDescent="0.25">
      <c r="A30" s="26"/>
      <c r="B30" s="42"/>
      <c r="C30" s="7" t="s">
        <v>23</v>
      </c>
      <c r="D30" s="7" t="s">
        <v>58</v>
      </c>
      <c r="E30" s="7">
        <v>450000</v>
      </c>
      <c r="F30" s="7">
        <v>26</v>
      </c>
      <c r="G30" s="7">
        <f t="shared" si="4"/>
        <v>17307.692307692309</v>
      </c>
    </row>
    <row r="31" spans="1:10" x14ac:dyDescent="0.25">
      <c r="A31" s="26"/>
      <c r="B31" s="42"/>
      <c r="C31" s="7" t="s">
        <v>24</v>
      </c>
      <c r="D31" s="7" t="s">
        <v>59</v>
      </c>
      <c r="E31" s="7">
        <v>200000</v>
      </c>
      <c r="F31" s="7">
        <v>78</v>
      </c>
      <c r="G31" s="7">
        <f t="shared" si="4"/>
        <v>2564.102564102564</v>
      </c>
    </row>
    <row r="32" spans="1:10" ht="15.75" x14ac:dyDescent="0.25">
      <c r="A32" s="27"/>
      <c r="B32" s="43"/>
      <c r="C32" s="16"/>
      <c r="D32" s="17"/>
      <c r="E32" s="17"/>
      <c r="F32" s="18"/>
      <c r="G32" s="10">
        <f>SUM(G24:G31)</f>
        <v>74232.008547008547</v>
      </c>
    </row>
    <row r="33" spans="1:7" x14ac:dyDescent="0.25">
      <c r="G33" s="11"/>
    </row>
    <row r="35" spans="1:7" ht="15.75" x14ac:dyDescent="0.25">
      <c r="A35" s="22" t="s">
        <v>43</v>
      </c>
      <c r="B35" s="29" t="s">
        <v>65</v>
      </c>
      <c r="C35" s="9" t="s">
        <v>34</v>
      </c>
      <c r="D35" s="9" t="s">
        <v>0</v>
      </c>
      <c r="E35" s="9" t="s">
        <v>29</v>
      </c>
      <c r="F35" s="9" t="s">
        <v>60</v>
      </c>
      <c r="G35" s="9" t="s">
        <v>19</v>
      </c>
    </row>
    <row r="36" spans="1:7" ht="15" customHeight="1" x14ac:dyDescent="0.25">
      <c r="A36" s="23"/>
      <c r="B36" s="30"/>
      <c r="C36" s="7" t="s">
        <v>25</v>
      </c>
      <c r="D36" s="7" t="s">
        <v>61</v>
      </c>
      <c r="E36" s="7">
        <v>10</v>
      </c>
      <c r="F36" s="7">
        <v>2</v>
      </c>
      <c r="G36" s="7">
        <f>$E36/$F36</f>
        <v>5</v>
      </c>
    </row>
    <row r="37" spans="1:7" ht="15" customHeight="1" x14ac:dyDescent="0.25">
      <c r="A37" s="23"/>
      <c r="B37" s="31"/>
      <c r="C37" s="7" t="s">
        <v>26</v>
      </c>
      <c r="D37" s="7" t="s">
        <v>62</v>
      </c>
      <c r="E37" s="7">
        <v>10</v>
      </c>
      <c r="F37" s="7">
        <v>1</v>
      </c>
      <c r="G37" s="7">
        <f t="shared" ref="G37:G39" si="5">$E37/$F37</f>
        <v>10</v>
      </c>
    </row>
    <row r="38" spans="1:7" ht="15" customHeight="1" x14ac:dyDescent="0.25">
      <c r="A38" s="23"/>
      <c r="B38" s="28" t="s">
        <v>66</v>
      </c>
      <c r="C38" s="7" t="s">
        <v>27</v>
      </c>
      <c r="D38" s="7" t="s">
        <v>63</v>
      </c>
      <c r="E38" s="7">
        <v>10</v>
      </c>
      <c r="F38" s="7">
        <v>3</v>
      </c>
      <c r="G38" s="7">
        <f t="shared" si="5"/>
        <v>3.3333333333333335</v>
      </c>
    </row>
    <row r="39" spans="1:7" ht="15" customHeight="1" x14ac:dyDescent="0.25">
      <c r="A39" s="23"/>
      <c r="B39" s="28"/>
      <c r="C39" s="7" t="s">
        <v>28</v>
      </c>
      <c r="D39" s="7" t="s">
        <v>64</v>
      </c>
      <c r="E39" s="7">
        <v>10</v>
      </c>
      <c r="F39" s="7">
        <v>5</v>
      </c>
      <c r="G39" s="7">
        <f t="shared" si="5"/>
        <v>2</v>
      </c>
    </row>
    <row r="40" spans="1:7" ht="15.75" x14ac:dyDescent="0.25">
      <c r="A40" s="24"/>
      <c r="B40" s="16"/>
      <c r="C40" s="17"/>
      <c r="D40" s="17"/>
      <c r="E40" s="17"/>
      <c r="F40" s="18"/>
      <c r="G40" s="10">
        <f>SUM(G36:G39)</f>
        <v>20.333333333333332</v>
      </c>
    </row>
    <row r="45" spans="1:7" x14ac:dyDescent="0.25">
      <c r="D45" t="s">
        <v>20</v>
      </c>
    </row>
  </sheetData>
  <mergeCells count="13">
    <mergeCell ref="D2:G2"/>
    <mergeCell ref="C32:F32"/>
    <mergeCell ref="C12:F12"/>
    <mergeCell ref="B40:F40"/>
    <mergeCell ref="A35:A40"/>
    <mergeCell ref="A4:A32"/>
    <mergeCell ref="B38:B39"/>
    <mergeCell ref="B35:B37"/>
    <mergeCell ref="B4:B12"/>
    <mergeCell ref="E6:E11"/>
    <mergeCell ref="B15:B20"/>
    <mergeCell ref="C20:F20"/>
    <mergeCell ref="B23:B32"/>
  </mergeCells>
  <conditionalFormatting sqref="E5">
    <cfRule type="cellIs" dxfId="0" priority="1" operator="lessThan">
      <formula>25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12"/>
  <sheetViews>
    <sheetView workbookViewId="0"/>
  </sheetViews>
  <sheetFormatPr defaultColWidth="11.42578125" defaultRowHeight="15" x14ac:dyDescent="0.25"/>
  <cols>
    <col min="4" max="4" width="20.140625" bestFit="1" customWidth="1"/>
  </cols>
  <sheetData>
    <row r="3" spans="2:9" x14ac:dyDescent="0.25">
      <c r="D3" s="2"/>
      <c r="E3" s="2"/>
      <c r="F3" s="2"/>
      <c r="G3" s="2"/>
    </row>
    <row r="4" spans="2:9" x14ac:dyDescent="0.25">
      <c r="B4" s="1"/>
    </row>
    <row r="5" spans="2:9" x14ac:dyDescent="0.25">
      <c r="B5" s="6"/>
    </row>
    <row r="6" spans="2:9" x14ac:dyDescent="0.25">
      <c r="B6" s="6"/>
    </row>
    <row r="7" spans="2:9" x14ac:dyDescent="0.25">
      <c r="B7" s="6"/>
    </row>
    <row r="8" spans="2:9" x14ac:dyDescent="0.25">
      <c r="B8" s="6"/>
    </row>
    <row r="9" spans="2:9" x14ac:dyDescent="0.25">
      <c r="B9" s="6"/>
    </row>
    <row r="10" spans="2:9" x14ac:dyDescent="0.25">
      <c r="B10" s="6"/>
    </row>
    <row r="11" spans="2:9" ht="15.75" x14ac:dyDescent="0.25">
      <c r="G11" s="2"/>
      <c r="I11" s="4"/>
    </row>
    <row r="12" spans="2:9" ht="15.75" x14ac:dyDescent="0.25">
      <c r="F12" s="5"/>
      <c r="G12" s="3"/>
      <c r="H12" s="5"/>
    </row>
  </sheetData>
  <dataValidations count="1">
    <dataValidation errorStyle="warning" allowBlank="1" showInputMessage="1" showErrorMessage="1" error="ne pas changer" sqref="F5:F10" xr:uid="{00000000-0002-0000-0100-000000000000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Romuald KINFACK DAGUIM</cp:lastModifiedBy>
  <cp:lastPrinted>2016-06-16T16:54:47Z</cp:lastPrinted>
  <dcterms:created xsi:type="dcterms:W3CDTF">2016-06-15T10:59:05Z</dcterms:created>
  <dcterms:modified xsi:type="dcterms:W3CDTF">2023-11-27T16:26:22Z</dcterms:modified>
</cp:coreProperties>
</file>