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sem2\Regression Methods\"/>
    </mc:Choice>
  </mc:AlternateContent>
  <xr:revisionPtr revIDLastSave="0" documentId="13_ncr:1_{F24B96D2-7291-46B1-AD60-EF1DD7943FB7}" xr6:coauthVersionLast="47" xr6:coauthVersionMax="47" xr10:uidLastSave="{00000000-0000-0000-0000-000000000000}"/>
  <bookViews>
    <workbookView xWindow="11424" yWindow="0" windowWidth="11712" windowHeight="12336" activeTab="2" xr2:uid="{47216CF2-E987-45ED-9F69-55B7227F5C01}"/>
  </bookViews>
  <sheets>
    <sheet name="Sheet1" sheetId="1" r:id="rId1"/>
    <sheet name="Scaled residuals" sheetId="2" r:id="rId2"/>
    <sheet name="residual plots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K6" i="2" s="1"/>
  <c r="J7" i="2"/>
  <c r="J8" i="2"/>
  <c r="K8" i="2" s="1"/>
  <c r="J9" i="2"/>
  <c r="K9" i="2" s="1"/>
  <c r="J10" i="2"/>
  <c r="K10" i="2" s="1"/>
  <c r="J11" i="2"/>
  <c r="J12" i="2"/>
  <c r="J13" i="2"/>
  <c r="J14" i="2"/>
  <c r="K14" i="2" s="1"/>
  <c r="J15" i="2"/>
  <c r="K15" i="2" s="1"/>
  <c r="J16" i="2"/>
  <c r="K16" i="2" s="1"/>
  <c r="J17" i="2"/>
  <c r="J18" i="2"/>
  <c r="K18" i="2" s="1"/>
  <c r="J19" i="2"/>
  <c r="J20" i="2"/>
  <c r="J21" i="2"/>
  <c r="J22" i="2"/>
  <c r="J23" i="2"/>
  <c r="J24" i="2"/>
  <c r="J25" i="2"/>
  <c r="K25" i="2" s="1"/>
  <c r="J26" i="2"/>
  <c r="K26" i="2" s="1"/>
  <c r="J2" i="2"/>
  <c r="K2" i="2" s="1"/>
  <c r="K12" i="2"/>
  <c r="K22" i="2"/>
  <c r="K24" i="2"/>
  <c r="K5" i="2"/>
  <c r="K13" i="2"/>
  <c r="K21" i="2"/>
  <c r="K3" i="2"/>
  <c r="K4" i="2"/>
  <c r="K7" i="2"/>
  <c r="K11" i="2"/>
  <c r="K17" i="2"/>
  <c r="K19" i="2"/>
  <c r="K20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2"/>
  <c r="F11" i="2"/>
  <c r="F1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3" i="2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" i="2"/>
</calcChain>
</file>

<file path=xl/sharedStrings.xml><?xml version="1.0" encoding="utf-8"?>
<sst xmlns="http://schemas.openxmlformats.org/spreadsheetml/2006/main" count="55" uniqueCount="49">
  <si>
    <t>Observation Number</t>
  </si>
  <si>
    <t>Delivery Time(Y)</t>
  </si>
  <si>
    <t>Number of Cases (x1)</t>
  </si>
  <si>
    <t>Distance (x2)(ft)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</si>
  <si>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</si>
  <si>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</si>
  <si>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</si>
  <si>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</si>
  <si>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</si>
  <si>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</si>
  <si>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</si>
  <si>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</si>
  <si>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</si>
  <si>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</si>
  <si>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</si>
  <si>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</si>
  <si>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</si>
  <si>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</si>
  <si>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</si>
  <si>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</si>
  <si>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</si>
  <si>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</si>
  <si>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</si>
  <si>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</si>
  <si>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</si>
  <si>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</si>
  <si>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</si>
  <si>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</si>
  <si>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</si>
  <si>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</si>
  <si>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Delivery Time(Y)</t>
  </si>
  <si>
    <t>Residuals</t>
  </si>
  <si>
    <t>delivery time = 2.3412 + 1.6159*No. of cases + 0.01438 * Distance</t>
  </si>
  <si>
    <t>Confidence Interval</t>
  </si>
  <si>
    <t>P-Value</t>
  </si>
  <si>
    <t>&lt;0.05 =&gt; that column is statistically significant.</t>
  </si>
  <si>
    <t>Residuals (ei's)</t>
  </si>
  <si>
    <t>Standardized residuals (di)</t>
  </si>
  <si>
    <t>Msres</t>
  </si>
  <si>
    <t>hii</t>
  </si>
  <si>
    <t>Standardized Residuals (ri)</t>
  </si>
  <si>
    <t>di - ri</t>
  </si>
  <si>
    <t>&lt;- This value is larger than others. This is an anomaly. A leverage point, perhaps.</t>
  </si>
  <si>
    <t>PRESS RESIDUALS(e(i))</t>
  </si>
  <si>
    <t>e(i)^2</t>
  </si>
  <si>
    <t>S(i)^2</t>
  </si>
  <si>
    <t>R Student (ti)</t>
  </si>
  <si>
    <t>Sorted R Student</t>
  </si>
  <si>
    <t>Cumulative Probability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</si>
</sst>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241F1F"/>
      <name val="Calibri"/>
      <family val="2"/>
      <scheme val="minor"/>
    </font>
    <font>
      <sz val="11"/>
      <color rgb="FF241F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plots'!$C$2:$C$26</c:f>
              <c:numCache>
                <c:formatCode>General</c:formatCode>
                <c:ptCount val="25"/>
                <c:pt idx="0">
                  <c:v>-1.9966833648117213</c:v>
                </c:pt>
                <c:pt idx="1">
                  <c:v>-1.695626904410882</c:v>
                </c:pt>
                <c:pt idx="2">
                  <c:v>-1.5422168205097013</c:v>
                </c:pt>
                <c:pt idx="3">
                  <c:v>-1.4896312039344113</c:v>
                </c:pt>
                <c:pt idx="4">
                  <c:v>-1.4824671363518209</c:v>
                </c:pt>
                <c:pt idx="5">
                  <c:v>-0.87308865844249683</c:v>
                </c:pt>
                <c:pt idx="6">
                  <c:v>-0.21782560513279453</c:v>
                </c:pt>
                <c:pt idx="7">
                  <c:v>-0.18897496965204841</c:v>
                </c:pt>
                <c:pt idx="8">
                  <c:v>-0.13856489657287335</c:v>
                </c:pt>
                <c:pt idx="9">
                  <c:v>-8.8737419232323825E-2</c:v>
                </c:pt>
                <c:pt idx="10">
                  <c:v>-6.5963194226286048E-2</c:v>
                </c:pt>
                <c:pt idx="11">
                  <c:v>-1.5721819269577334E-2</c:v>
                </c:pt>
                <c:pt idx="12">
                  <c:v>0.13492385100640178</c:v>
                </c:pt>
                <c:pt idx="13">
                  <c:v>0.20566315993055703</c:v>
                </c:pt>
                <c:pt idx="14">
                  <c:v>0.26464787823271846</c:v>
                </c:pt>
                <c:pt idx="15">
                  <c:v>0.31847015466077638</c:v>
                </c:pt>
                <c:pt idx="16">
                  <c:v>0.33417664291980348</c:v>
                </c:pt>
                <c:pt idx="17">
                  <c:v>0.35753732345276429</c:v>
                </c:pt>
                <c:pt idx="18">
                  <c:v>0.35939067671491942</c:v>
                </c:pt>
                <c:pt idx="19">
                  <c:v>0.56981465942779685</c:v>
                </c:pt>
                <c:pt idx="20">
                  <c:v>0.70993802482329571</c:v>
                </c:pt>
                <c:pt idx="21">
                  <c:v>0.80677794159771443</c:v>
                </c:pt>
                <c:pt idx="22">
                  <c:v>1.1193303515550348</c:v>
                </c:pt>
                <c:pt idx="23">
                  <c:v>1.6391701717813945</c:v>
                </c:pt>
                <c:pt idx="24">
                  <c:v>4.3107626348921864</c:v>
                </c:pt>
              </c:numCache>
            </c:numRef>
          </c:xVal>
          <c:yVal>
            <c:numRef>
              <c:f>'residual plots'!$D$2:$D$26</c:f>
              <c:numCache>
                <c:formatCode>General</c:formatCode>
                <c:ptCount val="25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0.66</c:v>
                </c:pt>
                <c:pt idx="17">
                  <c:v>0.7</c:v>
                </c:pt>
                <c:pt idx="18">
                  <c:v>0.74</c:v>
                </c:pt>
                <c:pt idx="19">
                  <c:v>0.78</c:v>
                </c:pt>
                <c:pt idx="20">
                  <c:v>0.82</c:v>
                </c:pt>
                <c:pt idx="21">
                  <c:v>0.86</c:v>
                </c:pt>
                <c:pt idx="22">
                  <c:v>0.9</c:v>
                </c:pt>
                <c:pt idx="23">
                  <c:v>0.94</c:v>
                </c:pt>
                <c:pt idx="2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952-AB9E-EBBD22AC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58159"/>
        <c:axId val="1666988479"/>
      </c:scatterChart>
      <c:valAx>
        <c:axId val="18778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</a:t>
                </a:r>
                <a:r>
                  <a:rPr lang="en-IN" baseline="0"/>
                  <a:t> 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88479"/>
        <c:crosses val="autoZero"/>
        <c:crossBetween val="midCat"/>
      </c:valAx>
      <c:valAx>
        <c:axId val="1666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560763</xdr:colOff>
      <xdr:row>4</xdr:row>
      <xdr:rowOff>135081</xdr:rowOff>
    </xdr:from>
    <xdr:to>
      <xdr:col>12</xdr:col>
      <xdr:colOff>259427</xdr:colOff>
      <xdr:row>19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CF0B4-751F-5E46-79AE-B7DF79FA9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D575-3A87-4793-94B8-3FB248B1C9F6}">
  <dimension ref="A1:O55"/>
  <sheetViews>
    <sheetView topLeftCell="E1" zoomScale="83" zoomScaleNormal="115" workbookViewId="0">
      <selection activeCell="D10" sqref="D10"/>
    </sheetView>
  </sheetViews>
  <sheetFormatPr defaultRowHeight="14.4" x14ac:dyDescent="0.3"/>
  <cols>
    <col min="1" max="1" width="19" customWidth="1"/>
    <col min="2" max="2" width="15.33203125" customWidth="1"/>
    <col min="3" max="3" width="18.88671875" customWidth="1"/>
    <col min="4" max="4" width="14.6640625" customWidth="1"/>
    <col min="7" max="7" width="19.44140625" customWidth="1"/>
    <col min="8" max="8" width="21.6640625" customWidth="1"/>
    <col min="9" max="9" width="17.44140625" customWidth="1"/>
    <col min="10" max="10" width="13.6640625" customWidth="1"/>
    <col min="11" max="11" width="12" bestFit="1" customWidth="1"/>
    <col min="12" max="12" width="16.77734375" customWidth="1"/>
    <col min="13" max="13" width="12.44140625" customWidth="1"/>
    <col min="14" max="14" width="14.5546875" customWidth="1"/>
    <col min="15" max="15" width="14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3">
      <c r="A2">
        <v>1</v>
      </c>
      <c r="B2">
        <v>16.68</v>
      </c>
      <c r="C2">
        <v>7</v>
      </c>
      <c r="D2">
        <v>560</v>
      </c>
    </row>
    <row r="3" spans="1:12" x14ac:dyDescent="0.3">
      <c r="A3">
        <v>2</v>
      </c>
      <c r="B3">
        <v>11.5</v>
      </c>
      <c r="C3">
        <v>3</v>
      </c>
      <c r="D3">
        <v>220</v>
      </c>
    </row>
    <row r="4" spans="1:12" x14ac:dyDescent="0.3">
      <c r="A4">
        <v>3</v>
      </c>
      <c r="B4">
        <v>12.03</v>
      </c>
      <c r="C4">
        <v>3</v>
      </c>
      <c r="D4">
        <v>340</v>
      </c>
    </row>
    <row r="5" spans="1:12" x14ac:dyDescent="0.3">
      <c r="A5">
        <v>4</v>
      </c>
      <c r="B5">
        <v>14.88</v>
      </c>
      <c r="C5">
        <v>4</v>
      </c>
      <c r="D5">
        <v>80</v>
      </c>
    </row>
    <row r="6" spans="1:12" x14ac:dyDescent="0.3">
      <c r="A6">
        <v>5</v>
      </c>
      <c r="B6">
        <v>13.75</v>
      </c>
      <c r="C6">
        <v>6</v>
      </c>
      <c r="D6">
        <v>150</v>
      </c>
      <c r="G6" t="s">
        <v>4</v>
      </c>
    </row>
    <row r="7" spans="1:12" ht="15" thickBot="1" x14ac:dyDescent="0.35">
      <c r="A7">
        <v>6</v>
      </c>
      <c r="B7">
        <v>18.11</v>
      </c>
      <c r="C7">
        <v>7</v>
      </c>
      <c r="D7">
        <v>330</v>
      </c>
      <c r="J7" t="s">
        <v>32</v>
      </c>
    </row>
    <row r="8" spans="1:12" x14ac:dyDescent="0.3">
      <c r="A8">
        <v>7</v>
      </c>
      <c r="B8">
        <v>8</v>
      </c>
      <c r="C8">
        <v>2</v>
      </c>
      <c r="D8">
        <v>110</v>
      </c>
      <c r="G8" s="4" t="s">
        <v>5</v>
      </c>
      <c r="H8" s="4"/>
    </row>
    <row r="9" spans="1:12" x14ac:dyDescent="0.3">
      <c r="A9">
        <v>8</v>
      </c>
      <c r="B9">
        <v>17.829999999999998</v>
      </c>
      <c r="C9">
        <v>7</v>
      </c>
      <c r="D9">
        <v>210</v>
      </c>
      <c r="G9" t="s">
        <v>6</v>
      </c>
      <c r="H9">
        <v>0.97958856132726746</v>
      </c>
    </row>
    <row r="10" spans="1:12" x14ac:dyDescent="0.3">
      <c r="A10">
        <v>9</v>
      </c>
      <c r="B10">
        <v>79.239999999999995</v>
      </c>
      <c r="C10">
        <v>30</v>
      </c>
      <c r="D10">
        <v>1460</v>
      </c>
      <c r="G10" t="s">
        <v>7</v>
      </c>
      <c r="H10">
        <v>0.95959374948322573</v>
      </c>
    </row>
    <row r="11" spans="1:12" x14ac:dyDescent="0.3">
      <c r="A11">
        <v>10</v>
      </c>
      <c r="B11">
        <v>21.5</v>
      </c>
      <c r="C11">
        <v>5</v>
      </c>
      <c r="D11">
        <v>605</v>
      </c>
      <c r="G11" t="s">
        <v>8</v>
      </c>
      <c r="H11" s="5">
        <v>0.95592045398170089</v>
      </c>
    </row>
    <row r="12" spans="1:12" x14ac:dyDescent="0.3">
      <c r="A12">
        <v>11</v>
      </c>
      <c r="B12">
        <v>40.33</v>
      </c>
      <c r="C12">
        <v>16</v>
      </c>
      <c r="D12">
        <v>688</v>
      </c>
      <c r="G12" t="s">
        <v>9</v>
      </c>
      <c r="H12">
        <v>3.2594734475800964</v>
      </c>
    </row>
    <row r="13" spans="1:12" ht="15" thickBot="1" x14ac:dyDescent="0.35">
      <c r="A13">
        <v>12</v>
      </c>
      <c r="B13">
        <v>21</v>
      </c>
      <c r="C13">
        <v>10</v>
      </c>
      <c r="D13">
        <v>215</v>
      </c>
      <c r="G13" s="2" t="s">
        <v>10</v>
      </c>
      <c r="H13" s="2">
        <v>25</v>
      </c>
    </row>
    <row r="14" spans="1:12" x14ac:dyDescent="0.3">
      <c r="A14">
        <v>13</v>
      </c>
      <c r="B14">
        <v>13.5</v>
      </c>
      <c r="C14">
        <v>4</v>
      </c>
      <c r="D14">
        <v>255</v>
      </c>
    </row>
    <row r="15" spans="1:12" ht="15" thickBot="1" x14ac:dyDescent="0.35">
      <c r="A15">
        <v>14</v>
      </c>
      <c r="B15">
        <v>19.75</v>
      </c>
      <c r="C15">
        <v>6</v>
      </c>
      <c r="D15">
        <v>462</v>
      </c>
      <c r="G15" t="s">
        <v>11</v>
      </c>
    </row>
    <row r="16" spans="1:12" x14ac:dyDescent="0.3">
      <c r="A16">
        <v>15</v>
      </c>
      <c r="B16">
        <v>24</v>
      </c>
      <c r="C16">
        <v>9</v>
      </c>
      <c r="D16">
        <v>448</v>
      </c>
      <c r="G16" s="3"/>
      <c r="H16" s="3" t="s">
        <v>16</v>
      </c>
      <c r="I16" s="3" t="s">
        <v>17</v>
      </c>
      <c r="J16" s="3" t="s">
        <v>18</v>
      </c>
      <c r="K16" s="3" t="s">
        <v>19</v>
      </c>
      <c r="L16" s="3" t="s">
        <v>20</v>
      </c>
    </row>
    <row r="17" spans="1:15" x14ac:dyDescent="0.3">
      <c r="A17">
        <v>16</v>
      </c>
      <c r="B17">
        <v>29</v>
      </c>
      <c r="C17">
        <v>10</v>
      </c>
      <c r="D17">
        <v>776</v>
      </c>
      <c r="G17" t="s">
        <v>12</v>
      </c>
      <c r="H17">
        <v>2</v>
      </c>
      <c r="I17">
        <v>5550.810922579446</v>
      </c>
      <c r="J17">
        <v>2775.405461289723</v>
      </c>
      <c r="K17">
        <v>261.23510866056341</v>
      </c>
      <c r="L17">
        <v>4.6874222077497872E-16</v>
      </c>
    </row>
    <row r="18" spans="1:15" x14ac:dyDescent="0.3">
      <c r="A18">
        <v>17</v>
      </c>
      <c r="B18">
        <v>15.35</v>
      </c>
      <c r="C18">
        <v>6</v>
      </c>
      <c r="D18">
        <v>200</v>
      </c>
      <c r="G18" t="s">
        <v>13</v>
      </c>
      <c r="H18">
        <v>22</v>
      </c>
      <c r="I18">
        <v>233.73167742055293</v>
      </c>
      <c r="J18" s="5">
        <v>10.624167155479679</v>
      </c>
    </row>
    <row r="19" spans="1:15" ht="15" thickBot="1" x14ac:dyDescent="0.35">
      <c r="A19">
        <v>18</v>
      </c>
      <c r="B19">
        <v>19</v>
      </c>
      <c r="C19">
        <v>7</v>
      </c>
      <c r="D19">
        <v>132</v>
      </c>
      <c r="G19" s="2" t="s">
        <v>14</v>
      </c>
      <c r="H19" s="2">
        <v>24</v>
      </c>
      <c r="I19" s="2">
        <v>5784.5425999999989</v>
      </c>
      <c r="J19" s="2"/>
      <c r="K19" s="2"/>
      <c r="L19" s="2"/>
    </row>
    <row r="20" spans="1:15" ht="15" thickBot="1" x14ac:dyDescent="0.35">
      <c r="A20">
        <v>19</v>
      </c>
      <c r="B20">
        <v>9.5</v>
      </c>
      <c r="C20">
        <v>3</v>
      </c>
      <c r="D20">
        <v>36</v>
      </c>
    </row>
    <row r="21" spans="1:15" x14ac:dyDescent="0.3">
      <c r="A21">
        <v>20</v>
      </c>
      <c r="B21">
        <v>35.1</v>
      </c>
      <c r="C21">
        <v>17</v>
      </c>
      <c r="D21">
        <v>770</v>
      </c>
      <c r="G21" s="3"/>
      <c r="H21" s="3" t="s">
        <v>21</v>
      </c>
      <c r="I21" s="3" t="s">
        <v>9</v>
      </c>
      <c r="J21" s="3" t="s">
        <v>22</v>
      </c>
      <c r="K21" s="3" t="s">
        <v>23</v>
      </c>
      <c r="L21" s="3" t="s">
        <v>24</v>
      </c>
      <c r="M21" s="3" t="s">
        <v>25</v>
      </c>
      <c r="N21" s="3" t="s">
        <v>26</v>
      </c>
      <c r="O21" s="3" t="s">
        <v>27</v>
      </c>
    </row>
    <row r="22" spans="1:15" x14ac:dyDescent="0.3">
      <c r="A22">
        <v>21</v>
      </c>
      <c r="B22">
        <v>17.899999999999999</v>
      </c>
      <c r="C22">
        <v>10</v>
      </c>
      <c r="D22">
        <v>140</v>
      </c>
      <c r="G22" t="s">
        <v>15</v>
      </c>
      <c r="H22">
        <v>2.3412311451922099</v>
      </c>
      <c r="I22">
        <v>1.0967301681801043</v>
      </c>
      <c r="J22">
        <v>2.1347376165253205</v>
      </c>
      <c r="K22">
        <v>4.4170124156749167E-2</v>
      </c>
      <c r="L22">
        <v>6.6751986645638972E-2</v>
      </c>
      <c r="M22">
        <v>4.6157103037387808</v>
      </c>
      <c r="N22">
        <v>6.6751986645638972E-2</v>
      </c>
      <c r="O22">
        <v>4.6157103037387808</v>
      </c>
    </row>
    <row r="23" spans="1:15" x14ac:dyDescent="0.3">
      <c r="A23">
        <v>22</v>
      </c>
      <c r="B23">
        <v>52.32</v>
      </c>
      <c r="C23">
        <v>26</v>
      </c>
      <c r="D23">
        <v>810</v>
      </c>
      <c r="G23" t="s">
        <v>2</v>
      </c>
      <c r="H23" s="5">
        <v>1.6159072106092534</v>
      </c>
      <c r="I23">
        <v>0.17073491828108878</v>
      </c>
      <c r="J23">
        <v>9.4644213783434203</v>
      </c>
      <c r="K23">
        <v>3.2549315736656896E-9</v>
      </c>
      <c r="L23">
        <v>1.2618246618353086</v>
      </c>
      <c r="M23">
        <v>1.9699897593831981</v>
      </c>
      <c r="N23">
        <v>1.2618246618353086</v>
      </c>
      <c r="O23">
        <v>1.9699897593831981</v>
      </c>
    </row>
    <row r="24" spans="1:15" ht="15" thickBot="1" x14ac:dyDescent="0.35">
      <c r="A24">
        <v>23</v>
      </c>
      <c r="B24">
        <v>18.75</v>
      </c>
      <c r="C24">
        <v>9</v>
      </c>
      <c r="D24">
        <v>450</v>
      </c>
      <c r="G24" s="2" t="s">
        <v>3</v>
      </c>
      <c r="H24" s="6">
        <v>1.4384826255548114E-2</v>
      </c>
      <c r="I24" s="2">
        <v>3.6130858743041953E-3</v>
      </c>
      <c r="J24" s="2">
        <v>3.9813131367430703</v>
      </c>
      <c r="K24" s="2">
        <v>6.3124686224285103E-4</v>
      </c>
      <c r="L24" s="2">
        <v>6.8917447688041731E-3</v>
      </c>
      <c r="M24" s="2">
        <v>2.1877907742292056E-2</v>
      </c>
      <c r="N24" s="2">
        <v>6.8917447688041731E-3</v>
      </c>
      <c r="O24" s="2">
        <v>2.1877907742292056E-2</v>
      </c>
    </row>
    <row r="25" spans="1:15" x14ac:dyDescent="0.3">
      <c r="A25">
        <v>24</v>
      </c>
      <c r="B25">
        <v>19.829999999999998</v>
      </c>
      <c r="C25">
        <v>8</v>
      </c>
      <c r="D25">
        <v>635</v>
      </c>
    </row>
    <row r="26" spans="1:15" x14ac:dyDescent="0.3">
      <c r="A26">
        <v>25</v>
      </c>
      <c r="B26">
        <v>10.75</v>
      </c>
      <c r="C26">
        <v>4</v>
      </c>
      <c r="D26">
        <v>150</v>
      </c>
      <c r="J26" t="s">
        <v>33</v>
      </c>
      <c r="L26" t="s">
        <v>34</v>
      </c>
    </row>
    <row r="27" spans="1:15" x14ac:dyDescent="0.3">
      <c r="J27" s="7">
        <v>0.95</v>
      </c>
      <c r="L27" t="s">
        <v>35</v>
      </c>
    </row>
    <row r="28" spans="1:15" x14ac:dyDescent="0.3">
      <c r="G28" t="s">
        <v>28</v>
      </c>
    </row>
    <row r="29" spans="1:15" ht="15" thickBot="1" x14ac:dyDescent="0.35"/>
    <row r="30" spans="1:15" x14ac:dyDescent="0.3">
      <c r="G30" s="3" t="s">
        <v>29</v>
      </c>
      <c r="H30" s="3" t="s">
        <v>30</v>
      </c>
      <c r="I30" s="3" t="s">
        <v>31</v>
      </c>
    </row>
    <row r="31" spans="1:15" x14ac:dyDescent="0.3">
      <c r="G31">
        <v>1</v>
      </c>
      <c r="H31">
        <v>21.708084322563927</v>
      </c>
      <c r="I31">
        <v>-5.0280843225639273</v>
      </c>
    </row>
    <row r="32" spans="1:15" x14ac:dyDescent="0.3">
      <c r="G32">
        <v>2</v>
      </c>
      <c r="H32">
        <v>10.353614553240554</v>
      </c>
      <c r="I32">
        <v>1.1463854467594459</v>
      </c>
    </row>
    <row r="33" spans="7:9" x14ac:dyDescent="0.3">
      <c r="G33">
        <v>3</v>
      </c>
      <c r="H33">
        <v>12.079793703906329</v>
      </c>
      <c r="I33">
        <v>-4.9793703906329867E-2</v>
      </c>
    </row>
    <row r="34" spans="7:9" x14ac:dyDescent="0.3">
      <c r="G34">
        <v>4</v>
      </c>
      <c r="H34">
        <v>9.9556460880730722</v>
      </c>
      <c r="I34">
        <v>4.9243539119269286</v>
      </c>
    </row>
    <row r="35" spans="7:9" x14ac:dyDescent="0.3">
      <c r="G35">
        <v>5</v>
      </c>
      <c r="H35">
        <v>14.194398347179948</v>
      </c>
      <c r="I35">
        <v>-0.44439834717994842</v>
      </c>
    </row>
    <row r="36" spans="7:9" x14ac:dyDescent="0.3">
      <c r="G36">
        <v>6</v>
      </c>
      <c r="H36">
        <v>18.399574283787864</v>
      </c>
      <c r="I36">
        <v>-0.28957428378786432</v>
      </c>
    </row>
    <row r="37" spans="7:9" x14ac:dyDescent="0.3">
      <c r="G37">
        <v>7</v>
      </c>
      <c r="H37">
        <v>7.1553764545210088</v>
      </c>
      <c r="I37">
        <v>0.84462354547899121</v>
      </c>
    </row>
    <row r="38" spans="7:9" x14ac:dyDescent="0.3">
      <c r="G38">
        <v>8</v>
      </c>
      <c r="H38">
        <v>16.673395133122089</v>
      </c>
      <c r="I38">
        <v>1.1566048668779096</v>
      </c>
    </row>
    <row r="39" spans="7:9" x14ac:dyDescent="0.3">
      <c r="G39">
        <v>9</v>
      </c>
      <c r="H39">
        <v>71.820293796570056</v>
      </c>
      <c r="I39">
        <v>7.4197062034299393</v>
      </c>
    </row>
    <row r="40" spans="7:9" x14ac:dyDescent="0.3">
      <c r="G40">
        <v>10</v>
      </c>
      <c r="H40">
        <v>19.123587082845084</v>
      </c>
      <c r="I40">
        <v>2.3764129171549158</v>
      </c>
    </row>
    <row r="41" spans="7:9" x14ac:dyDescent="0.3">
      <c r="G41">
        <v>11</v>
      </c>
      <c r="H41">
        <v>38.09250697875737</v>
      </c>
      <c r="I41">
        <v>2.2374930212426278</v>
      </c>
    </row>
    <row r="42" spans="7:9" x14ac:dyDescent="0.3">
      <c r="G42">
        <v>12</v>
      </c>
      <c r="H42">
        <v>21.593040896227588</v>
      </c>
      <c r="I42">
        <v>-0.59304089622758838</v>
      </c>
    </row>
    <row r="43" spans="7:9" x14ac:dyDescent="0.3">
      <c r="G43">
        <v>13</v>
      </c>
      <c r="H43">
        <v>12.472990682793991</v>
      </c>
      <c r="I43">
        <v>1.0270093172060086</v>
      </c>
    </row>
    <row r="44" spans="7:9" x14ac:dyDescent="0.3">
      <c r="G44">
        <v>14</v>
      </c>
      <c r="H44">
        <v>18.682464138910959</v>
      </c>
      <c r="I44">
        <v>1.0675358610890413</v>
      </c>
    </row>
    <row r="45" spans="7:9" x14ac:dyDescent="0.3">
      <c r="G45">
        <v>15</v>
      </c>
      <c r="H45">
        <v>23.328798203161046</v>
      </c>
      <c r="I45">
        <v>0.67120179683895387</v>
      </c>
    </row>
    <row r="46" spans="7:9" x14ac:dyDescent="0.3">
      <c r="G46">
        <v>16</v>
      </c>
      <c r="H46">
        <v>29.662928425590081</v>
      </c>
      <c r="I46">
        <v>-0.66292842559008136</v>
      </c>
    </row>
    <row r="47" spans="7:9" x14ac:dyDescent="0.3">
      <c r="G47">
        <v>17</v>
      </c>
      <c r="H47">
        <v>14.913639659957353</v>
      </c>
      <c r="I47">
        <v>0.43636034004264701</v>
      </c>
    </row>
    <row r="48" spans="7:9" x14ac:dyDescent="0.3">
      <c r="G48">
        <v>18</v>
      </c>
      <c r="H48">
        <v>15.551378685189336</v>
      </c>
      <c r="I48">
        <v>3.4486213148106639</v>
      </c>
    </row>
    <row r="49" spans="7:9" x14ac:dyDescent="0.3">
      <c r="G49">
        <v>19</v>
      </c>
      <c r="H49">
        <v>7.7068065222197015</v>
      </c>
      <c r="I49">
        <v>1.7931934777802985</v>
      </c>
    </row>
    <row r="50" spans="7:9" x14ac:dyDescent="0.3">
      <c r="G50">
        <v>20</v>
      </c>
      <c r="H50">
        <v>40.887969942321568</v>
      </c>
      <c r="I50">
        <v>-5.7879699423215669</v>
      </c>
    </row>
    <row r="51" spans="7:9" x14ac:dyDescent="0.3">
      <c r="G51">
        <v>21</v>
      </c>
      <c r="H51">
        <v>20.514178927061479</v>
      </c>
      <c r="I51">
        <v>-2.6141789270614808</v>
      </c>
    </row>
    <row r="52" spans="7:9" x14ac:dyDescent="0.3">
      <c r="G52">
        <v>22</v>
      </c>
      <c r="H52">
        <v>56.006527888026767</v>
      </c>
      <c r="I52">
        <v>-3.6865278880267667</v>
      </c>
    </row>
    <row r="53" spans="7:9" x14ac:dyDescent="0.3">
      <c r="G53">
        <v>23</v>
      </c>
      <c r="H53">
        <v>23.357567855672141</v>
      </c>
      <c r="I53">
        <v>-4.6075678556721407</v>
      </c>
    </row>
    <row r="54" spans="7:9" x14ac:dyDescent="0.3">
      <c r="G54">
        <v>24</v>
      </c>
      <c r="H54">
        <v>24.402853502339291</v>
      </c>
      <c r="I54">
        <v>-4.5728535023392922</v>
      </c>
    </row>
    <row r="55" spans="7:9" ht="15" thickBot="1" x14ac:dyDescent="0.35">
      <c r="G55" s="2">
        <v>25</v>
      </c>
      <c r="H55" s="2">
        <v>10.962583925961439</v>
      </c>
      <c r="I55" s="2">
        <v>-0.21258392596143949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318D-DC65-458F-8261-A7458A7CCE12}">
  <dimension ref="A1:M26"/>
  <sheetViews>
    <sheetView zoomScale="80" zoomScaleNormal="100" workbookViewId="0">
      <selection sqref="A1:A26"/>
    </sheetView>
  </sheetViews>
  <sheetFormatPr defaultRowHeight="14.4" x14ac:dyDescent="0.3"/>
  <cols>
    <col min="1" max="1" width="10.77734375" customWidth="1"/>
    <col min="2" max="2" width="15.109375" customWidth="1"/>
    <col min="3" max="3" width="23.5546875" customWidth="1"/>
    <col min="4" max="4" width="10.33203125" customWidth="1"/>
    <col min="5" max="5" width="24.44140625" customWidth="1"/>
    <col min="6" max="6" width="13.44140625" customWidth="1"/>
    <col min="7" max="7" width="16" customWidth="1"/>
    <col min="8" max="8" width="20.109375" customWidth="1"/>
    <col min="11" max="11" width="12.77734375" customWidth="1"/>
  </cols>
  <sheetData>
    <row r="1" spans="1:13" x14ac:dyDescent="0.3">
      <c r="A1" s="8" t="s">
        <v>29</v>
      </c>
      <c r="B1" s="8" t="s">
        <v>36</v>
      </c>
      <c r="C1" s="1" t="s">
        <v>37</v>
      </c>
      <c r="D1" s="1" t="s">
        <v>39</v>
      </c>
      <c r="E1" s="1" t="s">
        <v>40</v>
      </c>
      <c r="F1" s="1" t="s">
        <v>41</v>
      </c>
      <c r="H1" s="1" t="s">
        <v>43</v>
      </c>
      <c r="I1" s="10" t="s">
        <v>44</v>
      </c>
      <c r="J1" s="1" t="s">
        <v>45</v>
      </c>
      <c r="K1" s="1" t="s">
        <v>46</v>
      </c>
      <c r="M1" s="1" t="s">
        <v>38</v>
      </c>
    </row>
    <row r="2" spans="1:13" x14ac:dyDescent="0.3">
      <c r="A2">
        <v>1</v>
      </c>
      <c r="B2">
        <v>-5.0280843225639273</v>
      </c>
      <c r="C2">
        <f>B2/SQRT($M$2)</f>
        <v>-1.5426063146171312</v>
      </c>
      <c r="D2">
        <v>0.1018</v>
      </c>
      <c r="E2">
        <f>B2/SQRT($M$2*(1-D2))</f>
        <v>-1.6276783220255207</v>
      </c>
      <c r="F2">
        <f>C2-E2</f>
        <v>8.5072007408389494E-2</v>
      </c>
      <c r="H2">
        <f>B2/(1-D2)</f>
        <v>-5.5979562709462565</v>
      </c>
      <c r="I2" s="11">
        <f>H2^2</f>
        <v>31.337114411426519</v>
      </c>
      <c r="J2">
        <f>(((25-3)*$M$2)-((B2^2)/(1-D2)))/(25-3-1)</f>
        <v>9.7897467264861735</v>
      </c>
      <c r="K2">
        <f>B2/SQRT(J2*(1-D2))</f>
        <v>-1.695626904410882</v>
      </c>
      <c r="M2" s="5">
        <v>10.624167155479679</v>
      </c>
    </row>
    <row r="3" spans="1:13" x14ac:dyDescent="0.3">
      <c r="A3">
        <v>2</v>
      </c>
      <c r="B3">
        <v>1.1463854467594459</v>
      </c>
      <c r="C3">
        <f>B3/SQRT($M$2)</f>
        <v>0.35170878523662991</v>
      </c>
      <c r="D3">
        <v>7.0699999999999999E-2</v>
      </c>
      <c r="E3">
        <f>B3/SQRT($M$2*(1-D3))</f>
        <v>0.36484235301151668</v>
      </c>
      <c r="F3">
        <f t="shared" ref="F3:F26" si="0">C3-E3</f>
        <v>-1.3133567774886779E-2</v>
      </c>
      <c r="H3">
        <f t="shared" ref="H3:H26" si="1">B3/(1-D3)</f>
        <v>1.2336010403093143</v>
      </c>
      <c r="I3" s="11">
        <f t="shared" ref="I3:I26" si="2">H3^2</f>
        <v>1.5217715266522225</v>
      </c>
      <c r="J3">
        <f t="shared" ref="J3:J26" si="3">(((25-3)*$M$2)-((B3^2)/(1-D3)))/(25-3-1)</f>
        <v>11.062737863849286</v>
      </c>
      <c r="K3">
        <f t="shared" ref="K3:K26" si="4">B3/SQRT(J3*(1-D3))</f>
        <v>0.35753732345276429</v>
      </c>
    </row>
    <row r="4" spans="1:13" x14ac:dyDescent="0.3">
      <c r="A4">
        <v>3</v>
      </c>
      <c r="B4">
        <v>-4.9793703906329867E-2</v>
      </c>
      <c r="C4">
        <f>B4/SQRT($M$2)</f>
        <v>-1.5276609767537083E-2</v>
      </c>
      <c r="D4">
        <v>9.8739999999999994E-2</v>
      </c>
      <c r="E4">
        <f>B4/SQRT($M$2*(1-D4))</f>
        <v>-1.6091700346464271E-2</v>
      </c>
      <c r="F4">
        <f t="shared" si="0"/>
        <v>8.1509057892718839E-4</v>
      </c>
      <c r="H4">
        <f t="shared" si="1"/>
        <v>-5.5248989088975291E-2</v>
      </c>
      <c r="I4" s="11">
        <f t="shared" si="2"/>
        <v>3.0524507953537108E-3</v>
      </c>
      <c r="J4">
        <f t="shared" si="3"/>
        <v>11.12994887470234</v>
      </c>
      <c r="K4">
        <f t="shared" si="4"/>
        <v>-1.5721819269577334E-2</v>
      </c>
    </row>
    <row r="5" spans="1:13" x14ac:dyDescent="0.3">
      <c r="A5">
        <v>4</v>
      </c>
      <c r="B5">
        <v>4.9243539119269286</v>
      </c>
      <c r="C5">
        <f>B5/SQRT($M$2)</f>
        <v>1.5107820300186448</v>
      </c>
      <c r="D5">
        <v>8.5379999999999998E-2</v>
      </c>
      <c r="E5">
        <f>B5/SQRT($M$2*(1-D5))</f>
        <v>1.5797248995877513</v>
      </c>
      <c r="F5">
        <f t="shared" si="0"/>
        <v>-6.8942869569106557E-2</v>
      </c>
      <c r="H5">
        <f t="shared" si="1"/>
        <v>5.3840435502470188</v>
      </c>
      <c r="I5" s="11">
        <f t="shared" si="2"/>
        <v>28.987924950956522</v>
      </c>
      <c r="J5">
        <f t="shared" si="3"/>
        <v>9.8675591191385283</v>
      </c>
      <c r="K5">
        <f t="shared" si="4"/>
        <v>1.6391701717813945</v>
      </c>
    </row>
    <row r="6" spans="1:13" x14ac:dyDescent="0.3">
      <c r="A6">
        <v>5</v>
      </c>
      <c r="B6">
        <v>-0.44439834717994842</v>
      </c>
      <c r="C6">
        <f>B6/SQRT($M$2)</f>
        <v>-0.13634053301151428</v>
      </c>
      <c r="D6">
        <v>7.5009999999999993E-2</v>
      </c>
      <c r="E6">
        <f>B6/SQRT($M$2*(1-D6))</f>
        <v>-0.14176090225827015</v>
      </c>
      <c r="F6">
        <f t="shared" si="0"/>
        <v>5.4203692467558739E-3</v>
      </c>
      <c r="H6">
        <f t="shared" si="1"/>
        <v>-0.48043583950091184</v>
      </c>
      <c r="I6" s="11">
        <f t="shared" si="2"/>
        <v>0.23081859587694592</v>
      </c>
      <c r="J6">
        <f t="shared" si="3"/>
        <v>11.11991297750251</v>
      </c>
      <c r="K6">
        <f t="shared" si="4"/>
        <v>-0.13856489657287335</v>
      </c>
    </row>
    <row r="7" spans="1:13" x14ac:dyDescent="0.3">
      <c r="A7">
        <v>6</v>
      </c>
      <c r="B7">
        <v>-0.28957428378786432</v>
      </c>
      <c r="C7">
        <f>B7/SQRT($M$2)</f>
        <v>-8.8840816912575407E-2</v>
      </c>
      <c r="D7">
        <v>4.2869999999999998E-2</v>
      </c>
      <c r="E7">
        <f>B7/SQRT($M$2*(1-D7))</f>
        <v>-9.0808620642748514E-2</v>
      </c>
      <c r="F7">
        <f t="shared" si="0"/>
        <v>1.9678037301731066E-3</v>
      </c>
      <c r="H7">
        <f t="shared" si="1"/>
        <v>-0.30254436052350703</v>
      </c>
      <c r="I7" s="11">
        <f t="shared" si="2"/>
        <v>9.1533090084577801E-2</v>
      </c>
      <c r="J7">
        <f t="shared" si="3"/>
        <v>11.125908016859061</v>
      </c>
      <c r="K7">
        <f t="shared" si="4"/>
        <v>-8.8737419232323825E-2</v>
      </c>
    </row>
    <row r="8" spans="1:13" x14ac:dyDescent="0.3">
      <c r="A8">
        <v>7</v>
      </c>
      <c r="B8">
        <v>0.84462354547899121</v>
      </c>
      <c r="C8">
        <f>B8/SQRT($M$2)</f>
        <v>0.25912883140866144</v>
      </c>
      <c r="D8">
        <v>8.1799999999999998E-2</v>
      </c>
      <c r="E8">
        <f>B8/SQRT($M$2*(1-D8))</f>
        <v>0.27042515810709095</v>
      </c>
      <c r="F8">
        <f t="shared" si="0"/>
        <v>-1.1296326698429504E-2</v>
      </c>
      <c r="H8">
        <f t="shared" si="1"/>
        <v>0.91986881450554481</v>
      </c>
      <c r="I8" s="11">
        <f t="shared" si="2"/>
        <v>0.84615863589983642</v>
      </c>
      <c r="J8">
        <f t="shared" si="3"/>
        <v>11.093082598146177</v>
      </c>
      <c r="K8">
        <f t="shared" si="4"/>
        <v>0.26464787823271846</v>
      </c>
    </row>
    <row r="9" spans="1:13" x14ac:dyDescent="0.3">
      <c r="A9">
        <v>8</v>
      </c>
      <c r="B9">
        <v>1.1566048668779096</v>
      </c>
      <c r="C9">
        <f>B9/SQRT($M$2)</f>
        <v>0.35484408309464771</v>
      </c>
      <c r="D9">
        <v>6.3729999999999995E-2</v>
      </c>
      <c r="E9">
        <f>B9/SQRT($M$2*(1-D9))</f>
        <v>0.36672204177160556</v>
      </c>
      <c r="F9">
        <f t="shared" si="0"/>
        <v>-1.1877958676957845E-2</v>
      </c>
      <c r="H9">
        <f t="shared" si="1"/>
        <v>1.2353326143931873</v>
      </c>
      <c r="I9" s="11">
        <f t="shared" si="2"/>
        <v>1.5260466681835072</v>
      </c>
      <c r="J9">
        <f t="shared" si="3"/>
        <v>11.06204217650156</v>
      </c>
      <c r="K9">
        <f t="shared" si="4"/>
        <v>0.35939067671491942</v>
      </c>
    </row>
    <row r="10" spans="1:13" ht="30" customHeight="1" x14ac:dyDescent="0.3">
      <c r="A10">
        <v>9</v>
      </c>
      <c r="B10">
        <v>7.4197062034299393</v>
      </c>
      <c r="C10">
        <f>B10/SQRT($M$2)</f>
        <v>2.2763511722847412</v>
      </c>
      <c r="D10" s="5">
        <v>0.49829000000000001</v>
      </c>
      <c r="E10">
        <f>B10/SQRT($M$2*(1-D10))</f>
        <v>3.2137558686876915</v>
      </c>
      <c r="F10" s="5">
        <f t="shared" si="0"/>
        <v>-0.93740469640295032</v>
      </c>
      <c r="G10" s="9" t="s">
        <v>42</v>
      </c>
      <c r="H10">
        <f t="shared" si="1"/>
        <v>14.788834592553346</v>
      </c>
      <c r="I10" s="11">
        <f t="shared" si="2"/>
        <v>218.70962860590251</v>
      </c>
      <c r="J10">
        <f t="shared" si="3"/>
        <v>5.9048985548897903</v>
      </c>
      <c r="K10" s="5">
        <f t="shared" si="4"/>
        <v>4.3107626348921864</v>
      </c>
    </row>
    <row r="11" spans="1:13" x14ac:dyDescent="0.3">
      <c r="A11">
        <v>10</v>
      </c>
      <c r="B11">
        <v>2.3764129171549158</v>
      </c>
      <c r="C11">
        <f>B11/SQRT($M$2)</f>
        <v>0.72907877771460794</v>
      </c>
      <c r="D11">
        <v>0.1963</v>
      </c>
      <c r="E11">
        <f>B11/SQRT($M$2*(1-D11))</f>
        <v>0.8132563681036109</v>
      </c>
      <c r="F11">
        <f t="shared" si="0"/>
        <v>-8.4177590389002965E-2</v>
      </c>
      <c r="H11">
        <f t="shared" si="1"/>
        <v>2.9568407579381808</v>
      </c>
      <c r="I11" s="11">
        <f t="shared" si="2"/>
        <v>8.7429072678044353</v>
      </c>
      <c r="J11">
        <f t="shared" si="3"/>
        <v>10.795476326162785</v>
      </c>
      <c r="K11">
        <f t="shared" si="4"/>
        <v>0.80677794159771443</v>
      </c>
    </row>
    <row r="12" spans="1:13" x14ac:dyDescent="0.3">
      <c r="A12">
        <v>11</v>
      </c>
      <c r="B12">
        <v>2.2374930212426278</v>
      </c>
      <c r="C12">
        <f>B12/SQRT($M$2)</f>
        <v>0.68645842870841334</v>
      </c>
      <c r="D12">
        <v>8.6129999999999998E-2</v>
      </c>
      <c r="E12">
        <f>B12/SQRT($M$2*(1-D12))</f>
        <v>0.71807867823288873</v>
      </c>
      <c r="F12">
        <f t="shared" si="0"/>
        <v>-3.1620249524475397E-2</v>
      </c>
      <c r="H12">
        <f t="shared" si="1"/>
        <v>2.4483712357803933</v>
      </c>
      <c r="I12" s="11">
        <f t="shared" si="2"/>
        <v>5.9945217081968103</v>
      </c>
      <c r="J12">
        <f t="shared" si="3"/>
        <v>10.869212565099195</v>
      </c>
      <c r="K12">
        <f t="shared" si="4"/>
        <v>0.70993802482329571</v>
      </c>
    </row>
    <row r="13" spans="1:13" x14ac:dyDescent="0.3">
      <c r="A13">
        <v>12</v>
      </c>
      <c r="B13">
        <v>-0.59304089622758838</v>
      </c>
      <c r="C13">
        <f>B13/SQRT($M$2)</f>
        <v>-0.18194377274890053</v>
      </c>
      <c r="D13">
        <v>0.11366</v>
      </c>
      <c r="E13">
        <f>B13/SQRT($M$2*(1-D13))</f>
        <v>-0.19325779554191577</v>
      </c>
      <c r="F13">
        <f t="shared" si="0"/>
        <v>1.1314022793015244E-2</v>
      </c>
      <c r="H13">
        <f t="shared" si="1"/>
        <v>-0.66908962274927042</v>
      </c>
      <c r="I13" s="11">
        <f t="shared" si="2"/>
        <v>0.44768092327076103</v>
      </c>
      <c r="J13">
        <f t="shared" si="3"/>
        <v>11.111184757667672</v>
      </c>
      <c r="K13">
        <f t="shared" si="4"/>
        <v>-0.18897496965204841</v>
      </c>
    </row>
    <row r="14" spans="1:13" x14ac:dyDescent="0.3">
      <c r="A14">
        <v>13</v>
      </c>
      <c r="B14">
        <v>1.0270093172060086</v>
      </c>
      <c r="C14">
        <f>B14/SQRT($M$2)</f>
        <v>0.31508442505291234</v>
      </c>
      <c r="D14">
        <v>6.1129999999999997E-2</v>
      </c>
      <c r="E14">
        <f>B14/SQRT($M$2*(1-D14))</f>
        <v>0.32518028324675985</v>
      </c>
      <c r="F14">
        <f t="shared" si="0"/>
        <v>-1.0095858193847507E-2</v>
      </c>
      <c r="H14">
        <f t="shared" si="1"/>
        <v>1.093878084512242</v>
      </c>
      <c r="I14" s="11">
        <f t="shared" si="2"/>
        <v>1.1965692637761716</v>
      </c>
      <c r="J14">
        <f t="shared" si="3"/>
        <v>11.076583544565304</v>
      </c>
      <c r="K14">
        <f t="shared" si="4"/>
        <v>0.31847015466077638</v>
      </c>
    </row>
    <row r="15" spans="1:13" x14ac:dyDescent="0.3">
      <c r="A15">
        <v>14</v>
      </c>
      <c r="B15">
        <v>1.0675358610890413</v>
      </c>
      <c r="C15">
        <f>B15/SQRT($M$2)</f>
        <v>0.32751788847416535</v>
      </c>
      <c r="D15">
        <v>7.8240000000000004E-2</v>
      </c>
      <c r="E15">
        <f>B15/SQRT($M$2*(1-D15))</f>
        <v>0.34113485604503946</v>
      </c>
      <c r="F15">
        <f t="shared" si="0"/>
        <v>-1.3616967570874106E-2</v>
      </c>
      <c r="H15">
        <f t="shared" si="1"/>
        <v>1.1581494760990294</v>
      </c>
      <c r="I15" s="11">
        <f t="shared" si="2"/>
        <v>1.3413102089884563</v>
      </c>
      <c r="J15">
        <f t="shared" si="3"/>
        <v>11.071205301062653</v>
      </c>
      <c r="K15">
        <f t="shared" si="4"/>
        <v>0.33417664291980348</v>
      </c>
    </row>
    <row r="16" spans="1:13" x14ac:dyDescent="0.3">
      <c r="A16">
        <v>15</v>
      </c>
      <c r="B16">
        <v>0.67120179683895387</v>
      </c>
      <c r="C16">
        <f>B16/SQRT($M$2)</f>
        <v>0.20592338229883989</v>
      </c>
      <c r="D16">
        <v>4.1110000000000001E-2</v>
      </c>
      <c r="E16">
        <f>B16/SQRT($M$2*(1-D16))</f>
        <v>0.21029128178537992</v>
      </c>
      <c r="F16">
        <f t="shared" si="0"/>
        <v>-4.3678994865400389E-3</v>
      </c>
      <c r="H16">
        <f t="shared" si="1"/>
        <v>0.69997788780668679</v>
      </c>
      <c r="I16" s="11">
        <f t="shared" si="2"/>
        <v>0.4899690434183106</v>
      </c>
      <c r="J16">
        <f t="shared" si="3"/>
        <v>11.107707190690931</v>
      </c>
      <c r="K16">
        <f t="shared" si="4"/>
        <v>0.20566315993055703</v>
      </c>
    </row>
    <row r="17" spans="1:11" x14ac:dyDescent="0.3">
      <c r="A17">
        <v>16</v>
      </c>
      <c r="B17">
        <v>-0.66292842559008136</v>
      </c>
      <c r="C17">
        <f>B17/SQRT($M$2)</f>
        <v>-0.20338512838085973</v>
      </c>
      <c r="D17">
        <v>0.16594</v>
      </c>
      <c r="E17">
        <f>B17/SQRT($M$2*(1-D17))</f>
        <v>-0.22270016923475755</v>
      </c>
      <c r="F17">
        <f t="shared" si="0"/>
        <v>1.9315040853897819E-2</v>
      </c>
      <c r="H17">
        <f t="shared" si="1"/>
        <v>-0.79482102677275179</v>
      </c>
      <c r="I17" s="11">
        <f t="shared" si="2"/>
        <v>0.63174046460009148</v>
      </c>
      <c r="J17">
        <f t="shared" si="3"/>
        <v>11.104988950888028</v>
      </c>
      <c r="K17">
        <f t="shared" si="4"/>
        <v>-0.21782560513279453</v>
      </c>
    </row>
    <row r="18" spans="1:11" x14ac:dyDescent="0.3">
      <c r="A18">
        <v>17</v>
      </c>
      <c r="B18">
        <v>0.43636034004264701</v>
      </c>
      <c r="C18">
        <f>B18/SQRT($M$2)</f>
        <v>0.13387448833694607</v>
      </c>
      <c r="D18">
        <v>5.9429999999999997E-2</v>
      </c>
      <c r="E18">
        <f>B18/SQRT($M$2*(1-D18))</f>
        <v>0.13803914565129777</v>
      </c>
      <c r="F18">
        <f t="shared" si="0"/>
        <v>-4.1646573143516996E-3</v>
      </c>
      <c r="H18">
        <f t="shared" si="1"/>
        <v>0.46393180735367595</v>
      </c>
      <c r="I18" s="11">
        <f t="shared" si="2"/>
        <v>0.21523272187444831</v>
      </c>
      <c r="J18">
        <f t="shared" si="3"/>
        <v>11.120439808539976</v>
      </c>
      <c r="K18">
        <f t="shared" si="4"/>
        <v>0.13492385100640178</v>
      </c>
    </row>
    <row r="19" spans="1:11" x14ac:dyDescent="0.3">
      <c r="A19">
        <v>18</v>
      </c>
      <c r="B19">
        <v>3.4486213148106639</v>
      </c>
      <c r="C19">
        <f>B19/SQRT($M$2)</f>
        <v>1.0580301911558736</v>
      </c>
      <c r="D19">
        <v>9.6259999999999998E-2</v>
      </c>
      <c r="E19">
        <f>B19/SQRT($M$2*(1-D19))</f>
        <v>1.1129516769133903</v>
      </c>
      <c r="F19">
        <f t="shared" si="0"/>
        <v>-5.4921485757516653E-2</v>
      </c>
      <c r="H19">
        <f t="shared" si="1"/>
        <v>3.8159440932244495</v>
      </c>
      <c r="I19" s="11">
        <f t="shared" si="2"/>
        <v>14.561429322614567</v>
      </c>
      <c r="J19">
        <f t="shared" si="3"/>
        <v>10.503425299263487</v>
      </c>
      <c r="K19">
        <f t="shared" si="4"/>
        <v>1.1193303515550348</v>
      </c>
    </row>
    <row r="20" spans="1:11" x14ac:dyDescent="0.3">
      <c r="A20">
        <v>19</v>
      </c>
      <c r="B20">
        <v>1.7931934777802985</v>
      </c>
      <c r="C20">
        <f>B20/SQRT($M$2)</f>
        <v>0.55014820848183443</v>
      </c>
      <c r="D20">
        <v>9.6449999999999994E-2</v>
      </c>
      <c r="E20">
        <f>B20/SQRT($M$2*(1-D20))</f>
        <v>0.57876679647245621</v>
      </c>
      <c r="F20">
        <f t="shared" si="0"/>
        <v>-2.861858799062178E-2</v>
      </c>
      <c r="H20">
        <f t="shared" si="1"/>
        <v>1.9846090175201134</v>
      </c>
      <c r="I20" s="11">
        <f t="shared" si="2"/>
        <v>3.93867295242215</v>
      </c>
      <c r="J20">
        <f t="shared" si="3"/>
        <v>10.960613784494852</v>
      </c>
      <c r="K20">
        <f t="shared" si="4"/>
        <v>0.56981465942779685</v>
      </c>
    </row>
    <row r="21" spans="1:11" x14ac:dyDescent="0.3">
      <c r="A21">
        <v>20</v>
      </c>
      <c r="B21">
        <v>-5.7879699423215669</v>
      </c>
      <c r="C21">
        <f>B21/SQRT($M$2)</f>
        <v>-1.7757377181945389</v>
      </c>
      <c r="D21">
        <v>0.10169</v>
      </c>
      <c r="E21">
        <f>B21/SQRT($M$2*(1-D21))</f>
        <v>-1.8735517890348796</v>
      </c>
      <c r="F21">
        <f t="shared" si="0"/>
        <v>9.7814070840340772E-2</v>
      </c>
      <c r="H21">
        <f t="shared" si="1"/>
        <v>-6.4431765674673187</v>
      </c>
      <c r="I21" s="11">
        <f t="shared" si="2"/>
        <v>41.514524279559936</v>
      </c>
      <c r="J21">
        <f t="shared" si="3"/>
        <v>9.3542269102372106</v>
      </c>
      <c r="K21">
        <f t="shared" si="4"/>
        <v>-1.9966833648117213</v>
      </c>
    </row>
    <row r="22" spans="1:11" x14ac:dyDescent="0.3">
      <c r="A22">
        <v>21</v>
      </c>
      <c r="B22">
        <v>-2.6141789270614808</v>
      </c>
      <c r="C22">
        <f>B22/SQRT($M$2)</f>
        <v>-0.80202491878014959</v>
      </c>
      <c r="D22">
        <v>0.16528000000000001</v>
      </c>
      <c r="E22">
        <f>B22/SQRT($M$2*(1-D22))</f>
        <v>-0.87784421658596534</v>
      </c>
      <c r="F22">
        <f t="shared" si="0"/>
        <v>7.5819297805815755E-2</v>
      </c>
      <c r="H22">
        <f t="shared" si="1"/>
        <v>-3.1318033916301045</v>
      </c>
      <c r="I22" s="11">
        <f t="shared" si="2"/>
        <v>9.8081924838258256</v>
      </c>
      <c r="J22">
        <f t="shared" si="3"/>
        <v>10.740218237640658</v>
      </c>
      <c r="K22">
        <f t="shared" si="4"/>
        <v>-0.87308865844249683</v>
      </c>
    </row>
    <row r="23" spans="1:11" x14ac:dyDescent="0.3">
      <c r="A23">
        <v>22</v>
      </c>
      <c r="B23">
        <v>-3.6865278880267667</v>
      </c>
      <c r="C23">
        <f>B23/SQRT($M$2)</f>
        <v>-1.1310194567664678</v>
      </c>
      <c r="D23">
        <v>0.39157999999999998</v>
      </c>
      <c r="E23">
        <f>B23/SQRT($M$2*(1-D23))</f>
        <v>-1.4500011117453826</v>
      </c>
      <c r="F23">
        <f t="shared" si="0"/>
        <v>0.31898165497891484</v>
      </c>
      <c r="H23">
        <f t="shared" si="1"/>
        <v>-6.0591826173149581</v>
      </c>
      <c r="I23" s="11">
        <f t="shared" si="2"/>
        <v>36.713693989971745</v>
      </c>
      <c r="J23">
        <f t="shared" si="3"/>
        <v>10.066396748722587</v>
      </c>
      <c r="K23">
        <f t="shared" si="4"/>
        <v>-1.4896312039344113</v>
      </c>
    </row>
    <row r="24" spans="1:11" x14ac:dyDescent="0.3">
      <c r="A24">
        <v>23</v>
      </c>
      <c r="B24">
        <v>-4.6075678556721407</v>
      </c>
      <c r="C24">
        <f>B24/SQRT($M$2)</f>
        <v>-1.413592695192194</v>
      </c>
      <c r="D24">
        <v>4.1259999999999998E-2</v>
      </c>
      <c r="E24">
        <f>B24/SQRT($M$2*(1-D24))</f>
        <v>-1.443689735526805</v>
      </c>
      <c r="F24">
        <f t="shared" si="0"/>
        <v>3.0097040334611025E-2</v>
      </c>
      <c r="H24">
        <f t="shared" si="1"/>
        <v>-4.8058575376766806</v>
      </c>
      <c r="I24" s="11">
        <f t="shared" si="2"/>
        <v>23.096266672443768</v>
      </c>
      <c r="J24">
        <f t="shared" si="3"/>
        <v>10.075636319572103</v>
      </c>
      <c r="K24">
        <f t="shared" si="4"/>
        <v>-1.4824671363518209</v>
      </c>
    </row>
    <row r="25" spans="1:11" x14ac:dyDescent="0.3">
      <c r="A25">
        <v>24</v>
      </c>
      <c r="B25">
        <v>-4.5728535023392922</v>
      </c>
      <c r="C25">
        <f>B25/SQRT($M$2)</f>
        <v>-1.4029424003236712</v>
      </c>
      <c r="D25">
        <v>0.12060999999999999</v>
      </c>
      <c r="E25">
        <f>B25/SQRT($M$2*(1-D25))</f>
        <v>-1.4960602345385432</v>
      </c>
      <c r="F25">
        <f t="shared" si="0"/>
        <v>9.3117834214871964E-2</v>
      </c>
      <c r="H25">
        <f t="shared" si="1"/>
        <v>-5.20002900003331</v>
      </c>
      <c r="I25" s="11">
        <f t="shared" si="2"/>
        <v>27.040301601187426</v>
      </c>
      <c r="J25">
        <f t="shared" si="3"/>
        <v>9.9977479331183208</v>
      </c>
      <c r="K25">
        <f t="shared" si="4"/>
        <v>-1.5422168205097013</v>
      </c>
    </row>
    <row r="26" spans="1:11" x14ac:dyDescent="0.3">
      <c r="A26">
        <v>25</v>
      </c>
      <c r="B26">
        <v>-0.21258392596143949</v>
      </c>
      <c r="C26">
        <f>B26/SQRT($M$2)</f>
        <v>-6.5220327571395439E-2</v>
      </c>
      <c r="D26">
        <v>6.6640000000000005E-2</v>
      </c>
      <c r="E26">
        <f>B26/SQRT($M$2*(1-D26))</f>
        <v>-6.7508488338982084E-2</v>
      </c>
      <c r="F26">
        <f t="shared" si="0"/>
        <v>2.2881607675866444E-3</v>
      </c>
      <c r="H26">
        <f t="shared" si="1"/>
        <v>-0.22776198461626757</v>
      </c>
      <c r="I26" s="11">
        <f t="shared" si="2"/>
        <v>5.1875521636340904E-2</v>
      </c>
      <c r="J26">
        <f t="shared" si="3"/>
        <v>11.127774232556115</v>
      </c>
      <c r="K26">
        <f t="shared" si="4"/>
        <v>-6.5963194226286048E-2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88F0-5C9A-4B18-B5C4-EA874680678F}">
  <dimension ref="A1:D26"/>
  <sheetViews>
    <sheetView tabSelected="1" zoomScale="88" zoomScaleNormal="70" workbookViewId="0">
      <selection activeCell="K26" sqref="K26"/>
    </sheetView>
  </sheetViews>
  <sheetFormatPr defaultRowHeight="14.4" x14ac:dyDescent="0.3"/>
  <cols>
    <col min="1" max="1" width="11.21875" customWidth="1"/>
    <col min="2" max="2" width="14" customWidth="1"/>
    <col min="3" max="3" width="15.44140625" customWidth="1"/>
    <col min="4" max="4" width="23.44140625" customWidth="1"/>
    <col min="5" max="5" width="8.88671875" customWidth="1"/>
  </cols>
  <sheetData>
    <row r="1" spans="1:4" x14ac:dyDescent="0.3">
      <c r="A1" s="1" t="s">
        <v>29</v>
      </c>
      <c r="B1" s="1" t="s">
        <v>46</v>
      </c>
      <c r="C1" s="1" t="s">
        <v>47</v>
      </c>
      <c r="D1" s="1" t="s">
        <v>48</v>
      </c>
    </row>
    <row r="2" spans="1:4" x14ac:dyDescent="0.3">
      <c r="A2">
        <v>1</v>
      </c>
      <c r="B2">
        <v>-1.695626904410882</v>
      </c>
      <c r="C2">
        <v>-1.9966833648117213</v>
      </c>
      <c r="D2">
        <f>(A2-0.5)/25</f>
        <v>0.02</v>
      </c>
    </row>
    <row r="3" spans="1:4" x14ac:dyDescent="0.3">
      <c r="A3">
        <v>2</v>
      </c>
      <c r="B3">
        <v>0.35753732345276429</v>
      </c>
      <c r="C3">
        <v>-1.695626904410882</v>
      </c>
      <c r="D3">
        <f t="shared" ref="D3:D26" si="0">(A3-0.5)/25</f>
        <v>0.06</v>
      </c>
    </row>
    <row r="4" spans="1:4" x14ac:dyDescent="0.3">
      <c r="A4">
        <v>3</v>
      </c>
      <c r="B4">
        <v>-1.5721819269577334E-2</v>
      </c>
      <c r="C4">
        <v>-1.5422168205097013</v>
      </c>
      <c r="D4">
        <f t="shared" si="0"/>
        <v>0.1</v>
      </c>
    </row>
    <row r="5" spans="1:4" x14ac:dyDescent="0.3">
      <c r="A5">
        <v>4</v>
      </c>
      <c r="B5">
        <v>1.6391701717813945</v>
      </c>
      <c r="C5">
        <v>-1.4896312039344113</v>
      </c>
      <c r="D5">
        <f t="shared" si="0"/>
        <v>0.14000000000000001</v>
      </c>
    </row>
    <row r="6" spans="1:4" x14ac:dyDescent="0.3">
      <c r="A6">
        <v>5</v>
      </c>
      <c r="B6">
        <v>-0.13856489657287335</v>
      </c>
      <c r="C6">
        <v>-1.4824671363518209</v>
      </c>
      <c r="D6">
        <f t="shared" si="0"/>
        <v>0.18</v>
      </c>
    </row>
    <row r="7" spans="1:4" x14ac:dyDescent="0.3">
      <c r="A7">
        <v>6</v>
      </c>
      <c r="B7">
        <v>-8.8737419232323825E-2</v>
      </c>
      <c r="C7">
        <v>-0.87308865844249683</v>
      </c>
      <c r="D7">
        <f t="shared" si="0"/>
        <v>0.22</v>
      </c>
    </row>
    <row r="8" spans="1:4" x14ac:dyDescent="0.3">
      <c r="A8">
        <v>7</v>
      </c>
      <c r="B8">
        <v>0.26464787823271846</v>
      </c>
      <c r="C8">
        <v>-0.21782560513279453</v>
      </c>
      <c r="D8">
        <f t="shared" si="0"/>
        <v>0.26</v>
      </c>
    </row>
    <row r="9" spans="1:4" x14ac:dyDescent="0.3">
      <c r="A9">
        <v>8</v>
      </c>
      <c r="B9">
        <v>0.35939067671491942</v>
      </c>
      <c r="C9">
        <v>-0.18897496965204841</v>
      </c>
      <c r="D9">
        <f t="shared" si="0"/>
        <v>0.3</v>
      </c>
    </row>
    <row r="10" spans="1:4" x14ac:dyDescent="0.3">
      <c r="A10">
        <v>9</v>
      </c>
      <c r="B10">
        <v>4.3107626348921864</v>
      </c>
      <c r="C10">
        <v>-0.13856489657287335</v>
      </c>
      <c r="D10">
        <f t="shared" si="0"/>
        <v>0.34</v>
      </c>
    </row>
    <row r="11" spans="1:4" x14ac:dyDescent="0.3">
      <c r="A11">
        <v>10</v>
      </c>
      <c r="B11">
        <v>0.80677794159771443</v>
      </c>
      <c r="C11">
        <v>-8.8737419232323825E-2</v>
      </c>
      <c r="D11">
        <f t="shared" si="0"/>
        <v>0.38</v>
      </c>
    </row>
    <row r="12" spans="1:4" x14ac:dyDescent="0.3">
      <c r="A12">
        <v>11</v>
      </c>
      <c r="B12">
        <v>0.70993802482329571</v>
      </c>
      <c r="C12">
        <v>-6.5963194226286048E-2</v>
      </c>
      <c r="D12">
        <f t="shared" si="0"/>
        <v>0.42</v>
      </c>
    </row>
    <row r="13" spans="1:4" x14ac:dyDescent="0.3">
      <c r="A13">
        <v>12</v>
      </c>
      <c r="B13">
        <v>-0.18897496965204841</v>
      </c>
      <c r="C13">
        <v>-1.5721819269577334E-2</v>
      </c>
      <c r="D13">
        <f t="shared" si="0"/>
        <v>0.46</v>
      </c>
    </row>
    <row r="14" spans="1:4" x14ac:dyDescent="0.3">
      <c r="A14">
        <v>13</v>
      </c>
      <c r="B14">
        <v>0.31847015466077638</v>
      </c>
      <c r="C14">
        <v>0.13492385100640178</v>
      </c>
      <c r="D14">
        <f t="shared" si="0"/>
        <v>0.5</v>
      </c>
    </row>
    <row r="15" spans="1:4" x14ac:dyDescent="0.3">
      <c r="A15">
        <v>14</v>
      </c>
      <c r="B15">
        <v>0.33417664291980348</v>
      </c>
      <c r="C15">
        <v>0.20566315993055703</v>
      </c>
      <c r="D15">
        <f t="shared" si="0"/>
        <v>0.54</v>
      </c>
    </row>
    <row r="16" spans="1:4" x14ac:dyDescent="0.3">
      <c r="A16">
        <v>15</v>
      </c>
      <c r="B16">
        <v>0.20566315993055703</v>
      </c>
      <c r="C16">
        <v>0.26464787823271846</v>
      </c>
      <c r="D16">
        <f t="shared" si="0"/>
        <v>0.57999999999999996</v>
      </c>
    </row>
    <row r="17" spans="1:4" x14ac:dyDescent="0.3">
      <c r="A17">
        <v>16</v>
      </c>
      <c r="B17">
        <v>-0.21782560513279453</v>
      </c>
      <c r="C17">
        <v>0.31847015466077638</v>
      </c>
      <c r="D17">
        <f t="shared" si="0"/>
        <v>0.62</v>
      </c>
    </row>
    <row r="18" spans="1:4" x14ac:dyDescent="0.3">
      <c r="A18">
        <v>17</v>
      </c>
      <c r="B18">
        <v>0.13492385100640178</v>
      </c>
      <c r="C18">
        <v>0.33417664291980348</v>
      </c>
      <c r="D18">
        <f t="shared" si="0"/>
        <v>0.66</v>
      </c>
    </row>
    <row r="19" spans="1:4" x14ac:dyDescent="0.3">
      <c r="A19">
        <v>18</v>
      </c>
      <c r="B19">
        <v>1.1193303515550348</v>
      </c>
      <c r="C19">
        <v>0.35753732345276429</v>
      </c>
      <c r="D19">
        <f t="shared" si="0"/>
        <v>0.7</v>
      </c>
    </row>
    <row r="20" spans="1:4" x14ac:dyDescent="0.3">
      <c r="A20">
        <v>19</v>
      </c>
      <c r="B20">
        <v>0.56981465942779685</v>
      </c>
      <c r="C20">
        <v>0.35939067671491942</v>
      </c>
      <c r="D20">
        <f t="shared" si="0"/>
        <v>0.74</v>
      </c>
    </row>
    <row r="21" spans="1:4" x14ac:dyDescent="0.3">
      <c r="A21">
        <v>20</v>
      </c>
      <c r="B21">
        <v>-1.9966833648117213</v>
      </c>
      <c r="C21">
        <v>0.56981465942779685</v>
      </c>
      <c r="D21">
        <f t="shared" si="0"/>
        <v>0.78</v>
      </c>
    </row>
    <row r="22" spans="1:4" x14ac:dyDescent="0.3">
      <c r="A22">
        <v>21</v>
      </c>
      <c r="B22">
        <v>-0.87308865844249683</v>
      </c>
      <c r="C22">
        <v>0.70993802482329571</v>
      </c>
      <c r="D22">
        <f t="shared" si="0"/>
        <v>0.82</v>
      </c>
    </row>
    <row r="23" spans="1:4" x14ac:dyDescent="0.3">
      <c r="A23">
        <v>22</v>
      </c>
      <c r="B23">
        <v>-1.4896312039344113</v>
      </c>
      <c r="C23">
        <v>0.80677794159771443</v>
      </c>
      <c r="D23">
        <f t="shared" si="0"/>
        <v>0.86</v>
      </c>
    </row>
    <row r="24" spans="1:4" x14ac:dyDescent="0.3">
      <c r="A24">
        <v>23</v>
      </c>
      <c r="B24">
        <v>-1.4824671363518209</v>
      </c>
      <c r="C24">
        <v>1.1193303515550348</v>
      </c>
      <c r="D24">
        <f t="shared" si="0"/>
        <v>0.9</v>
      </c>
    </row>
    <row r="25" spans="1:4" x14ac:dyDescent="0.3">
      <c r="A25">
        <v>24</v>
      </c>
      <c r="B25">
        <v>-1.5422168205097013</v>
      </c>
      <c r="C25">
        <v>1.6391701717813945</v>
      </c>
      <c r="D25">
        <f t="shared" si="0"/>
        <v>0.94</v>
      </c>
    </row>
    <row r="26" spans="1:4" x14ac:dyDescent="0.3">
      <c r="A26">
        <v>25</v>
      </c>
      <c r="B26">
        <v>-6.5963194226286048E-2</v>
      </c>
      <c r="C26">
        <v>4.3107626348921864</v>
      </c>
      <c r="D26">
        <f t="shared" si="0"/>
        <v>0.98</v>
      </c>
    </row>
  </sheetData>
  <sortState xmlns:xlrd2="http://schemas.microsoft.com/office/spreadsheetml/2017/richdata2" ref="C2:C26">
    <sortCondition ref="C2:C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Scaled residuals</vt:lpstr>
      <vt:lpstr>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Raj Pradhan</dc:creator>
  <cp:lastModifiedBy>Ritu Raj Pradhan</cp:lastModifiedBy>
  <dcterms:created xsi:type="dcterms:W3CDTF">2024-03-06T05:00:17Z</dcterms:created>
  <dcterms:modified xsi:type="dcterms:W3CDTF">2024-03-11T05:39:58Z</dcterms:modified>
</cp:coreProperties>
</file>