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sem2\Regression Methods\"/>
    </mc:Choice>
  </mc:AlternateContent>
  <xr:revisionPtr revIDLastSave="0" documentId="13_ncr:1_{8D66F5F2-5485-4CC3-9843-B71A967AFBBE}" xr6:coauthVersionLast="47" xr6:coauthVersionMax="47" xr10:uidLastSave="{00000000-0000-0000-0000-000000000000}"/>
  <bookViews>
    <workbookView xWindow="11424" yWindow="0" windowWidth="11712" windowHeight="12336" firstSheet="2" activeTab="3" xr2:uid="{4FD04E73-67AF-47C6-9C80-76AB5058DA15}"/>
  </bookViews>
  <sheets>
    <sheet name="Sheet1" sheetId="1" r:id="rId1"/>
    <sheet name="Cluster data + xbar + Y_var" sheetId="2" r:id="rId2"/>
    <sheet name="SLR on Xbar and Yvar" sheetId="3" r:id="rId3"/>
    <sheet name="Weight calcula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28" i="2"/>
  <c r="E25" i="2"/>
  <c r="E19" i="2"/>
  <c r="E14" i="2"/>
  <c r="E8" i="2"/>
  <c r="E5" i="2"/>
  <c r="E2" i="2"/>
  <c r="D28" i="2"/>
  <c r="D27" i="2"/>
  <c r="D25" i="2"/>
  <c r="D19" i="2"/>
  <c r="D18" i="2"/>
  <c r="D14" i="2"/>
  <c r="D13" i="2"/>
  <c r="D8" i="2"/>
  <c r="D7" i="2"/>
  <c r="D5" i="2"/>
  <c r="D2" i="2"/>
</calcChain>
</file>

<file path=xl/sharedStrings.xml><?xml version="1.0" encoding="utf-8"?>
<sst xmlns="http://schemas.openxmlformats.org/spreadsheetml/2006/main" count="77" uniqueCount="37">
  <si>
    <t>Obs. i</t>
  </si>
  <si>
    <t>Income Yi</t>
  </si>
  <si>
    <t>Advertising Expense, Xi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</si>
  <si>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</si>
  <si>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</si>
  <si>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</si>
  <si>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</si>
  <si>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</si>
  <si>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</si>
  <si>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</si>
  <si>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</si>
  <si>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</si>
  <si>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</si>
  <si>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</si>
  <si>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</si>
  <si>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</si>
  <si>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</si>
  <si>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</si>
  <si>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</si>
  <si>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</si>
  <si>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</si>
  <si>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</si>
  <si>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</si>
  <si>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</si>
  <si>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</si>
  <si>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</si>
  <si>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</si>
  <si>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</si>
  <si>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</si>
  <si>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</si>
  <si>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</si>
  <si>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</si>
  <si>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Xbar</t>
  </si>
  <si>
    <t>S_y^2</t>
  </si>
  <si>
    <t>Predicted S_y^2</t>
  </si>
  <si>
    <t>Using these, we are trying to estimate our variance from Xi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</si>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</sst>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0" fillId="6" borderId="0" xfId="0" applyNumberFormat="1" applyFill="1"/>
    <xf numFmtId="3" fontId="0" fillId="7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0" fillId="10" borderId="0" xfId="0" applyNumberFormat="1" applyFill="1"/>
    <xf numFmtId="0" fontId="0" fillId="10" borderId="0" xfId="0" applyFill="1" applyBorder="1" applyAlignment="1"/>
    <xf numFmtId="0" fontId="0" fillId="1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Sheet1!$C$2:$C$31</c:f>
              <c:numCache>
                <c:formatCode>#,##0</c:formatCode>
                <c:ptCount val="30"/>
                <c:pt idx="0">
                  <c:v>3000</c:v>
                </c:pt>
                <c:pt idx="1">
                  <c:v>3150</c:v>
                </c:pt>
                <c:pt idx="2">
                  <c:v>3085</c:v>
                </c:pt>
                <c:pt idx="3">
                  <c:v>5225</c:v>
                </c:pt>
                <c:pt idx="4">
                  <c:v>5350</c:v>
                </c:pt>
                <c:pt idx="5">
                  <c:v>6090</c:v>
                </c:pt>
                <c:pt idx="6">
                  <c:v>8925</c:v>
                </c:pt>
                <c:pt idx="7">
                  <c:v>9015</c:v>
                </c:pt>
                <c:pt idx="8">
                  <c:v>8885</c:v>
                </c:pt>
                <c:pt idx="9">
                  <c:v>8950</c:v>
                </c:pt>
                <c:pt idx="10">
                  <c:v>9000</c:v>
                </c:pt>
                <c:pt idx="11">
                  <c:v>11345</c:v>
                </c:pt>
                <c:pt idx="12">
                  <c:v>12275</c:v>
                </c:pt>
                <c:pt idx="13">
                  <c:v>12400</c:v>
                </c:pt>
                <c:pt idx="14">
                  <c:v>12525</c:v>
                </c:pt>
                <c:pt idx="15">
                  <c:v>12310</c:v>
                </c:pt>
                <c:pt idx="16">
                  <c:v>13700</c:v>
                </c:pt>
                <c:pt idx="17">
                  <c:v>15000</c:v>
                </c:pt>
                <c:pt idx="18">
                  <c:v>15175</c:v>
                </c:pt>
                <c:pt idx="19">
                  <c:v>14995</c:v>
                </c:pt>
                <c:pt idx="20">
                  <c:v>15050</c:v>
                </c:pt>
                <c:pt idx="21">
                  <c:v>15200</c:v>
                </c:pt>
                <c:pt idx="22">
                  <c:v>15150</c:v>
                </c:pt>
                <c:pt idx="23">
                  <c:v>16800</c:v>
                </c:pt>
                <c:pt idx="24">
                  <c:v>16500</c:v>
                </c:pt>
                <c:pt idx="25">
                  <c:v>17830</c:v>
                </c:pt>
                <c:pt idx="26">
                  <c:v>19500</c:v>
                </c:pt>
                <c:pt idx="27">
                  <c:v>19200</c:v>
                </c:pt>
                <c:pt idx="28">
                  <c:v>19000</c:v>
                </c:pt>
                <c:pt idx="29">
                  <c:v>19350</c:v>
                </c:pt>
              </c:numCache>
            </c:numRef>
          </c:xVal>
          <c:yVal>
            <c:numRef>
              <c:f>Sheet1!$K$32:$K$61</c:f>
              <c:numCache>
                <c:formatCode>General</c:formatCode>
                <c:ptCount val="30"/>
                <c:pt idx="0">
                  <c:v>7875.2855181657069</c:v>
                </c:pt>
                <c:pt idx="1">
                  <c:v>-2134.9810152737482</c:v>
                </c:pt>
                <c:pt idx="2">
                  <c:v>-1928.8321841166471</c:v>
                </c:pt>
                <c:pt idx="3">
                  <c:v>-753.50139451975701</c:v>
                </c:pt>
                <c:pt idx="4">
                  <c:v>6085.443160947354</c:v>
                </c:pt>
                <c:pt idx="5">
                  <c:v>-1951.4050706873531</c:v>
                </c:pt>
                <c:pt idx="6">
                  <c:v>5298.2574473066779</c:v>
                </c:pt>
                <c:pt idx="7">
                  <c:v>-7867.1024727570039</c:v>
                </c:pt>
                <c:pt idx="8">
                  <c:v>-5139.8048104428017</c:v>
                </c:pt>
                <c:pt idx="9">
                  <c:v>1704.0463584000972</c:v>
                </c:pt>
                <c:pt idx="10">
                  <c:v>9554.6241805869358</c:v>
                </c:pt>
                <c:pt idx="11">
                  <c:v>-188.97595885008923</c:v>
                </c:pt>
                <c:pt idx="12">
                  <c:v>3113.9715338252136</c:v>
                </c:pt>
                <c:pt idx="13">
                  <c:v>-2318.0839107076754</c:v>
                </c:pt>
                <c:pt idx="14">
                  <c:v>-19287.139355240593</c:v>
                </c:pt>
                <c:pt idx="15">
                  <c:v>-3889.7239906440082</c:v>
                </c:pt>
                <c:pt idx="16">
                  <c:v>-12666.060533849755</c:v>
                </c:pt>
                <c:pt idx="17">
                  <c:v>8850.9628430081648</c:v>
                </c:pt>
                <c:pt idx="18">
                  <c:v>-5378.5147793378565</c:v>
                </c:pt>
                <c:pt idx="19">
                  <c:v>10602.205060789478</c:v>
                </c:pt>
                <c:pt idx="20">
                  <c:v>7614.5406651950325</c:v>
                </c:pt>
                <c:pt idx="21">
                  <c:v>13524.274131755548</c:v>
                </c:pt>
                <c:pt idx="22">
                  <c:v>-15446.30369043129</c:v>
                </c:pt>
                <c:pt idx="23">
                  <c:v>-12078.235558265471</c:v>
                </c:pt>
                <c:pt idx="24">
                  <c:v>6608.2975086134684</c:v>
                </c:pt>
                <c:pt idx="25">
                  <c:v>-523.13242121649091</c:v>
                </c:pt>
                <c:pt idx="26">
                  <c:v>-3276.0331601758953</c:v>
                </c:pt>
                <c:pt idx="27">
                  <c:v>-11491.500093296985</c:v>
                </c:pt>
                <c:pt idx="28">
                  <c:v>16351.18861795566</c:v>
                </c:pt>
                <c:pt idx="29">
                  <c:v>9136.2333732635598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B-4FCB-839C-228ECC6D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678367"/>
        <c:axId val="2038514287"/>
      </c:scatterChart>
      <c:valAx>
        <c:axId val="1966678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38514287"/>
        <c:crosses val="autoZero"/>
        <c:crossBetween val="midCat"/>
      </c:valAx>
      <c:valAx>
        <c:axId val="203851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6678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S_y^2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'SLR on Xbar and Yvar'!$B$2:$B$8</c:f>
              <c:numCache>
                <c:formatCode>General</c:formatCode>
                <c:ptCount val="7"/>
                <c:pt idx="0">
                  <c:v>26794616.333333332</c:v>
                </c:pt>
                <c:pt idx="1">
                  <c:v>30772012.5</c:v>
                </c:pt>
                <c:pt idx="2">
                  <c:v>52803694.700000003</c:v>
                </c:pt>
                <c:pt idx="3">
                  <c:v>77280162.916666672</c:v>
                </c:pt>
                <c:pt idx="4">
                  <c:v>120571061.36666664</c:v>
                </c:pt>
                <c:pt idx="5">
                  <c:v>132388992</c:v>
                </c:pt>
                <c:pt idx="6">
                  <c:v>138856871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7-4B40-8819-52A0ABBD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88191"/>
        <c:axId val="2039692911"/>
      </c:scatterChart>
      <c:valAx>
        <c:axId val="18560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92911"/>
        <c:crosses val="autoZero"/>
        <c:crossBetween val="midCat"/>
      </c:valAx>
      <c:valAx>
        <c:axId val="20396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Xbar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'SLR on Xbar and Yvar'!$A$2:$A$8</c:f>
              <c:numCache>
                <c:formatCode>General</c:formatCode>
                <c:ptCount val="7"/>
                <c:pt idx="0">
                  <c:v>3078.3333333333335</c:v>
                </c:pt>
                <c:pt idx="1">
                  <c:v>5287.5</c:v>
                </c:pt>
                <c:pt idx="2">
                  <c:v>8955</c:v>
                </c:pt>
                <c:pt idx="3">
                  <c:v>12377.5</c:v>
                </c:pt>
                <c:pt idx="4">
                  <c:v>15095</c:v>
                </c:pt>
                <c:pt idx="5">
                  <c:v>16650</c:v>
                </c:pt>
                <c:pt idx="6">
                  <c:v>19262.5</c:v>
                </c:pt>
              </c:numCache>
            </c:numRef>
          </c:xVal>
          <c:yVal>
            <c:numRef>
              <c:f>'SLR on Xbar and Yvar'!$J$25:$J$31</c:f>
              <c:numCache>
                <c:formatCode>General</c:formatCode>
                <c:ptCount val="7"/>
                <c:pt idx="0">
                  <c:v>10098994.683995482</c:v>
                </c:pt>
                <c:pt idx="1">
                  <c:v>-3198784.9530288503</c:v>
                </c:pt>
                <c:pt idx="2">
                  <c:v>-9846110.1887301207</c:v>
                </c:pt>
                <c:pt idx="3">
                  <c:v>-12132805.693587005</c:v>
                </c:pt>
                <c:pt idx="4">
                  <c:v>9907867.0695641041</c:v>
                </c:pt>
                <c:pt idx="5">
                  <c:v>9566054.9455653578</c:v>
                </c:pt>
                <c:pt idx="6">
                  <c:v>-4395215.86377877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7-43A2-9A69-A64B999D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83391"/>
        <c:axId val="194650239"/>
      </c:scatterChart>
      <c:valAx>
        <c:axId val="185608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650239"/>
        <c:crosses val="autoZero"/>
        <c:crossBetween val="midCat"/>
      </c:valAx>
      <c:valAx>
        <c:axId val="19465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083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251460</xdr:colOff>
      <xdr:row>3</xdr:row>
      <xdr:rowOff>175259</xdr:rowOff>
    </xdr:from>
    <xdr:to>
      <xdr:col>25</xdr:col>
      <xdr:colOff>186267</xdr:colOff>
      <xdr:row>20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BABF2-EB26-8AB7-B76B-68BDCFF2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80683</xdr:colOff>
      <xdr:row>10</xdr:row>
      <xdr:rowOff>44822</xdr:rowOff>
    </xdr:from>
    <xdr:to>
      <xdr:col>6</xdr:col>
      <xdr:colOff>125507</xdr:colOff>
      <xdr:row>22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E79F6-CAAD-1027-58A9-F0589A89F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0</xdr:row>
      <xdr:rowOff>175260</xdr:rowOff>
    </xdr:from>
    <xdr:to>
      <xdr:col>22</xdr:col>
      <xdr:colOff>251461</xdr:colOff>
      <xdr:row>10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D46116-A61F-5F1E-80A3-20421795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5CB4-D2B7-4295-8CA8-36035661BE4E}">
  <dimension ref="A1:Q61"/>
  <sheetViews>
    <sheetView zoomScale="90" workbookViewId="0">
      <selection activeCell="C31" sqref="A1:C3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1</v>
      </c>
      <c r="B2" s="1">
        <v>81464</v>
      </c>
      <c r="C2" s="1">
        <v>3000</v>
      </c>
    </row>
    <row r="3" spans="1:10" x14ac:dyDescent="0.3">
      <c r="A3">
        <v>2</v>
      </c>
      <c r="B3" s="1">
        <v>72661</v>
      </c>
      <c r="C3" s="1">
        <v>3150</v>
      </c>
    </row>
    <row r="4" spans="1:10" x14ac:dyDescent="0.3">
      <c r="A4">
        <v>3</v>
      </c>
      <c r="B4" s="1">
        <v>72344</v>
      </c>
      <c r="C4" s="1">
        <v>3085</v>
      </c>
    </row>
    <row r="5" spans="1:10" x14ac:dyDescent="0.3">
      <c r="A5">
        <v>4</v>
      </c>
      <c r="B5" s="1">
        <v>90743</v>
      </c>
      <c r="C5" s="1">
        <v>5225</v>
      </c>
    </row>
    <row r="6" spans="1:10" x14ac:dyDescent="0.3">
      <c r="A6">
        <v>5</v>
      </c>
      <c r="B6" s="1">
        <v>98588</v>
      </c>
      <c r="C6" s="1">
        <v>5350</v>
      </c>
    </row>
    <row r="7" spans="1:10" x14ac:dyDescent="0.3">
      <c r="A7">
        <v>6</v>
      </c>
      <c r="B7" s="1">
        <v>96507</v>
      </c>
      <c r="C7" s="1">
        <v>6090</v>
      </c>
    </row>
    <row r="8" spans="1:10" x14ac:dyDescent="0.3">
      <c r="A8">
        <v>7</v>
      </c>
      <c r="B8" s="1">
        <v>126574</v>
      </c>
      <c r="C8" s="1">
        <v>8925</v>
      </c>
      <c r="I8" t="s">
        <v>3</v>
      </c>
    </row>
    <row r="9" spans="1:10" ht="15" thickBot="1" x14ac:dyDescent="0.35">
      <c r="A9">
        <v>8</v>
      </c>
      <c r="B9" s="1">
        <v>114133</v>
      </c>
      <c r="C9" s="1">
        <v>9015</v>
      </c>
    </row>
    <row r="10" spans="1:10" x14ac:dyDescent="0.3">
      <c r="A10">
        <v>9</v>
      </c>
      <c r="B10" s="1">
        <v>115814</v>
      </c>
      <c r="C10" s="1">
        <v>8885</v>
      </c>
      <c r="I10" s="5" t="s">
        <v>4</v>
      </c>
      <c r="J10" s="5"/>
    </row>
    <row r="11" spans="1:10" x14ac:dyDescent="0.3">
      <c r="A11">
        <v>10</v>
      </c>
      <c r="B11" s="1">
        <v>123181</v>
      </c>
      <c r="C11" s="1">
        <v>8950</v>
      </c>
      <c r="I11" s="2" t="s">
        <v>5</v>
      </c>
      <c r="J11" s="2">
        <v>0.97772318002618708</v>
      </c>
    </row>
    <row r="12" spans="1:10" x14ac:dyDescent="0.3">
      <c r="A12">
        <v>11</v>
      </c>
      <c r="B12" s="1">
        <v>131434</v>
      </c>
      <c r="C12" s="1">
        <v>9000</v>
      </c>
      <c r="I12" s="2" t="s">
        <v>6</v>
      </c>
      <c r="J12" s="2">
        <v>0.95594261676051984</v>
      </c>
    </row>
    <row r="13" spans="1:10" x14ac:dyDescent="0.3">
      <c r="A13">
        <v>12</v>
      </c>
      <c r="B13" s="1">
        <v>140564</v>
      </c>
      <c r="C13" s="1">
        <v>11345</v>
      </c>
      <c r="I13" s="2" t="s">
        <v>7</v>
      </c>
      <c r="J13" s="2">
        <v>0.95436913878768126</v>
      </c>
    </row>
    <row r="14" spans="1:10" x14ac:dyDescent="0.3">
      <c r="A14">
        <v>13</v>
      </c>
      <c r="B14" s="1">
        <v>151352</v>
      </c>
      <c r="C14" s="1">
        <v>12275</v>
      </c>
      <c r="I14" s="2" t="s">
        <v>8</v>
      </c>
      <c r="J14" s="2">
        <v>8999.081833930104</v>
      </c>
    </row>
    <row r="15" spans="1:10" ht="15" thickBot="1" x14ac:dyDescent="0.35">
      <c r="A15">
        <v>14</v>
      </c>
      <c r="B15" s="1">
        <v>146926</v>
      </c>
      <c r="C15" s="1">
        <v>12400</v>
      </c>
      <c r="I15" s="3" t="s">
        <v>9</v>
      </c>
      <c r="J15" s="3">
        <v>30</v>
      </c>
    </row>
    <row r="16" spans="1:10" x14ac:dyDescent="0.3">
      <c r="A16">
        <v>15</v>
      </c>
      <c r="B16" s="1">
        <v>130963</v>
      </c>
      <c r="C16" s="1">
        <v>12525</v>
      </c>
    </row>
    <row r="17" spans="1:17" ht="15" thickBot="1" x14ac:dyDescent="0.35">
      <c r="A17">
        <v>16</v>
      </c>
      <c r="B17" s="1">
        <v>144630</v>
      </c>
      <c r="C17" s="1">
        <v>12310</v>
      </c>
      <c r="I17" t="s">
        <v>10</v>
      </c>
    </row>
    <row r="18" spans="1:17" x14ac:dyDescent="0.3">
      <c r="A18">
        <v>17</v>
      </c>
      <c r="B18" s="1">
        <v>147041</v>
      </c>
      <c r="C18" s="1">
        <v>13700</v>
      </c>
      <c r="I18" s="4"/>
      <c r="J18" s="4" t="s">
        <v>15</v>
      </c>
      <c r="K18" s="4" t="s">
        <v>16</v>
      </c>
      <c r="L18" s="4" t="s">
        <v>17</v>
      </c>
      <c r="M18" s="4" t="s">
        <v>18</v>
      </c>
      <c r="N18" s="4" t="s">
        <v>19</v>
      </c>
    </row>
    <row r="19" spans="1:17" x14ac:dyDescent="0.3">
      <c r="A19">
        <v>18</v>
      </c>
      <c r="B19" s="1">
        <v>179021</v>
      </c>
      <c r="C19" s="1">
        <v>15000</v>
      </c>
      <c r="I19" s="2" t="s">
        <v>11</v>
      </c>
      <c r="J19" s="2">
        <v>1</v>
      </c>
      <c r="K19" s="2">
        <v>49200278139.561096</v>
      </c>
      <c r="L19" s="2">
        <v>49200278139.561096</v>
      </c>
      <c r="M19" s="2">
        <v>607.53479442485286</v>
      </c>
      <c r="N19" s="2">
        <v>1.584401617755252E-20</v>
      </c>
    </row>
    <row r="20" spans="1:17" x14ac:dyDescent="0.3">
      <c r="A20">
        <v>19</v>
      </c>
      <c r="B20" s="1">
        <v>166200</v>
      </c>
      <c r="C20" s="1">
        <v>15175</v>
      </c>
      <c r="I20" s="2" t="s">
        <v>12</v>
      </c>
      <c r="J20" s="2">
        <v>28</v>
      </c>
      <c r="K20" s="2">
        <v>2267537267.9055824</v>
      </c>
      <c r="L20" s="2">
        <v>80983473.853770807</v>
      </c>
      <c r="M20" s="2"/>
      <c r="N20" s="2"/>
    </row>
    <row r="21" spans="1:17" ht="15" thickBot="1" x14ac:dyDescent="0.35">
      <c r="A21">
        <v>20</v>
      </c>
      <c r="B21" s="1">
        <v>180732</v>
      </c>
      <c r="C21" s="1">
        <v>14995</v>
      </c>
      <c r="I21" s="3" t="s">
        <v>13</v>
      </c>
      <c r="J21" s="3">
        <v>29</v>
      </c>
      <c r="K21" s="3">
        <v>51467815407.466675</v>
      </c>
      <c r="L21" s="3"/>
      <c r="M21" s="3"/>
      <c r="N21" s="3"/>
    </row>
    <row r="22" spans="1:17" ht="15" thickBot="1" x14ac:dyDescent="0.35">
      <c r="A22">
        <v>21</v>
      </c>
      <c r="B22" s="1">
        <v>178187</v>
      </c>
      <c r="C22" s="1">
        <v>15050</v>
      </c>
    </row>
    <row r="23" spans="1:17" x14ac:dyDescent="0.3">
      <c r="A23">
        <v>22</v>
      </c>
      <c r="B23" s="1">
        <v>185304</v>
      </c>
      <c r="C23" s="1">
        <v>15200</v>
      </c>
      <c r="I23" s="4"/>
      <c r="J23" s="4" t="s">
        <v>20</v>
      </c>
      <c r="K23" s="4" t="s">
        <v>8</v>
      </c>
      <c r="L23" s="4" t="s">
        <v>21</v>
      </c>
      <c r="M23" s="4" t="s">
        <v>22</v>
      </c>
      <c r="N23" s="4" t="s">
        <v>23</v>
      </c>
      <c r="O23" s="4" t="s">
        <v>24</v>
      </c>
      <c r="P23" s="4" t="s">
        <v>25</v>
      </c>
      <c r="Q23" s="4" t="s">
        <v>26</v>
      </c>
    </row>
    <row r="24" spans="1:17" x14ac:dyDescent="0.3">
      <c r="A24">
        <v>23</v>
      </c>
      <c r="B24" s="1">
        <v>155931</v>
      </c>
      <c r="C24" s="1">
        <v>15150</v>
      </c>
      <c r="I24" s="2" t="s">
        <v>14</v>
      </c>
      <c r="J24" s="2">
        <v>49443.3838130449</v>
      </c>
      <c r="K24" s="2">
        <v>4288.8913115208279</v>
      </c>
      <c r="L24" s="2">
        <v>11.528243599978854</v>
      </c>
      <c r="M24" s="2">
        <v>3.8142616151140944E-12</v>
      </c>
      <c r="N24" s="2">
        <v>40657.988220142062</v>
      </c>
      <c r="O24" s="2">
        <v>58228.779405947738</v>
      </c>
      <c r="P24" s="2">
        <v>40657.988220142062</v>
      </c>
      <c r="Q24" s="2">
        <v>58228.779405947738</v>
      </c>
    </row>
    <row r="25" spans="1:17" ht="15" thickBot="1" x14ac:dyDescent="0.35">
      <c r="A25">
        <v>24</v>
      </c>
      <c r="B25" s="1">
        <v>172579</v>
      </c>
      <c r="C25" s="1">
        <v>16800</v>
      </c>
      <c r="I25" s="3" t="s">
        <v>27</v>
      </c>
      <c r="J25" s="3">
        <v>8.0484435562631287</v>
      </c>
      <c r="K25" s="3">
        <v>0.3265324334370186</v>
      </c>
      <c r="L25" s="3">
        <v>24.648220918047052</v>
      </c>
      <c r="M25" s="3">
        <v>1.5844016177552743E-20</v>
      </c>
      <c r="N25" s="3">
        <v>7.3795721875829594</v>
      </c>
      <c r="O25" s="3">
        <v>8.7173149249432971</v>
      </c>
      <c r="P25" s="3">
        <v>7.3795721875829594</v>
      </c>
      <c r="Q25" s="3">
        <v>8.7173149249432971</v>
      </c>
    </row>
    <row r="26" spans="1:17" x14ac:dyDescent="0.3">
      <c r="A26">
        <v>25</v>
      </c>
      <c r="B26" s="1">
        <v>188851</v>
      </c>
      <c r="C26" s="1">
        <v>16500</v>
      </c>
    </row>
    <row r="27" spans="1:17" x14ac:dyDescent="0.3">
      <c r="A27">
        <v>26</v>
      </c>
      <c r="B27" s="1">
        <v>192424</v>
      </c>
      <c r="C27" s="1">
        <v>17830</v>
      </c>
    </row>
    <row r="28" spans="1:17" x14ac:dyDescent="0.3">
      <c r="A28">
        <v>27</v>
      </c>
      <c r="B28" s="1">
        <v>203112</v>
      </c>
      <c r="C28" s="1">
        <v>19500</v>
      </c>
    </row>
    <row r="29" spans="1:17" x14ac:dyDescent="0.3">
      <c r="A29">
        <v>28</v>
      </c>
      <c r="B29" s="1">
        <v>192482</v>
      </c>
      <c r="C29" s="1">
        <v>19200</v>
      </c>
      <c r="I29" t="s">
        <v>28</v>
      </c>
    </row>
    <row r="30" spans="1:17" ht="15" thickBot="1" x14ac:dyDescent="0.35">
      <c r="A30">
        <v>29</v>
      </c>
      <c r="B30" s="1">
        <v>218715</v>
      </c>
      <c r="C30" s="1">
        <v>19000</v>
      </c>
    </row>
    <row r="31" spans="1:17" x14ac:dyDescent="0.3">
      <c r="A31">
        <v>30</v>
      </c>
      <c r="B31" s="1">
        <v>214317</v>
      </c>
      <c r="C31" s="1">
        <v>19350</v>
      </c>
      <c r="I31" s="4" t="s">
        <v>29</v>
      </c>
      <c r="J31" s="4" t="s">
        <v>30</v>
      </c>
      <c r="K31" s="4" t="s">
        <v>31</v>
      </c>
    </row>
    <row r="32" spans="1:17" x14ac:dyDescent="0.3">
      <c r="I32" s="2">
        <v>1</v>
      </c>
      <c r="J32" s="2">
        <v>73588.714481834293</v>
      </c>
      <c r="K32" s="2">
        <v>7875.2855181657069</v>
      </c>
    </row>
    <row r="33" spans="9:11" x14ac:dyDescent="0.3">
      <c r="I33" s="2">
        <v>2</v>
      </c>
      <c r="J33" s="2">
        <v>74795.981015273748</v>
      </c>
      <c r="K33" s="2">
        <v>-2134.9810152737482</v>
      </c>
    </row>
    <row r="34" spans="9:11" x14ac:dyDescent="0.3">
      <c r="I34" s="2">
        <v>3</v>
      </c>
      <c r="J34" s="2">
        <v>74272.832184116647</v>
      </c>
      <c r="K34" s="2">
        <v>-1928.8321841166471</v>
      </c>
    </row>
    <row r="35" spans="9:11" x14ac:dyDescent="0.3">
      <c r="I35" s="2">
        <v>4</v>
      </c>
      <c r="J35" s="2">
        <v>91496.501394519757</v>
      </c>
      <c r="K35" s="2">
        <v>-753.50139451975701</v>
      </c>
    </row>
    <row r="36" spans="9:11" x14ac:dyDescent="0.3">
      <c r="I36" s="2">
        <v>5</v>
      </c>
      <c r="J36" s="2">
        <v>92502.556839052646</v>
      </c>
      <c r="K36" s="2">
        <v>6085.443160947354</v>
      </c>
    </row>
    <row r="37" spans="9:11" x14ac:dyDescent="0.3">
      <c r="I37" s="2">
        <v>6</v>
      </c>
      <c r="J37" s="2">
        <v>98458.405070687353</v>
      </c>
      <c r="K37" s="2">
        <v>-1951.4050706873531</v>
      </c>
    </row>
    <row r="38" spans="9:11" x14ac:dyDescent="0.3">
      <c r="I38" s="2">
        <v>7</v>
      </c>
      <c r="J38" s="2">
        <v>121275.74255269332</v>
      </c>
      <c r="K38" s="2">
        <v>5298.2574473066779</v>
      </c>
    </row>
    <row r="39" spans="9:11" x14ac:dyDescent="0.3">
      <c r="I39" s="2">
        <v>8</v>
      </c>
      <c r="J39" s="2">
        <v>122000.102472757</v>
      </c>
      <c r="K39" s="2">
        <v>-7867.1024727570039</v>
      </c>
    </row>
    <row r="40" spans="9:11" x14ac:dyDescent="0.3">
      <c r="I40" s="2">
        <v>9</v>
      </c>
      <c r="J40" s="2">
        <v>120953.8048104428</v>
      </c>
      <c r="K40" s="2">
        <v>-5139.8048104428017</v>
      </c>
    </row>
    <row r="41" spans="9:11" x14ac:dyDescent="0.3">
      <c r="I41" s="2">
        <v>10</v>
      </c>
      <c r="J41" s="2">
        <v>121476.9536415999</v>
      </c>
      <c r="K41" s="2">
        <v>1704.0463584000972</v>
      </c>
    </row>
    <row r="42" spans="9:11" x14ac:dyDescent="0.3">
      <c r="I42" s="2">
        <v>11</v>
      </c>
      <c r="J42" s="2">
        <v>121879.37581941306</v>
      </c>
      <c r="K42" s="2">
        <v>9554.6241805869358</v>
      </c>
    </row>
    <row r="43" spans="9:11" x14ac:dyDescent="0.3">
      <c r="I43" s="2">
        <v>12</v>
      </c>
      <c r="J43" s="2">
        <v>140752.97595885009</v>
      </c>
      <c r="K43" s="2">
        <v>-188.97595885008923</v>
      </c>
    </row>
    <row r="44" spans="9:11" x14ac:dyDescent="0.3">
      <c r="I44" s="2">
        <v>13</v>
      </c>
      <c r="J44" s="2">
        <v>148238.02846617479</v>
      </c>
      <c r="K44" s="2">
        <v>3113.9715338252136</v>
      </c>
    </row>
    <row r="45" spans="9:11" x14ac:dyDescent="0.3">
      <c r="I45" s="2">
        <v>14</v>
      </c>
      <c r="J45" s="2">
        <v>149244.08391070768</v>
      </c>
      <c r="K45" s="2">
        <v>-2318.0839107076754</v>
      </c>
    </row>
    <row r="46" spans="9:11" x14ac:dyDescent="0.3">
      <c r="I46" s="2">
        <v>15</v>
      </c>
      <c r="J46" s="2">
        <v>150250.13935524059</v>
      </c>
      <c r="K46" s="2">
        <v>-19287.139355240593</v>
      </c>
    </row>
    <row r="47" spans="9:11" x14ac:dyDescent="0.3">
      <c r="I47" s="2">
        <v>16</v>
      </c>
      <c r="J47" s="2">
        <v>148519.72399064401</v>
      </c>
      <c r="K47" s="2">
        <v>-3889.7239906440082</v>
      </c>
    </row>
    <row r="48" spans="9:11" x14ac:dyDescent="0.3">
      <c r="I48" s="2">
        <v>17</v>
      </c>
      <c r="J48" s="2">
        <v>159707.06053384976</v>
      </c>
      <c r="K48" s="2">
        <v>-12666.060533849755</v>
      </c>
    </row>
    <row r="49" spans="9:11" x14ac:dyDescent="0.3">
      <c r="I49" s="2">
        <v>18</v>
      </c>
      <c r="J49" s="2">
        <v>170170.03715699184</v>
      </c>
      <c r="K49" s="2">
        <v>8850.9628430081648</v>
      </c>
    </row>
    <row r="50" spans="9:11" x14ac:dyDescent="0.3">
      <c r="I50" s="2">
        <v>19</v>
      </c>
      <c r="J50" s="2">
        <v>171578.51477933786</v>
      </c>
      <c r="K50" s="2">
        <v>-5378.5147793378565</v>
      </c>
    </row>
    <row r="51" spans="9:11" x14ac:dyDescent="0.3">
      <c r="I51" s="2">
        <v>20</v>
      </c>
      <c r="J51" s="2">
        <v>170129.79493921052</v>
      </c>
      <c r="K51" s="2">
        <v>10602.205060789478</v>
      </c>
    </row>
    <row r="52" spans="9:11" x14ac:dyDescent="0.3">
      <c r="I52" s="2">
        <v>21</v>
      </c>
      <c r="J52" s="2">
        <v>170572.45933480497</v>
      </c>
      <c r="K52" s="2">
        <v>7614.5406651950325</v>
      </c>
    </row>
    <row r="53" spans="9:11" x14ac:dyDescent="0.3">
      <c r="I53" s="2">
        <v>22</v>
      </c>
      <c r="J53" s="2">
        <v>171779.72586824445</v>
      </c>
      <c r="K53" s="2">
        <v>13524.274131755548</v>
      </c>
    </row>
    <row r="54" spans="9:11" x14ac:dyDescent="0.3">
      <c r="I54" s="2">
        <v>23</v>
      </c>
      <c r="J54" s="2">
        <v>171377.30369043129</v>
      </c>
      <c r="K54" s="2">
        <v>-15446.30369043129</v>
      </c>
    </row>
    <row r="55" spans="9:11" x14ac:dyDescent="0.3">
      <c r="I55" s="2">
        <v>24</v>
      </c>
      <c r="J55" s="2">
        <v>184657.23555826547</v>
      </c>
      <c r="K55" s="2">
        <v>-12078.235558265471</v>
      </c>
    </row>
    <row r="56" spans="9:11" x14ac:dyDescent="0.3">
      <c r="I56" s="2">
        <v>25</v>
      </c>
      <c r="J56" s="2">
        <v>182242.70249138653</v>
      </c>
      <c r="K56" s="2">
        <v>6608.2975086134684</v>
      </c>
    </row>
    <row r="57" spans="9:11" x14ac:dyDescent="0.3">
      <c r="I57" s="2">
        <v>26</v>
      </c>
      <c r="J57" s="2">
        <v>192947.13242121649</v>
      </c>
      <c r="K57" s="2">
        <v>-523.13242121649091</v>
      </c>
    </row>
    <row r="58" spans="9:11" x14ac:dyDescent="0.3">
      <c r="I58" s="2">
        <v>27</v>
      </c>
      <c r="J58" s="2">
        <v>206388.0331601759</v>
      </c>
      <c r="K58" s="2">
        <v>-3276.0331601758953</v>
      </c>
    </row>
    <row r="59" spans="9:11" x14ac:dyDescent="0.3">
      <c r="I59" s="2">
        <v>28</v>
      </c>
      <c r="J59" s="2">
        <v>203973.50009329699</v>
      </c>
      <c r="K59" s="2">
        <v>-11491.500093296985</v>
      </c>
    </row>
    <row r="60" spans="9:11" x14ac:dyDescent="0.3">
      <c r="I60" s="2">
        <v>29</v>
      </c>
      <c r="J60" s="2">
        <v>202363.81138204434</v>
      </c>
      <c r="K60" s="2">
        <v>16351.18861795566</v>
      </c>
    </row>
    <row r="61" spans="9:11" ht="15" thickBot="1" x14ac:dyDescent="0.35">
      <c r="I61" s="3">
        <v>30</v>
      </c>
      <c r="J61" s="3">
        <v>205180.76662673644</v>
      </c>
      <c r="K61" s="3">
        <v>9136.2333732635598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6E67-D92B-4405-BF59-AB5FC4DD02FF}">
  <dimension ref="A1:E31"/>
  <sheetViews>
    <sheetView workbookViewId="0">
      <selection activeCell="E31" sqref="A1:E31"/>
    </sheetView>
  </sheetViews>
  <sheetFormatPr defaultRowHeight="14.4" x14ac:dyDescent="0.3"/>
  <cols>
    <col min="2" max="2" width="10.33203125" customWidth="1"/>
    <col min="3" max="3" width="19.21875" customWidth="1"/>
    <col min="5" max="5" width="11" bestFit="1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32</v>
      </c>
      <c r="E1" s="6" t="s">
        <v>33</v>
      </c>
    </row>
    <row r="2" spans="1:5" x14ac:dyDescent="0.3">
      <c r="A2">
        <v>1</v>
      </c>
      <c r="B2" s="1">
        <v>81464</v>
      </c>
      <c r="C2" s="7">
        <v>3000</v>
      </c>
      <c r="D2" s="1">
        <f>AVERAGE(C2:C4)</f>
        <v>3078.3333333333335</v>
      </c>
      <c r="E2">
        <f>VAR(B2:B4)</f>
        <v>26794616.333333332</v>
      </c>
    </row>
    <row r="3" spans="1:5" x14ac:dyDescent="0.3">
      <c r="A3">
        <v>2</v>
      </c>
      <c r="B3" s="1">
        <v>72661</v>
      </c>
      <c r="C3" s="7">
        <v>3150</v>
      </c>
    </row>
    <row r="4" spans="1:5" x14ac:dyDescent="0.3">
      <c r="A4">
        <v>3</v>
      </c>
      <c r="B4" s="1">
        <v>72344</v>
      </c>
      <c r="C4" s="7">
        <v>3085</v>
      </c>
    </row>
    <row r="5" spans="1:5" x14ac:dyDescent="0.3">
      <c r="A5">
        <v>4</v>
      </c>
      <c r="B5" s="1">
        <v>90743</v>
      </c>
      <c r="C5" s="8">
        <v>5225</v>
      </c>
      <c r="D5" s="1">
        <f>AVERAGE(C5:C6)</f>
        <v>5287.5</v>
      </c>
      <c r="E5">
        <f>VAR(B5:B6)</f>
        <v>30772012.5</v>
      </c>
    </row>
    <row r="6" spans="1:5" x14ac:dyDescent="0.3">
      <c r="A6">
        <v>5</v>
      </c>
      <c r="B6" s="1">
        <v>98588</v>
      </c>
      <c r="C6" s="8">
        <v>5350</v>
      </c>
    </row>
    <row r="7" spans="1:5" x14ac:dyDescent="0.3">
      <c r="A7">
        <v>6</v>
      </c>
      <c r="B7" s="1">
        <v>96507</v>
      </c>
      <c r="C7" s="9">
        <v>6090</v>
      </c>
      <c r="D7" s="1">
        <f>C7</f>
        <v>6090</v>
      </c>
    </row>
    <row r="8" spans="1:5" x14ac:dyDescent="0.3">
      <c r="A8">
        <v>7</v>
      </c>
      <c r="B8" s="1">
        <v>126574</v>
      </c>
      <c r="C8" s="10">
        <v>8925</v>
      </c>
      <c r="D8">
        <f>AVERAGE(C8:C12)</f>
        <v>8955</v>
      </c>
      <c r="E8">
        <f>VAR(B8:B12)</f>
        <v>52803694.700000003</v>
      </c>
    </row>
    <row r="9" spans="1:5" x14ac:dyDescent="0.3">
      <c r="A9">
        <v>8</v>
      </c>
      <c r="B9" s="1">
        <v>114133</v>
      </c>
      <c r="C9" s="10">
        <v>9015</v>
      </c>
    </row>
    <row r="10" spans="1:5" x14ac:dyDescent="0.3">
      <c r="A10">
        <v>9</v>
      </c>
      <c r="B10" s="1">
        <v>115814</v>
      </c>
      <c r="C10" s="10">
        <v>8885</v>
      </c>
    </row>
    <row r="11" spans="1:5" x14ac:dyDescent="0.3">
      <c r="A11">
        <v>10</v>
      </c>
      <c r="B11" s="1">
        <v>123181</v>
      </c>
      <c r="C11" s="10">
        <v>8950</v>
      </c>
    </row>
    <row r="12" spans="1:5" x14ac:dyDescent="0.3">
      <c r="A12">
        <v>11</v>
      </c>
      <c r="B12" s="1">
        <v>131434</v>
      </c>
      <c r="C12" s="10">
        <v>9000</v>
      </c>
    </row>
    <row r="13" spans="1:5" x14ac:dyDescent="0.3">
      <c r="A13">
        <v>12</v>
      </c>
      <c r="B13" s="1">
        <v>140564</v>
      </c>
      <c r="C13" s="11">
        <v>11345</v>
      </c>
      <c r="D13" s="1">
        <f>C13</f>
        <v>11345</v>
      </c>
    </row>
    <row r="14" spans="1:5" x14ac:dyDescent="0.3">
      <c r="A14">
        <v>13</v>
      </c>
      <c r="B14" s="1">
        <v>151352</v>
      </c>
      <c r="C14" s="12">
        <v>12275</v>
      </c>
      <c r="D14" s="1">
        <f>AVERAGE(C14:C17)</f>
        <v>12377.5</v>
      </c>
      <c r="E14">
        <f>VAR(B14:B17)</f>
        <v>77280162.916666672</v>
      </c>
    </row>
    <row r="15" spans="1:5" x14ac:dyDescent="0.3">
      <c r="A15">
        <v>14</v>
      </c>
      <c r="B15" s="1">
        <v>146926</v>
      </c>
      <c r="C15" s="12">
        <v>12400</v>
      </c>
    </row>
    <row r="16" spans="1:5" x14ac:dyDescent="0.3">
      <c r="A16">
        <v>15</v>
      </c>
      <c r="B16" s="1">
        <v>130963</v>
      </c>
      <c r="C16" s="12">
        <v>12525</v>
      </c>
    </row>
    <row r="17" spans="1:5" x14ac:dyDescent="0.3">
      <c r="A17">
        <v>16</v>
      </c>
      <c r="B17" s="1">
        <v>144630</v>
      </c>
      <c r="C17" s="12">
        <v>12310</v>
      </c>
    </row>
    <row r="18" spans="1:5" x14ac:dyDescent="0.3">
      <c r="A18">
        <v>17</v>
      </c>
      <c r="B18" s="1">
        <v>147041</v>
      </c>
      <c r="C18" s="13">
        <v>13700</v>
      </c>
      <c r="D18" s="1">
        <f>C18</f>
        <v>13700</v>
      </c>
    </row>
    <row r="19" spans="1:5" x14ac:dyDescent="0.3">
      <c r="A19">
        <v>18</v>
      </c>
      <c r="B19" s="1">
        <v>179021</v>
      </c>
      <c r="C19" s="8">
        <v>15000</v>
      </c>
      <c r="D19" s="1">
        <f>AVERAGE(C19:C24)</f>
        <v>15095</v>
      </c>
      <c r="E19">
        <f>VAR(B19:B24)</f>
        <v>120571061.36666664</v>
      </c>
    </row>
    <row r="20" spans="1:5" x14ac:dyDescent="0.3">
      <c r="A20">
        <v>19</v>
      </c>
      <c r="B20" s="1">
        <v>166200</v>
      </c>
      <c r="C20" s="8">
        <v>15175</v>
      </c>
    </row>
    <row r="21" spans="1:5" x14ac:dyDescent="0.3">
      <c r="A21">
        <v>20</v>
      </c>
      <c r="B21" s="1">
        <v>180732</v>
      </c>
      <c r="C21" s="8">
        <v>14995</v>
      </c>
    </row>
    <row r="22" spans="1:5" x14ac:dyDescent="0.3">
      <c r="A22">
        <v>21</v>
      </c>
      <c r="B22" s="1">
        <v>178187</v>
      </c>
      <c r="C22" s="8">
        <v>15050</v>
      </c>
    </row>
    <row r="23" spans="1:5" x14ac:dyDescent="0.3">
      <c r="A23">
        <v>22</v>
      </c>
      <c r="B23" s="1">
        <v>185304</v>
      </c>
      <c r="C23" s="8">
        <v>15200</v>
      </c>
    </row>
    <row r="24" spans="1:5" x14ac:dyDescent="0.3">
      <c r="A24">
        <v>23</v>
      </c>
      <c r="B24" s="1">
        <v>155931</v>
      </c>
      <c r="C24" s="8">
        <v>15150</v>
      </c>
    </row>
    <row r="25" spans="1:5" x14ac:dyDescent="0.3">
      <c r="A25">
        <v>24</v>
      </c>
      <c r="B25" s="1">
        <v>172579</v>
      </c>
      <c r="C25" s="10">
        <v>16800</v>
      </c>
      <c r="D25" s="1">
        <f>AVERAGE(C25:C26)</f>
        <v>16650</v>
      </c>
      <c r="E25">
        <f>VAR(B25:B26)</f>
        <v>132388992</v>
      </c>
    </row>
    <row r="26" spans="1:5" x14ac:dyDescent="0.3">
      <c r="A26">
        <v>25</v>
      </c>
      <c r="B26" s="1">
        <v>188851</v>
      </c>
      <c r="C26" s="10">
        <v>16500</v>
      </c>
    </row>
    <row r="27" spans="1:5" x14ac:dyDescent="0.3">
      <c r="A27">
        <v>26</v>
      </c>
      <c r="B27" s="1">
        <v>192424</v>
      </c>
      <c r="C27" s="14">
        <v>17830</v>
      </c>
      <c r="D27" s="1">
        <f>C27</f>
        <v>17830</v>
      </c>
    </row>
    <row r="28" spans="1:5" x14ac:dyDescent="0.3">
      <c r="A28">
        <v>27</v>
      </c>
      <c r="B28" s="1">
        <v>203112</v>
      </c>
      <c r="C28" s="15">
        <v>19500</v>
      </c>
      <c r="D28" s="1">
        <f>AVERAGE(C28:C31)</f>
        <v>19262.5</v>
      </c>
      <c r="E28">
        <f>VAR(B28:B31)</f>
        <v>138856871</v>
      </c>
    </row>
    <row r="29" spans="1:5" x14ac:dyDescent="0.3">
      <c r="A29">
        <v>28</v>
      </c>
      <c r="B29" s="1">
        <v>192482</v>
      </c>
      <c r="C29" s="15">
        <v>19200</v>
      </c>
    </row>
    <row r="30" spans="1:5" x14ac:dyDescent="0.3">
      <c r="A30">
        <v>29</v>
      </c>
      <c r="B30" s="1">
        <v>218715</v>
      </c>
      <c r="C30" s="15">
        <v>19000</v>
      </c>
    </row>
    <row r="31" spans="1:5" x14ac:dyDescent="0.3">
      <c r="A31">
        <v>30</v>
      </c>
      <c r="B31" s="1">
        <v>214317</v>
      </c>
      <c r="C31" s="15">
        <v>19350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4941-FF68-4135-9477-A180E756FBF7}">
  <dimension ref="A1:P31"/>
  <sheetViews>
    <sheetView topLeftCell="F11" zoomScale="115" zoomScaleNormal="115" workbookViewId="0">
      <selection activeCell="K23" sqref="K23"/>
    </sheetView>
  </sheetViews>
  <sheetFormatPr defaultRowHeight="14.4" x14ac:dyDescent="0.3"/>
  <sheetData>
    <row r="1" spans="1:16" x14ac:dyDescent="0.3">
      <c r="A1" t="s">
        <v>32</v>
      </c>
      <c r="B1" t="s">
        <v>33</v>
      </c>
      <c r="H1" t="s">
        <v>3</v>
      </c>
    </row>
    <row r="2" spans="1:16" ht="15" thickBot="1" x14ac:dyDescent="0.35">
      <c r="A2">
        <v>3078.3333333333335</v>
      </c>
      <c r="B2">
        <v>26794616.333333332</v>
      </c>
    </row>
    <row r="3" spans="1:16" x14ac:dyDescent="0.3">
      <c r="A3">
        <v>5287.5</v>
      </c>
      <c r="B3">
        <v>30772012.5</v>
      </c>
      <c r="H3" s="5" t="s">
        <v>4</v>
      </c>
      <c r="I3" s="5"/>
    </row>
    <row r="4" spans="1:16" x14ac:dyDescent="0.3">
      <c r="A4">
        <v>8955</v>
      </c>
      <c r="B4">
        <v>52803694.700000003</v>
      </c>
      <c r="H4" s="2" t="s">
        <v>5</v>
      </c>
      <c r="I4" s="2">
        <v>0.97930432132637502</v>
      </c>
    </row>
    <row r="5" spans="1:16" x14ac:dyDescent="0.3">
      <c r="A5">
        <v>12377.5</v>
      </c>
      <c r="B5">
        <v>77280162.916666672</v>
      </c>
      <c r="H5" s="2" t="s">
        <v>6</v>
      </c>
      <c r="I5" s="2">
        <v>0.95903695376851195</v>
      </c>
    </row>
    <row r="6" spans="1:16" x14ac:dyDescent="0.3">
      <c r="A6">
        <v>15095</v>
      </c>
      <c r="B6">
        <v>120571061.36666664</v>
      </c>
      <c r="H6" s="2" t="s">
        <v>7</v>
      </c>
      <c r="I6" s="2">
        <v>0.95084434452221434</v>
      </c>
    </row>
    <row r="7" spans="1:16" x14ac:dyDescent="0.3">
      <c r="A7">
        <v>16650</v>
      </c>
      <c r="B7">
        <v>132388992</v>
      </c>
      <c r="H7" s="2" t="s">
        <v>8</v>
      </c>
      <c r="I7" s="2">
        <v>10633587.712799346</v>
      </c>
    </row>
    <row r="8" spans="1:16" ht="15" thickBot="1" x14ac:dyDescent="0.35">
      <c r="A8">
        <v>19262.5</v>
      </c>
      <c r="B8">
        <v>138856871</v>
      </c>
      <c r="H8" s="3" t="s">
        <v>9</v>
      </c>
      <c r="I8" s="3">
        <v>7</v>
      </c>
    </row>
    <row r="10" spans="1:16" ht="15" thickBot="1" x14ac:dyDescent="0.35">
      <c r="H10" t="s">
        <v>10</v>
      </c>
    </row>
    <row r="11" spans="1:16" x14ac:dyDescent="0.3">
      <c r="H11" s="4"/>
      <c r="I11" s="4" t="s">
        <v>15</v>
      </c>
      <c r="J11" s="4" t="s">
        <v>16</v>
      </c>
      <c r="K11" s="4" t="s">
        <v>17</v>
      </c>
      <c r="L11" s="4" t="s">
        <v>18</v>
      </c>
      <c r="M11" s="4" t="s">
        <v>19</v>
      </c>
    </row>
    <row r="12" spans="1:16" x14ac:dyDescent="0.3">
      <c r="H12" s="2" t="s">
        <v>11</v>
      </c>
      <c r="I12" s="2">
        <v>1</v>
      </c>
      <c r="J12" s="2">
        <v>1.3236486957037182E+16</v>
      </c>
      <c r="K12" s="2">
        <v>1.3236486957037182E+16</v>
      </c>
      <c r="L12" s="2">
        <v>117.06123469783657</v>
      </c>
      <c r="M12" s="2">
        <v>1.1703639378954144E-4</v>
      </c>
    </row>
    <row r="13" spans="1:16" x14ac:dyDescent="0.3">
      <c r="H13" s="2" t="s">
        <v>12</v>
      </c>
      <c r="I13" s="2">
        <v>5</v>
      </c>
      <c r="J13" s="2">
        <v>565365938228986.13</v>
      </c>
      <c r="K13" s="2">
        <v>113073187645797.22</v>
      </c>
      <c r="L13" s="2"/>
      <c r="M13" s="2"/>
    </row>
    <row r="14" spans="1:16" ht="15" thickBot="1" x14ac:dyDescent="0.35">
      <c r="H14" s="3" t="s">
        <v>13</v>
      </c>
      <c r="I14" s="3">
        <v>6</v>
      </c>
      <c r="J14" s="3">
        <v>1.3801852895266168E+16</v>
      </c>
      <c r="K14" s="3"/>
      <c r="L14" s="3"/>
      <c r="M14" s="3"/>
    </row>
    <row r="15" spans="1:16" ht="15" thickBot="1" x14ac:dyDescent="0.35"/>
    <row r="16" spans="1:16" x14ac:dyDescent="0.3">
      <c r="H16" s="4"/>
      <c r="I16" s="4" t="s">
        <v>20</v>
      </c>
      <c r="J16" s="4" t="s">
        <v>8</v>
      </c>
      <c r="K16" s="4" t="s">
        <v>21</v>
      </c>
      <c r="L16" s="4" t="s">
        <v>22</v>
      </c>
      <c r="M16" s="4" t="s">
        <v>23</v>
      </c>
      <c r="N16" s="4" t="s">
        <v>24</v>
      </c>
      <c r="O16" s="4" t="s">
        <v>25</v>
      </c>
      <c r="P16" s="4" t="s">
        <v>26</v>
      </c>
    </row>
    <row r="17" spans="8:16" x14ac:dyDescent="0.3">
      <c r="H17" s="2" t="s">
        <v>14</v>
      </c>
      <c r="I17" s="16">
        <v>-7376237.8070312738</v>
      </c>
      <c r="J17" s="2">
        <v>9251483.4776907396</v>
      </c>
      <c r="K17" s="2">
        <v>-0.79730324599492819</v>
      </c>
      <c r="L17" s="2">
        <v>0.46144222381264299</v>
      </c>
      <c r="M17" s="2">
        <v>-31157933.187472574</v>
      </c>
      <c r="N17" s="2">
        <v>16405457.573410027</v>
      </c>
      <c r="O17" s="2">
        <v>-31157933.187472574</v>
      </c>
      <c r="P17" s="2">
        <v>16405457.573410027</v>
      </c>
    </row>
    <row r="18" spans="8:16" ht="15" thickBot="1" x14ac:dyDescent="0.35">
      <c r="H18" s="3" t="s">
        <v>32</v>
      </c>
      <c r="I18" s="17">
        <v>7819.770261949905</v>
      </c>
      <c r="J18" s="3">
        <v>722.74890738956572</v>
      </c>
      <c r="K18" s="3">
        <v>10.819484031035698</v>
      </c>
      <c r="L18" s="3">
        <v>1.1703639378954163E-4</v>
      </c>
      <c r="M18" s="3">
        <v>5961.8850488882945</v>
      </c>
      <c r="N18" s="3">
        <v>9677.6554750115156</v>
      </c>
      <c r="O18" s="3">
        <v>5961.8850488882945</v>
      </c>
      <c r="P18" s="3">
        <v>9677.6554750115156</v>
      </c>
    </row>
    <row r="19" spans="8:16" x14ac:dyDescent="0.3">
      <c r="I19" t="s">
        <v>35</v>
      </c>
    </row>
    <row r="22" spans="8:16" x14ac:dyDescent="0.3">
      <c r="H22" t="s">
        <v>28</v>
      </c>
    </row>
    <row r="23" spans="8:16" ht="15" thickBot="1" x14ac:dyDescent="0.35"/>
    <row r="24" spans="8:16" x14ac:dyDescent="0.3">
      <c r="H24" s="4" t="s">
        <v>29</v>
      </c>
      <c r="I24" s="4" t="s">
        <v>34</v>
      </c>
      <c r="J24" s="4" t="s">
        <v>31</v>
      </c>
    </row>
    <row r="25" spans="8:16" x14ac:dyDescent="0.3">
      <c r="H25" s="2">
        <v>1</v>
      </c>
      <c r="I25" s="2">
        <v>16695621.649337851</v>
      </c>
      <c r="J25" s="2">
        <v>10098994.683995482</v>
      </c>
    </row>
    <row r="26" spans="8:16" x14ac:dyDescent="0.3">
      <c r="H26" s="2">
        <v>2</v>
      </c>
      <c r="I26" s="2">
        <v>33970797.45302885</v>
      </c>
      <c r="J26" s="2">
        <v>-3198784.9530288503</v>
      </c>
    </row>
    <row r="27" spans="8:16" x14ac:dyDescent="0.3">
      <c r="H27" s="2">
        <v>3</v>
      </c>
      <c r="I27" s="2">
        <v>62649804.888730124</v>
      </c>
      <c r="J27" s="2">
        <v>-9846110.1887301207</v>
      </c>
    </row>
    <row r="28" spans="8:16" x14ac:dyDescent="0.3">
      <c r="H28" s="2">
        <v>4</v>
      </c>
      <c r="I28" s="2">
        <v>89412968.610253677</v>
      </c>
      <c r="J28" s="2">
        <v>-12132805.693587005</v>
      </c>
    </row>
    <row r="29" spans="8:16" x14ac:dyDescent="0.3">
      <c r="H29" s="2">
        <v>5</v>
      </c>
      <c r="I29" s="2">
        <v>110663194.29710254</v>
      </c>
      <c r="J29" s="2">
        <v>9907867.0695641041</v>
      </c>
    </row>
    <row r="30" spans="8:16" x14ac:dyDescent="0.3">
      <c r="H30" s="2">
        <v>6</v>
      </c>
      <c r="I30" s="2">
        <v>122822937.05443464</v>
      </c>
      <c r="J30" s="2">
        <v>9566054.9455653578</v>
      </c>
    </row>
    <row r="31" spans="8:16" ht="15" thickBot="1" x14ac:dyDescent="0.35">
      <c r="H31" s="3">
        <v>7</v>
      </c>
      <c r="I31" s="3">
        <v>143252086.86377877</v>
      </c>
      <c r="J31" s="3">
        <v>-4395215.86377877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2839-84B2-41B0-A7F3-A922C449CC76}">
  <dimension ref="A1:K31"/>
  <sheetViews>
    <sheetView tabSelected="1" workbookViewId="0">
      <selection activeCell="I13" sqref="I13"/>
    </sheetView>
  </sheetViews>
  <sheetFormatPr defaultRowHeight="14.4" x14ac:dyDescent="0.3"/>
  <cols>
    <col min="6" max="6" width="15.77734375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36</v>
      </c>
    </row>
    <row r="2" spans="1:11" x14ac:dyDescent="0.3">
      <c r="A2">
        <v>1</v>
      </c>
      <c r="B2" s="1">
        <v>81464</v>
      </c>
      <c r="C2" s="7">
        <v>3000</v>
      </c>
      <c r="D2" s="1">
        <v>3078.3333333333335</v>
      </c>
      <c r="E2">
        <v>26794616.333333332</v>
      </c>
      <c r="F2">
        <f>1/($K$13+$K$14*C2)</f>
        <v>6.2177172317567002E-8</v>
      </c>
    </row>
    <row r="3" spans="1:11" x14ac:dyDescent="0.3">
      <c r="A3">
        <v>2</v>
      </c>
      <c r="B3" s="1">
        <v>72661</v>
      </c>
      <c r="C3" s="7">
        <v>3150</v>
      </c>
      <c r="F3">
        <f t="shared" ref="F3:F31" si="0">1/($K$13+$K$14*C3)</f>
        <v>5.7950728317536995E-8</v>
      </c>
    </row>
    <row r="4" spans="1:11" x14ac:dyDescent="0.3">
      <c r="A4">
        <v>3</v>
      </c>
      <c r="B4" s="1">
        <v>72344</v>
      </c>
      <c r="C4" s="7">
        <v>3085</v>
      </c>
      <c r="F4">
        <f t="shared" si="0"/>
        <v>5.9709500914301084E-8</v>
      </c>
    </row>
    <row r="5" spans="1:11" x14ac:dyDescent="0.3">
      <c r="A5">
        <v>4</v>
      </c>
      <c r="B5" s="1">
        <v>90743</v>
      </c>
      <c r="C5" s="8">
        <v>5225</v>
      </c>
      <c r="D5" s="1">
        <v>5287.5</v>
      </c>
      <c r="E5">
        <v>30772012.5</v>
      </c>
      <c r="F5">
        <f t="shared" si="0"/>
        <v>2.9866738960855866E-8</v>
      </c>
    </row>
    <row r="6" spans="1:11" x14ac:dyDescent="0.3">
      <c r="A6">
        <v>5</v>
      </c>
      <c r="B6" s="1">
        <v>98588</v>
      </c>
      <c r="C6" s="8">
        <v>5350</v>
      </c>
      <c r="F6">
        <f t="shared" si="0"/>
        <v>2.9019545832514156E-8</v>
      </c>
    </row>
    <row r="7" spans="1:11" x14ac:dyDescent="0.3">
      <c r="A7">
        <v>6</v>
      </c>
      <c r="B7" s="1">
        <v>96507</v>
      </c>
      <c r="C7" s="9">
        <v>6090</v>
      </c>
      <c r="D7" s="1">
        <v>6090</v>
      </c>
      <c r="F7">
        <f t="shared" si="0"/>
        <v>2.4847089095360524E-8</v>
      </c>
    </row>
    <row r="8" spans="1:11" x14ac:dyDescent="0.3">
      <c r="A8">
        <v>7</v>
      </c>
      <c r="B8" s="1">
        <v>126574</v>
      </c>
      <c r="C8" s="10">
        <v>8925</v>
      </c>
      <c r="D8">
        <v>8955</v>
      </c>
      <c r="E8">
        <v>52803694.700000003</v>
      </c>
      <c r="F8">
        <f t="shared" si="0"/>
        <v>1.6021735270414796E-8</v>
      </c>
    </row>
    <row r="9" spans="1:11" x14ac:dyDescent="0.3">
      <c r="A9">
        <v>8</v>
      </c>
      <c r="B9" s="1">
        <v>114133</v>
      </c>
      <c r="C9" s="10">
        <v>9015</v>
      </c>
      <c r="F9">
        <f t="shared" si="0"/>
        <v>1.5843092269095913E-8</v>
      </c>
    </row>
    <row r="10" spans="1:11" x14ac:dyDescent="0.3">
      <c r="A10">
        <v>9</v>
      </c>
      <c r="B10" s="1">
        <v>115814</v>
      </c>
      <c r="C10" s="10">
        <v>8885</v>
      </c>
      <c r="F10">
        <f t="shared" si="0"/>
        <v>1.610243182752464E-8</v>
      </c>
    </row>
    <row r="11" spans="1:11" x14ac:dyDescent="0.3">
      <c r="A11">
        <v>10</v>
      </c>
      <c r="B11" s="1">
        <v>123181</v>
      </c>
      <c r="C11" s="10">
        <v>8950</v>
      </c>
      <c r="F11">
        <f t="shared" si="0"/>
        <v>1.5971709365525004E-8</v>
      </c>
    </row>
    <row r="12" spans="1:11" x14ac:dyDescent="0.3">
      <c r="A12">
        <v>11</v>
      </c>
      <c r="B12" s="1">
        <v>131434</v>
      </c>
      <c r="C12" s="10">
        <v>9000</v>
      </c>
      <c r="F12">
        <f t="shared" si="0"/>
        <v>1.5872588938034842E-8</v>
      </c>
    </row>
    <row r="13" spans="1:11" x14ac:dyDescent="0.3">
      <c r="A13">
        <v>12</v>
      </c>
      <c r="B13" s="1">
        <v>140564</v>
      </c>
      <c r="C13" s="11">
        <v>11345</v>
      </c>
      <c r="D13" s="1">
        <v>11345</v>
      </c>
      <c r="F13">
        <f t="shared" si="0"/>
        <v>1.2294216966041591E-8</v>
      </c>
      <c r="K13">
        <v>-7376237.8070312738</v>
      </c>
    </row>
    <row r="14" spans="1:11" x14ac:dyDescent="0.3">
      <c r="A14">
        <v>13</v>
      </c>
      <c r="B14" s="1">
        <v>151352</v>
      </c>
      <c r="C14" s="12">
        <v>12275</v>
      </c>
      <c r="D14" s="1">
        <v>12377.5</v>
      </c>
      <c r="E14">
        <v>77280162.916666672</v>
      </c>
      <c r="F14">
        <f t="shared" si="0"/>
        <v>1.1285224296568579E-8</v>
      </c>
      <c r="K14">
        <v>7819.770261949905</v>
      </c>
    </row>
    <row r="15" spans="1:11" x14ac:dyDescent="0.3">
      <c r="A15">
        <v>14</v>
      </c>
      <c r="B15" s="1">
        <v>146926</v>
      </c>
      <c r="C15" s="12">
        <v>12400</v>
      </c>
      <c r="F15">
        <f t="shared" si="0"/>
        <v>1.1162095415488174E-8</v>
      </c>
    </row>
    <row r="16" spans="1:11" x14ac:dyDescent="0.3">
      <c r="A16">
        <v>15</v>
      </c>
      <c r="B16" s="1">
        <v>130963</v>
      </c>
      <c r="C16" s="12">
        <v>12525</v>
      </c>
      <c r="F16">
        <f t="shared" si="0"/>
        <v>1.1041624362600855E-8</v>
      </c>
    </row>
    <row r="17" spans="1:6" x14ac:dyDescent="0.3">
      <c r="A17">
        <v>16</v>
      </c>
      <c r="B17" s="1">
        <v>144630</v>
      </c>
      <c r="C17" s="12">
        <v>12310</v>
      </c>
      <c r="F17">
        <f t="shared" si="0"/>
        <v>1.1250475233319201E-8</v>
      </c>
    </row>
    <row r="18" spans="1:6" x14ac:dyDescent="0.3">
      <c r="A18">
        <v>17</v>
      </c>
      <c r="B18" s="1">
        <v>147041</v>
      </c>
      <c r="C18" s="13">
        <v>13700</v>
      </c>
      <c r="D18" s="1">
        <v>13700</v>
      </c>
      <c r="F18">
        <f t="shared" si="0"/>
        <v>1.0024598883856612E-8</v>
      </c>
    </row>
    <row r="19" spans="1:6" x14ac:dyDescent="0.3">
      <c r="A19">
        <v>18</v>
      </c>
      <c r="B19" s="1">
        <v>179021</v>
      </c>
      <c r="C19" s="8">
        <v>15000</v>
      </c>
      <c r="D19" s="1">
        <v>15095</v>
      </c>
      <c r="E19">
        <v>120571061.36666664</v>
      </c>
      <c r="F19">
        <f t="shared" si="0"/>
        <v>9.0974993093008228E-9</v>
      </c>
    </row>
    <row r="20" spans="1:6" x14ac:dyDescent="0.3">
      <c r="A20">
        <v>19</v>
      </c>
      <c r="B20" s="1">
        <v>166200</v>
      </c>
      <c r="C20" s="8">
        <v>15175</v>
      </c>
      <c r="F20">
        <f t="shared" si="0"/>
        <v>8.985632124629495E-9</v>
      </c>
    </row>
    <row r="21" spans="1:6" x14ac:dyDescent="0.3">
      <c r="A21">
        <v>20</v>
      </c>
      <c r="B21" s="1">
        <v>180732</v>
      </c>
      <c r="C21" s="8">
        <v>14995</v>
      </c>
      <c r="F21">
        <f t="shared" si="0"/>
        <v>9.1007364573923653E-9</v>
      </c>
    </row>
    <row r="22" spans="1:6" x14ac:dyDescent="0.3">
      <c r="A22">
        <v>21</v>
      </c>
      <c r="B22" s="1">
        <v>178187</v>
      </c>
      <c r="C22" s="8">
        <v>15050</v>
      </c>
      <c r="F22">
        <f t="shared" si="0"/>
        <v>9.0652540399731842E-9</v>
      </c>
    </row>
    <row r="23" spans="1:6" x14ac:dyDescent="0.3">
      <c r="A23">
        <v>22</v>
      </c>
      <c r="B23" s="1">
        <v>185304</v>
      </c>
      <c r="C23" s="8">
        <v>15200</v>
      </c>
      <c r="F23">
        <f t="shared" si="0"/>
        <v>8.9698752876418755E-9</v>
      </c>
    </row>
    <row r="24" spans="1:6" x14ac:dyDescent="0.3">
      <c r="A24">
        <v>23</v>
      </c>
      <c r="B24" s="1">
        <v>155931</v>
      </c>
      <c r="C24" s="8">
        <v>15150</v>
      </c>
      <c r="F24">
        <f t="shared" si="0"/>
        <v>9.00144441719618E-9</v>
      </c>
    </row>
    <row r="25" spans="1:6" x14ac:dyDescent="0.3">
      <c r="A25">
        <v>24</v>
      </c>
      <c r="B25" s="1">
        <v>172579</v>
      </c>
      <c r="C25" s="10">
        <v>16800</v>
      </c>
      <c r="D25" s="1">
        <v>16650</v>
      </c>
      <c r="E25">
        <v>132388992</v>
      </c>
      <c r="F25">
        <f t="shared" si="0"/>
        <v>8.0647826184749218E-9</v>
      </c>
    </row>
    <row r="26" spans="1:6" x14ac:dyDescent="0.3">
      <c r="A26">
        <v>25</v>
      </c>
      <c r="B26" s="1">
        <v>188851</v>
      </c>
      <c r="C26" s="10">
        <v>16500</v>
      </c>
      <c r="F26">
        <f t="shared" si="0"/>
        <v>8.2203060760727504E-9</v>
      </c>
    </row>
    <row r="27" spans="1:6" x14ac:dyDescent="0.3">
      <c r="A27">
        <v>26</v>
      </c>
      <c r="B27" s="1">
        <v>192424</v>
      </c>
      <c r="C27" s="14">
        <v>17830</v>
      </c>
      <c r="D27" s="1">
        <v>17830</v>
      </c>
      <c r="F27">
        <f t="shared" si="0"/>
        <v>7.5728738045566738E-9</v>
      </c>
    </row>
    <row r="28" spans="1:6" x14ac:dyDescent="0.3">
      <c r="A28">
        <v>27</v>
      </c>
      <c r="B28" s="1">
        <v>203112</v>
      </c>
      <c r="C28" s="15">
        <v>19500</v>
      </c>
      <c r="D28" s="1">
        <v>19262.5</v>
      </c>
      <c r="E28">
        <v>138856871</v>
      </c>
      <c r="F28">
        <f t="shared" si="0"/>
        <v>6.8913579072478444E-9</v>
      </c>
    </row>
    <row r="29" spans="1:6" x14ac:dyDescent="0.3">
      <c r="A29">
        <v>28</v>
      </c>
      <c r="B29" s="1">
        <v>192482</v>
      </c>
      <c r="C29" s="15">
        <v>19200</v>
      </c>
      <c r="F29">
        <f t="shared" si="0"/>
        <v>7.0045988094110299E-9</v>
      </c>
    </row>
    <row r="30" spans="1:6" x14ac:dyDescent="0.3">
      <c r="A30">
        <v>29</v>
      </c>
      <c r="B30" s="1">
        <v>218715</v>
      </c>
      <c r="C30" s="15">
        <v>19000</v>
      </c>
      <c r="F30">
        <f t="shared" si="0"/>
        <v>7.0821832107109424E-9</v>
      </c>
    </row>
    <row r="31" spans="1:6" x14ac:dyDescent="0.3">
      <c r="A31">
        <v>30</v>
      </c>
      <c r="B31" s="1">
        <v>214317</v>
      </c>
      <c r="C31" s="15">
        <v>19350</v>
      </c>
      <c r="F31">
        <f t="shared" si="0"/>
        <v>6.9475169470648442E-9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Cluster data + xbar + Y_var</vt:lpstr>
      <vt:lpstr>SLR on Xbar and Yvar</vt:lpstr>
      <vt:lpstr>Weight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Raj Pradhan</dc:creator>
  <cp:lastModifiedBy>Ritu Raj Pradhan</cp:lastModifiedBy>
  <dcterms:created xsi:type="dcterms:W3CDTF">2024-03-22T04:40:00Z</dcterms:created>
  <dcterms:modified xsi:type="dcterms:W3CDTF">2024-03-22T05:24:34Z</dcterms:modified>
</cp:coreProperties>
</file>