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neral Information" sheetId="1" r:id="rId4"/>
    <sheet state="visible" name="Rock info" sheetId="2" r:id="rId5"/>
    <sheet state="visible" name="Porosity" sheetId="3" r:id="rId6"/>
    <sheet state="visible" name="Permeability" sheetId="4" r:id="rId7"/>
    <sheet state="visible" name="Mineralogy" sheetId="5" r:id="rId8"/>
    <sheet state="visible" name="Velocity" sheetId="6" r:id="rId9"/>
    <sheet state="visible" name="DIA Parameters" sheetId="7" r:id="rId10"/>
    <sheet state="visible" name="microCT" sheetId="8" r:id="rId11"/>
    <sheet state="visible" name="Electrical Resistivity" sheetId="9" r:id="rId12"/>
    <sheet state="visible" name="Thermal Properties" sheetId="10" r:id="rId13"/>
    <sheet state="visible" name="Compressibility" sheetId="11" r:id="rId14"/>
    <sheet state="visible" name="Pictures" sheetId="12" r:id="rId15"/>
    <sheet state="visible" name="MIP" sheetId="13" r:id="rId16"/>
  </sheets>
  <definedNames>
    <definedName hidden="1" localSheetId="1" name="_xlnm._FilterDatabase">'Rock info'!$A$2:$M$110</definedName>
    <definedName hidden="1" localSheetId="3" name="_xlnm._FilterDatabase">Permeability!$A$2:$C$622</definedName>
    <definedName hidden="1" localSheetId="4" name="_xlnm._FilterDatabase">Mineralogy!$A$2:$W$70</definedName>
  </definedNames>
  <calcPr/>
  <extLst>
    <ext uri="GoogleSheetsCustomDataVersion2">
      <go:sheetsCustomData xmlns:go="http://customooxmlschemas.google.com/" r:id="rId17" roundtripDataChecksum="3dptYjWa0+xd/62eGFCmWugtwKT95269pEAegvhd31Y="/>
    </ext>
  </extLst>
</workbook>
</file>

<file path=xl/sharedStrings.xml><?xml version="1.0" encoding="utf-8"?>
<sst xmlns="http://schemas.openxmlformats.org/spreadsheetml/2006/main" count="7268" uniqueCount="488">
  <si>
    <t>LENEP</t>
  </si>
  <si>
    <t>Petroleum Exploration and Enginnering Lab</t>
  </si>
  <si>
    <t>Coordinator</t>
  </si>
  <si>
    <t>Prof. Marco Ceia</t>
  </si>
  <si>
    <t>Contact</t>
  </si>
  <si>
    <t>marco@lenep.uenf.br</t>
  </si>
  <si>
    <t>Abbreviations &amp; Symbols</t>
  </si>
  <si>
    <t>K[N2]</t>
  </si>
  <si>
    <t>Nitrogen Gas Permeability</t>
  </si>
  <si>
    <t>Vp</t>
  </si>
  <si>
    <t>P wave velocity</t>
  </si>
  <si>
    <t>Vs</t>
  </si>
  <si>
    <t>S wave velocity</t>
  </si>
  <si>
    <t>FPS</t>
  </si>
  <si>
    <t>Frames per second</t>
  </si>
  <si>
    <t>Cpc</t>
  </si>
  <si>
    <t>Pore compressibility</t>
  </si>
  <si>
    <t>Cbc</t>
  </si>
  <si>
    <t>Bulk compressibility</t>
  </si>
  <si>
    <t>Pc</t>
  </si>
  <si>
    <t>Confining Pressure</t>
  </si>
  <si>
    <t>Kdry</t>
  </si>
  <si>
    <t>Bulk modulus of the dry rock</t>
  </si>
  <si>
    <t>Kmin</t>
  </si>
  <si>
    <t>Mineral bulk Modulus</t>
  </si>
  <si>
    <t>Coef. Biot</t>
  </si>
  <si>
    <t>Biot Coefficient</t>
  </si>
  <si>
    <t>Kg</t>
  </si>
  <si>
    <t>Permeability (Coreval)</t>
  </si>
  <si>
    <t>ϕ</t>
  </si>
  <si>
    <t>Porosity (Coreval)</t>
  </si>
  <si>
    <t>BFW Brine</t>
  </si>
  <si>
    <t>Salt</t>
  </si>
  <si>
    <t>Name</t>
  </si>
  <si>
    <t>Concentration (g/L)</t>
  </si>
  <si>
    <t>Concentration (g/2L)</t>
  </si>
  <si>
    <t>Concentration (g/5L)</t>
  </si>
  <si>
    <t>NaCl</t>
  </si>
  <si>
    <t>Sodium chloride</t>
  </si>
  <si>
    <t>KCl</t>
  </si>
  <si>
    <t>Potassium chloride</t>
  </si>
  <si>
    <t>CaCl2.2H2O</t>
  </si>
  <si>
    <t>Calcium chloride dihydrate</t>
  </si>
  <si>
    <t>MgCl2.6H20</t>
  </si>
  <si>
    <t>Magnesium chloride hexahydrate</t>
  </si>
  <si>
    <t>BaCl2.2H2O</t>
  </si>
  <si>
    <t>Barium chloride dihydrate</t>
  </si>
  <si>
    <t>SrCl2.6H2O</t>
  </si>
  <si>
    <t>Strontium chloride hexahydrate</t>
  </si>
  <si>
    <t>Na2SO4</t>
  </si>
  <si>
    <t>Sodium sulfate</t>
  </si>
  <si>
    <t>Sample</t>
  </si>
  <si>
    <t>Thin Section</t>
  </si>
  <si>
    <t>Depth (m)</t>
  </si>
  <si>
    <t>Geological Age</t>
  </si>
  <si>
    <t>Location</t>
  </si>
  <si>
    <t>Well</t>
  </si>
  <si>
    <t>Classification</t>
  </si>
  <si>
    <t>Main Pore Types</t>
  </si>
  <si>
    <t>Sample Type</t>
  </si>
  <si>
    <t>Source Table</t>
  </si>
  <si>
    <t>Dry Weight (g)</t>
  </si>
  <si>
    <t>Caliper Bulk Volume (cm³)</t>
  </si>
  <si>
    <t>Observation</t>
  </si>
  <si>
    <t>F7285V</t>
  </si>
  <si>
    <t>7285V</t>
  </si>
  <si>
    <t>Aptian</t>
  </si>
  <si>
    <t>Santos Basin, Barra Velha Fm.</t>
  </si>
  <si>
    <t xml:space="preserve"> BR 1-BRSA-1045-SPS</t>
  </si>
  <si>
    <t xml:space="preserve">Grainstone </t>
  </si>
  <si>
    <t>Vug, intraparticle</t>
  </si>
  <si>
    <t>Well plug</t>
  </si>
  <si>
    <t>LENEP - UENF</t>
  </si>
  <si>
    <t>F7286H</t>
  </si>
  <si>
    <t>7187-1</t>
  </si>
  <si>
    <t>Grainstone</t>
  </si>
  <si>
    <t>Fracture, channel, and vugs.</t>
  </si>
  <si>
    <t>F7287H</t>
  </si>
  <si>
    <t>71880-1</t>
  </si>
  <si>
    <t>Vug</t>
  </si>
  <si>
    <t>F7288H</t>
  </si>
  <si>
    <t>7189-1</t>
  </si>
  <si>
    <t>Channel, vugs, and intraparticle.</t>
  </si>
  <si>
    <t>-</t>
  </si>
  <si>
    <t>4587-1</t>
  </si>
  <si>
    <t>F7289H</t>
  </si>
  <si>
    <t>7190-1</t>
  </si>
  <si>
    <t>Grainstone with calcite spherulitic, fragments of shrubs, and peloids.</t>
  </si>
  <si>
    <t>Interparticle,vugs, and channels.</t>
  </si>
  <si>
    <t>F7290V</t>
  </si>
  <si>
    <t>7290V</t>
  </si>
  <si>
    <t>Intraparticle, interparticle, and vugs.</t>
  </si>
  <si>
    <t>F7291H</t>
  </si>
  <si>
    <t>7191-1</t>
  </si>
  <si>
    <t xml:space="preserve">Silexite </t>
  </si>
  <si>
    <t>vugs, intraparticles and vugs.</t>
  </si>
  <si>
    <t>Oil Impregnated</t>
  </si>
  <si>
    <t>F7292H</t>
  </si>
  <si>
    <t>7192-1</t>
  </si>
  <si>
    <t>Grainstone with spherulites, shrubs fragments, and, peloids.</t>
  </si>
  <si>
    <t>F7293H</t>
  </si>
  <si>
    <t>7193-2</t>
  </si>
  <si>
    <t>Grainstone with shrubs fragments, and, peloids.</t>
  </si>
  <si>
    <t>Intraparticle , interparticle</t>
  </si>
  <si>
    <t>F7294H</t>
  </si>
  <si>
    <t>7194-1</t>
  </si>
  <si>
    <t>Grainstone with shrubs fragments, spherulites and, peloids</t>
  </si>
  <si>
    <t>intercrystal, intraparticles, vugs, breccias, and channels</t>
  </si>
  <si>
    <t>F7295V</t>
  </si>
  <si>
    <t>7295V</t>
  </si>
  <si>
    <t>Vugs, interparticle, and channels.</t>
  </si>
  <si>
    <t>F7296H</t>
  </si>
  <si>
    <t>7391-1</t>
  </si>
  <si>
    <t>Arborescent shrub</t>
  </si>
  <si>
    <t>Intraparticle and moldic.</t>
  </si>
  <si>
    <t>F7297H</t>
  </si>
  <si>
    <t>7196-1</t>
  </si>
  <si>
    <t>Vug, fracture, and channels.</t>
  </si>
  <si>
    <t>F2829V</t>
  </si>
  <si>
    <t>BR 3-BRSA-861-SPS</t>
  </si>
  <si>
    <t>F2830H</t>
  </si>
  <si>
    <t>F2846H</t>
  </si>
  <si>
    <t>F2852H</t>
  </si>
  <si>
    <t>F2853H</t>
  </si>
  <si>
    <t>F2854H</t>
  </si>
  <si>
    <t>F2855V</t>
  </si>
  <si>
    <t>F2857H</t>
  </si>
  <si>
    <t>F2858V</t>
  </si>
  <si>
    <t>F2859H</t>
  </si>
  <si>
    <t>F2868H</t>
  </si>
  <si>
    <t>F2870H</t>
  </si>
  <si>
    <t>F2880H</t>
  </si>
  <si>
    <t>F2889H</t>
  </si>
  <si>
    <t>F2900V</t>
  </si>
  <si>
    <t>F2901H</t>
  </si>
  <si>
    <t>F2908H</t>
  </si>
  <si>
    <t>F2909V</t>
  </si>
  <si>
    <t>F2910H</t>
  </si>
  <si>
    <t>F2911V</t>
  </si>
  <si>
    <t>F2913H</t>
  </si>
  <si>
    <t>F2914H</t>
  </si>
  <si>
    <t>F2916H</t>
  </si>
  <si>
    <t>F2919V</t>
  </si>
  <si>
    <t>F2928V</t>
  </si>
  <si>
    <t>F2930H</t>
  </si>
  <si>
    <t>F2934V</t>
  </si>
  <si>
    <t>F2935H</t>
  </si>
  <si>
    <t>F2936H</t>
  </si>
  <si>
    <t>COD-SA-01-AH</t>
  </si>
  <si>
    <t>Codó Fm., Parnaíba Basin</t>
  </si>
  <si>
    <t>Outcrop</t>
  </si>
  <si>
    <t>COD-SA-01-AV</t>
  </si>
  <si>
    <t>COD-SA-01-BH</t>
  </si>
  <si>
    <t>COD-SA-01-BV</t>
  </si>
  <si>
    <t>COD-SA-01-CH</t>
  </si>
  <si>
    <t>COD-SA-01-CV</t>
  </si>
  <si>
    <t>COD-SA-01-DH</t>
  </si>
  <si>
    <t>COD-SA-01-DV</t>
  </si>
  <si>
    <t>COD-AS-01-EH</t>
  </si>
  <si>
    <t>COD-AS-01-EV</t>
  </si>
  <si>
    <t>COD-AS-01-FH</t>
  </si>
  <si>
    <t>GRA-BAR-01-AH</t>
  </si>
  <si>
    <t>Mudstone</t>
  </si>
  <si>
    <t>GRA-BAR-01-AV</t>
  </si>
  <si>
    <t>GRA-BAR-01-BH</t>
  </si>
  <si>
    <t>GRA-BAR-01-BV</t>
  </si>
  <si>
    <t>GRA-BAR-01-CH</t>
  </si>
  <si>
    <t>GRA-BAR-01-CV</t>
  </si>
  <si>
    <t>GRA-BAR-01-DH</t>
  </si>
  <si>
    <t>GRA-BAR-01-DV</t>
  </si>
  <si>
    <t>GRA-BAR-01-EH</t>
  </si>
  <si>
    <t>GRA-BAR-01-EV</t>
  </si>
  <si>
    <t>GRA-BAR-01-FH</t>
  </si>
  <si>
    <t>GRA-BAR-01-FV</t>
  </si>
  <si>
    <t>GRA-BAR-01-GH</t>
  </si>
  <si>
    <t>GRA-BAR-01-GV</t>
  </si>
  <si>
    <t>A15</t>
  </si>
  <si>
    <t>Morro do Chaves Fm., Sergipe-Alagoas Basin</t>
  </si>
  <si>
    <t>A17</t>
  </si>
  <si>
    <t>A18</t>
  </si>
  <si>
    <t>A18-1</t>
  </si>
  <si>
    <t>Rudstone</t>
  </si>
  <si>
    <t>Vugs, interparticle, fractures</t>
  </si>
  <si>
    <t>A18-2</t>
  </si>
  <si>
    <t>A18-3</t>
  </si>
  <si>
    <t>Coq 101</t>
  </si>
  <si>
    <t>Coq 10A</t>
  </si>
  <si>
    <t>Coq 10B</t>
  </si>
  <si>
    <t>Coq 112-1</t>
  </si>
  <si>
    <t>Coq 112-2</t>
  </si>
  <si>
    <t>Coq 112-3</t>
  </si>
  <si>
    <t>Coq 112-4</t>
  </si>
  <si>
    <t>Coq 18</t>
  </si>
  <si>
    <t>Vugs and fractures</t>
  </si>
  <si>
    <t>Coq 18-1</t>
  </si>
  <si>
    <t>Coq 18-2</t>
  </si>
  <si>
    <t>Coq 18-3</t>
  </si>
  <si>
    <t>Coq 18-4</t>
  </si>
  <si>
    <t>Coq 2</t>
  </si>
  <si>
    <t>Vug, breccias, channels, fractures, intraparticle</t>
  </si>
  <si>
    <t>Coq 3</t>
  </si>
  <si>
    <t>Sandy densestone</t>
  </si>
  <si>
    <t>Vugs, interparticle</t>
  </si>
  <si>
    <t>Coq 9</t>
  </si>
  <si>
    <t>Shellstone</t>
  </si>
  <si>
    <t>Vug, fractures, interparticle, intraparticle</t>
  </si>
  <si>
    <t>G32</t>
  </si>
  <si>
    <t>Vug, channels, fractures, intraparticle</t>
  </si>
  <si>
    <t>G39-1</t>
  </si>
  <si>
    <t>G39-2</t>
  </si>
  <si>
    <t>JB5</t>
  </si>
  <si>
    <t>Intraparticle, moldic, interparticle, vugs</t>
  </si>
  <si>
    <t>JB5-1</t>
  </si>
  <si>
    <t>JB5-2</t>
  </si>
  <si>
    <t>R12</t>
  </si>
  <si>
    <t>R13-1</t>
  </si>
  <si>
    <t>R13-2</t>
  </si>
  <si>
    <t>R13-3</t>
  </si>
  <si>
    <t>10-B</t>
  </si>
  <si>
    <t>A1-LS</t>
  </si>
  <si>
    <t>Holocene</t>
  </si>
  <si>
    <t>Lagoa Salgada, Campos Basin</t>
  </si>
  <si>
    <t>A2-LS</t>
  </si>
  <si>
    <t>A3-LS</t>
  </si>
  <si>
    <t>A4-LS</t>
  </si>
  <si>
    <t>ELS1</t>
  </si>
  <si>
    <t>Estr.cimen2</t>
  </si>
  <si>
    <t>Estr.cimen3</t>
  </si>
  <si>
    <t>Well / Location</t>
  </si>
  <si>
    <t>Unconfined Porosity (%)</t>
  </si>
  <si>
    <t>Bulk Density (dry) (g/cm³)</t>
  </si>
  <si>
    <t>Grain Density (g/cm³)</t>
  </si>
  <si>
    <t>BR 1-BRSA-1045-SPS</t>
  </si>
  <si>
    <t>Estimated from XRD and 3D Scanner info</t>
  </si>
  <si>
    <t>Ultrapore 300 - Gas Porosity</t>
  </si>
  <si>
    <t>Codó Fm.</t>
  </si>
  <si>
    <t>Morro do Chaves Fm.</t>
  </si>
  <si>
    <t>Lagoa Salgada</t>
  </si>
  <si>
    <t>K[n2] (mD)</t>
  </si>
  <si>
    <t>Klinkenberg Permeability (mD)</t>
  </si>
  <si>
    <t>Ambient Pressure Gas Porosity (%)</t>
  </si>
  <si>
    <t>Gas Porosity  (%)</t>
  </si>
  <si>
    <t>Confining Pressure (Psi)</t>
  </si>
  <si>
    <t>Confining Pressure (Mpa)</t>
  </si>
  <si>
    <t>Permeability Method Type</t>
  </si>
  <si>
    <t>Gas-inflow</t>
  </si>
  <si>
    <t>LOAD</t>
  </si>
  <si>
    <t>UNLOAD</t>
  </si>
  <si>
    <t>NA</t>
  </si>
  <si>
    <t>Coq101</t>
  </si>
  <si>
    <t>Coq10B</t>
  </si>
  <si>
    <t>Coq112-1</t>
  </si>
  <si>
    <t>Coq112-2</t>
  </si>
  <si>
    <t>Coq112-3</t>
  </si>
  <si>
    <t>Coq112-4</t>
  </si>
  <si>
    <t>Coq18-1</t>
  </si>
  <si>
    <t>Coq18-2</t>
  </si>
  <si>
    <t>Coq18-3</t>
  </si>
  <si>
    <t>Coq2</t>
  </si>
  <si>
    <t>Coq3</t>
  </si>
  <si>
    <t>832.42±0.59</t>
  </si>
  <si>
    <t>Perg-200</t>
  </si>
  <si>
    <t>201.43±0.59</t>
  </si>
  <si>
    <t>160.68±0.59</t>
  </si>
  <si>
    <t>Mineral Bulk Modulus (GPa)</t>
  </si>
  <si>
    <t>Mineral Shear Modulus (GPa)</t>
  </si>
  <si>
    <t>Mineral Bulk Density (g/cm³)</t>
  </si>
  <si>
    <t>Calcite (%)</t>
  </si>
  <si>
    <t>Quartz (%)</t>
  </si>
  <si>
    <t>Dolomite (%)</t>
  </si>
  <si>
    <t>Aragonite (%)</t>
  </si>
  <si>
    <t>K Feldspar (%)</t>
  </si>
  <si>
    <t>Albite (%)</t>
  </si>
  <si>
    <t>Dawsonite (%)</t>
  </si>
  <si>
    <t>Hematite(%)</t>
  </si>
  <si>
    <t>Pyrite (%)</t>
  </si>
  <si>
    <t>Kaolinite (%)</t>
  </si>
  <si>
    <t>Illite (%)</t>
  </si>
  <si>
    <t>Montmorillinite (%)</t>
  </si>
  <si>
    <t>Vermiculite (%)</t>
  </si>
  <si>
    <t>Fluorite (%)</t>
  </si>
  <si>
    <t>Magnesite (%)</t>
  </si>
  <si>
    <t>Clay Minerals (%)</t>
  </si>
  <si>
    <t>Perforation data</t>
  </si>
  <si>
    <t>TR</t>
  </si>
  <si>
    <t>C</t>
  </si>
  <si>
    <t>Dry Velocities</t>
  </si>
  <si>
    <t>Brine Saturated Velocities</t>
  </si>
  <si>
    <t>Z-Axis</t>
  </si>
  <si>
    <t>X-Axis</t>
  </si>
  <si>
    <t>Y-Axis</t>
  </si>
  <si>
    <t xml:space="preserve"> Elastic properties results</t>
  </si>
  <si>
    <t>Fluid Properties for Saturated Measurements</t>
  </si>
  <si>
    <t>P- Frequency (MHz)</t>
  </si>
  <si>
    <t>S- Frequency (MHz)</t>
  </si>
  <si>
    <t>Velocity Test Type</t>
  </si>
  <si>
    <t>Load Pressure (MPa)</t>
  </si>
  <si>
    <t>VP (Km/s)</t>
  </si>
  <si>
    <t>VS (Km/s)</t>
  </si>
  <si>
    <t>Bulk density (g/cm3)</t>
  </si>
  <si>
    <t>E (GPa)</t>
  </si>
  <si>
    <t>R. Poisson</t>
  </si>
  <si>
    <t>G (GPa)</t>
  </si>
  <si>
    <t>K (GPa)</t>
  </si>
  <si>
    <r>
      <rPr>
        <rFont val="Arial"/>
        <b/>
        <color theme="1"/>
        <sz val="10.0"/>
      </rPr>
      <t>C</t>
    </r>
    <r>
      <rPr>
        <rFont val="Calibri"/>
        <b/>
        <color rgb="FF000000"/>
        <sz val="11.0"/>
        <vertAlign val="subscript"/>
      </rPr>
      <t>b</t>
    </r>
    <r>
      <rPr>
        <rFont val="Calibri"/>
        <b/>
        <color rgb="FF000000"/>
        <sz val="11.0"/>
      </rPr>
      <t xml:space="preserve"> (1/GPa)</t>
    </r>
  </si>
  <si>
    <t>Fluid Type</t>
  </si>
  <si>
    <t>Fluid Density (g/cm³)</t>
  </si>
  <si>
    <t>Fluid Bulk Modulus (GPa)</t>
  </si>
  <si>
    <t>Fluid VP (Km/s)</t>
  </si>
  <si>
    <t>Fluid Temperature (°C)</t>
  </si>
  <si>
    <t>Fluid Salinity (ppm)</t>
  </si>
  <si>
    <t>Transmission</t>
  </si>
  <si>
    <t>F7290H</t>
  </si>
  <si>
    <t>F2911H</t>
  </si>
  <si>
    <t>F2916V</t>
  </si>
  <si>
    <t>F2934H</t>
  </si>
  <si>
    <t>Digital Image Analysis (DIA) Parameters - values from pore system image &amp; measurements</t>
  </si>
  <si>
    <t>Well/ Location</t>
  </si>
  <si>
    <t>Image Resolution (µm)</t>
  </si>
  <si>
    <t>Perimeter over Area (mm^-1)</t>
  </si>
  <si>
    <t>DomSize (microns)</t>
  </si>
  <si>
    <t>Mean Specific Surface Area (microns^-1) (Tiab and Donaldson, 2004)</t>
  </si>
  <si>
    <t>Specific Pore Surface Area (mm^-1)</t>
  </si>
  <si>
    <t>Permeability (Kozeny) (mD)</t>
  </si>
  <si>
    <t>Permeability (Kozeny-Carman) (mD)</t>
  </si>
  <si>
    <t>DIA Porosity (%)</t>
  </si>
  <si>
    <t>Microcroporosity (Anselmetti et al., 1998)(%)</t>
  </si>
  <si>
    <t>Macro-mesoporosity (Anselmetti et al., 1998)(%)</t>
  </si>
  <si>
    <t>Pore radius</t>
  </si>
  <si>
    <t>Pore radius Microporosity (Anselmetti et al., 1998)</t>
  </si>
  <si>
    <t>Pore radius Macro-mesoporosity (Anselmetti et al., 1998)</t>
  </si>
  <si>
    <t>Pore area</t>
  </si>
  <si>
    <t>Pore area Microporosity (Anselmetti et al., 1998)</t>
  </si>
  <si>
    <t>Pore area Macro-mesoporosity (Anselmetti et al., 1998)</t>
  </si>
  <si>
    <t>Pore perimeter</t>
  </si>
  <si>
    <t>Pore perimeter Microporosity (Anselmetti et al., 1998)</t>
  </si>
  <si>
    <t>Pore perimeter Macro-mesoporosity (Anselmetti et al., 1998)</t>
  </si>
  <si>
    <t>Mean Gamma</t>
  </si>
  <si>
    <t>Mean Gamma Microporosity (Anselmetti et al., 1998)</t>
  </si>
  <si>
    <t>Mean Gamma Macro-mesoporosity (Anselmetti et al., 1998)</t>
  </si>
  <si>
    <t>Mean Fps (microns^-1) (equal to gamma^2)</t>
  </si>
  <si>
    <t>Mean Fps Microporosity (Anselmetti et al., 1998) (microns^-1)</t>
  </si>
  <si>
    <t>Mean Fps Macro-mesoporosity (Anselmetti et al., 1998) (microns^-1)</t>
  </si>
  <si>
    <t>Specific pore surface (microns^-1)</t>
  </si>
  <si>
    <t>Specific Pore surface Microporosity (microns^-1)</t>
  </si>
  <si>
    <t>Specific Pore surface Macro-mesoporosity (microns^-1)</t>
  </si>
  <si>
    <t>Mean Aspect Ratio</t>
  </si>
  <si>
    <t>Median Aspect Ratio</t>
  </si>
  <si>
    <t>Whole sample</t>
  </si>
  <si>
    <t>Subvolume</t>
  </si>
  <si>
    <t>Cumulative porosity</t>
  </si>
  <si>
    <t>Shape factor</t>
  </si>
  <si>
    <t>Non-Archie pore size classification</t>
  </si>
  <si>
    <t>Dimensions (pixels)</t>
  </si>
  <si>
    <t>mm/pixel</t>
  </si>
  <si>
    <t>Volume (cm³)</t>
  </si>
  <si>
    <t>Dry weight (g)</t>
  </si>
  <si>
    <t>Density (g/cm³)</t>
  </si>
  <si>
    <t xml:space="preserve">Laboratory 
Porosity (%) </t>
  </si>
  <si>
    <t xml:space="preserve">Porosity estimation by GeoDict (without crop) (%) </t>
  </si>
  <si>
    <t>Treshold</t>
  </si>
  <si>
    <t xml:space="preserve">Porosity estimation by GeoDict  (subvolume) (%) </t>
  </si>
  <si>
    <t>Porosity estimation  using Anselmetti approach (%)</t>
  </si>
  <si>
    <t>Predominance</t>
  </si>
  <si>
    <t>Aspect ratio variation</t>
  </si>
  <si>
    <t>Median pore aspect ratio</t>
  </si>
  <si>
    <t>Mean pore aspect ratio</t>
  </si>
  <si>
    <t>Concentration of the pore size diameter  (μm)</t>
  </si>
  <si>
    <t>Gamma</t>
  </si>
  <si>
    <t>Dominant pore size (µm)</t>
  </si>
  <si>
    <t xml:space="preserve"> Average pore size diameter  (µm)</t>
  </si>
  <si>
    <t>Accumulated 
porosity (%)</t>
  </si>
  <si>
    <t>Average pore surface area ( µm²)</t>
  </si>
  <si>
    <t>Median perimeter (μm)</t>
  </si>
  <si>
    <t xml:space="preserve"> Specific pore surface (1/µm)</t>
  </si>
  <si>
    <t>Frequency distribution (1/µm)</t>
  </si>
  <si>
    <t>Larger distribution (1/µm)</t>
  </si>
  <si>
    <t>Approached pore shape</t>
  </si>
  <si>
    <t>Mesopores (%)</t>
  </si>
  <si>
    <t xml:space="preserve"> Macropores (%)</t>
  </si>
  <si>
    <t>COQ-9</t>
  </si>
  <si>
    <t>1069 X 1042 X 1468</t>
  </si>
  <si>
    <t>700 X 700 X 800</t>
  </si>
  <si>
    <t>macro-mesopores</t>
  </si>
  <si>
    <t>0.11 - 0.94</t>
  </si>
  <si>
    <t>43.97 - 753.20</t>
  </si>
  <si>
    <t>1 - 1.47</t>
  </si>
  <si>
    <t xml:space="preserve"> 1 - 1.2</t>
  </si>
  <si>
    <t>Sphere or subspherical</t>
  </si>
  <si>
    <t>COQ-2</t>
  </si>
  <si>
    <t>738 X 743 X 870</t>
  </si>
  <si>
    <t>295 X 743 X 870</t>
  </si>
  <si>
    <t>0.14 - 0.93</t>
  </si>
  <si>
    <t>1 - 1.4</t>
  </si>
  <si>
    <t>0.02 - 0.08</t>
  </si>
  <si>
    <t>Spherical</t>
  </si>
  <si>
    <t>Rock Electical Resistivity Results</t>
  </si>
  <si>
    <t>Fluid Properties for Saturated Resistivity Measurements</t>
  </si>
  <si>
    <t>Min. Phase Frequency (Hz) to determine m coefficient</t>
  </si>
  <si>
    <t>Confining Pressure (psi)</t>
  </si>
  <si>
    <t>Resitivity (ohm-m) - Ro</t>
  </si>
  <si>
    <t>Cementation Factor (m coefficient)</t>
  </si>
  <si>
    <t>Formation Factor</t>
  </si>
  <si>
    <t>Fluid Resistivity (Ohm-m) - Measured with the sample</t>
  </si>
  <si>
    <t xml:space="preserve"> BFW Brine</t>
  </si>
  <si>
    <t>Porosity (%) - Plug</t>
  </si>
  <si>
    <t>Grain Density</t>
  </si>
  <si>
    <t xml:space="preserve">Bulk Density </t>
  </si>
  <si>
    <t>Thermal diffusivity</t>
  </si>
  <si>
    <t>Volumetric heat capacity</t>
  </si>
  <si>
    <t>Thermal conductivity</t>
  </si>
  <si>
    <t>Thermal effusivity</t>
  </si>
  <si>
    <t>Method</t>
  </si>
  <si>
    <t>Texture</t>
  </si>
  <si>
    <t>Condition</t>
  </si>
  <si>
    <t>Unconfined</t>
  </si>
  <si>
    <t>g/cm³</t>
  </si>
  <si>
    <t>(g/cm³)</t>
  </si>
  <si>
    <r>
      <rPr>
        <rFont val="Calibri"/>
        <b/>
        <color theme="0"/>
        <sz val="11.0"/>
      </rPr>
      <t>(</t>
    </r>
    <r>
      <rPr>
        <rFont val="Calibri"/>
        <b/>
        <color theme="0"/>
        <sz val="11.0"/>
      </rPr>
      <t>m</t>
    </r>
    <r>
      <rPr>
        <rFont val="Calibri"/>
        <b/>
        <color theme="0"/>
        <sz val="11.0"/>
        <vertAlign val="superscript"/>
      </rPr>
      <t>2</t>
    </r>
    <r>
      <rPr>
        <rFont val="Calibri"/>
        <b/>
        <color theme="0"/>
        <sz val="11.0"/>
      </rPr>
      <t>/s)</t>
    </r>
  </si>
  <si>
    <r>
      <rPr>
        <rFont val="Calibri"/>
        <b/>
        <color theme="0"/>
        <sz val="11.0"/>
      </rPr>
      <t>(</t>
    </r>
    <r>
      <rPr>
        <rFont val="Calibri"/>
        <b/>
        <color theme="0"/>
        <sz val="11.0"/>
      </rPr>
      <t>J m</t>
    </r>
    <r>
      <rPr>
        <rFont val="Calibri"/>
        <b/>
        <color theme="0"/>
        <sz val="11.0"/>
        <vertAlign val="superscript"/>
      </rPr>
      <t>-3</t>
    </r>
    <r>
      <rPr>
        <rFont val="Calibri"/>
        <b/>
        <color theme="0"/>
        <sz val="11.0"/>
      </rPr>
      <t>K</t>
    </r>
    <r>
      <rPr>
        <rFont val="Calibri"/>
        <b/>
        <color theme="0"/>
        <sz val="11.0"/>
        <vertAlign val="superscript"/>
      </rPr>
      <t>-1</t>
    </r>
    <r>
      <rPr>
        <rFont val="Calibri"/>
        <b/>
        <color theme="0"/>
        <sz val="11.0"/>
      </rPr>
      <t>)</t>
    </r>
  </si>
  <si>
    <t>(W/mK)</t>
  </si>
  <si>
    <r>
      <rPr>
        <rFont val="Calibri"/>
        <b/>
        <color theme="0"/>
        <sz val="11.0"/>
      </rPr>
      <t>(Ws</t>
    </r>
    <r>
      <rPr>
        <rFont val="Calibri"/>
        <b/>
        <color theme="0"/>
        <sz val="11.0"/>
        <vertAlign val="superscript"/>
      </rPr>
      <t>1/2</t>
    </r>
    <r>
      <rPr>
        <rFont val="Calibri"/>
        <b/>
        <color theme="0"/>
        <sz val="11.0"/>
      </rPr>
      <t>m</t>
    </r>
    <r>
      <rPr>
        <rFont val="Calibri"/>
        <b/>
        <color theme="0"/>
        <sz val="11.0"/>
        <vertAlign val="superscript"/>
      </rPr>
      <t>-2</t>
    </r>
    <r>
      <rPr>
        <rFont val="Calibri"/>
        <b/>
        <color theme="0"/>
        <sz val="11.0"/>
      </rPr>
      <t>K</t>
    </r>
    <r>
      <rPr>
        <rFont val="Calibri"/>
        <b/>
        <color theme="0"/>
        <sz val="11.0"/>
        <vertAlign val="superscript"/>
      </rPr>
      <t>-1</t>
    </r>
    <r>
      <rPr>
        <rFont val="Calibri"/>
        <b/>
        <color theme="0"/>
        <sz val="11.0"/>
      </rPr>
      <t>)</t>
    </r>
  </si>
  <si>
    <t>Photothermal</t>
  </si>
  <si>
    <t>Stromatolite (arbustiform)</t>
  </si>
  <si>
    <t>Dry</t>
  </si>
  <si>
    <t>Stromatolite</t>
  </si>
  <si>
    <t>Transient</t>
  </si>
  <si>
    <t>Laminite</t>
  </si>
  <si>
    <t>Spherulites</t>
  </si>
  <si>
    <t>Shurbs (Stromatolite)</t>
  </si>
  <si>
    <t xml:space="preserve"> Coq 9</t>
  </si>
  <si>
    <t>R-12</t>
  </si>
  <si>
    <t>Coq 10-A</t>
  </si>
  <si>
    <t>G-32 1.5"</t>
  </si>
  <si>
    <t>A1 - LS</t>
  </si>
  <si>
    <t>2,22E-07</t>
  </si>
  <si>
    <t>3,20E-01</t>
  </si>
  <si>
    <t>6,70E+02</t>
  </si>
  <si>
    <t>A2 - LS</t>
  </si>
  <si>
    <t>4,43E-07</t>
  </si>
  <si>
    <t>7,00E-01</t>
  </si>
  <si>
    <t>1,05E+03</t>
  </si>
  <si>
    <t>A3 - LS</t>
  </si>
  <si>
    <t>5,80E-07</t>
  </si>
  <si>
    <t>1,08E+00</t>
  </si>
  <si>
    <t>1,42E+03</t>
  </si>
  <si>
    <t>A4 - LS</t>
  </si>
  <si>
    <t>5,39E-07</t>
  </si>
  <si>
    <t>9,10E-01</t>
  </si>
  <si>
    <t>1,24E+03</t>
  </si>
  <si>
    <t>Cpc (1/GPa)</t>
  </si>
  <si>
    <t>Cbc (1/GPa)</t>
  </si>
  <si>
    <r>
      <rPr>
        <rFont val="Symbol"/>
        <b/>
        <color theme="0"/>
        <sz val="14.0"/>
      </rPr>
      <t>f</t>
    </r>
    <r>
      <rPr>
        <rFont val="Calibri"/>
        <b/>
        <color theme="0"/>
        <sz val="14.0"/>
      </rPr>
      <t>=a*(Pc)</t>
    </r>
    <r>
      <rPr>
        <rFont val="Calibri"/>
        <b/>
        <color theme="0"/>
        <sz val="14.0"/>
        <vertAlign val="superscript"/>
      </rPr>
      <t xml:space="preserve">b </t>
    </r>
  </si>
  <si>
    <r>
      <rPr>
        <rFont val="Calibri"/>
        <b/>
        <color theme="0"/>
        <sz val="14.0"/>
      </rPr>
      <t>kg=a*(Pc)</t>
    </r>
    <r>
      <rPr>
        <rFont val="Calibri"/>
        <b/>
        <color theme="0"/>
        <sz val="14.0"/>
        <vertAlign val="superscript"/>
      </rPr>
      <t>-b</t>
    </r>
  </si>
  <si>
    <t>Pc(Mpa)</t>
  </si>
  <si>
    <t>Pc(Gpa)</t>
  </si>
  <si>
    <t>a</t>
  </si>
  <si>
    <t>b</t>
  </si>
  <si>
    <t>Pc (Mpa)</t>
  </si>
  <si>
    <t>Phi (%)</t>
  </si>
  <si>
    <t>Kg (mD)</t>
  </si>
  <si>
    <t>Biot Coef.</t>
  </si>
  <si>
    <t>Dinamic Compressibility (1/GPa)</t>
  </si>
  <si>
    <t>Coq18-4</t>
  </si>
  <si>
    <t>#VALUE!</t>
  </si>
  <si>
    <t>Sample ID</t>
  </si>
  <si>
    <t>Picture 1</t>
  </si>
  <si>
    <t>Picture 2</t>
  </si>
  <si>
    <t>Thin Section - Image 1</t>
  </si>
  <si>
    <t>Porosity (%)</t>
  </si>
  <si>
    <t>Total Intruded Volume (mL/g)</t>
  </si>
  <si>
    <t>Total Pore Area (m²/g)</t>
  </si>
  <si>
    <t>Median Pore Diameter (nm)</t>
  </si>
  <si>
    <t>Average Pore diameter (nm)</t>
  </si>
  <si>
    <t>Surface area</t>
  </si>
  <si>
    <t>Tortuosity</t>
  </si>
  <si>
    <t>Permeability_Saki (mD)</t>
  </si>
  <si>
    <t>Permeability_Winland (mD)</t>
  </si>
  <si>
    <t>Permeability_Kozenyy-Carman (mD)</t>
  </si>
  <si>
    <t>Permeability_Mean (mD)</t>
  </si>
  <si>
    <t>r35 (microns)</t>
  </si>
  <si>
    <t>Micropores (%)</t>
  </si>
  <si>
    <t>Macropores (%)</t>
  </si>
  <si>
    <t>Pore Compressibility (1/psi)</t>
  </si>
  <si>
    <t>Pore Compressibility (1/GPa)</t>
  </si>
  <si>
    <t>COD-SA-01-EV</t>
  </si>
  <si>
    <t xml:space="preserve">GRA-BAR-01-BV </t>
  </si>
  <si>
    <t xml:space="preserve">GRA-BAR-01-CH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</si>
</sst>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0.000"/>
    <numFmt numFmtId="165" formatCode="#,##0.000"/>
    <numFmt numFmtId="166" formatCode="#,##0.0000"/>
    <numFmt numFmtId="167" formatCode="0.0000"/>
    <numFmt numFmtId="168" formatCode="0.00;[Red]0.00"/>
    <numFmt numFmtId="169" formatCode="0.0"/>
    <numFmt numFmtId="170" formatCode="0.000000000"/>
    <numFmt numFmtId="171" formatCode="0.00000"/>
    <numFmt numFmtId="172" formatCode="0.0000000"/>
    <numFmt numFmtId="173" formatCode="0.000000"/>
    <numFmt numFmtId="174" formatCode="0.0E+00"/>
  </numFmts>
  <fonts count="20">
    <font>
      <sz val="11.0"/>
      <color theme="1"/>
      <name val="Calibri"/>
      <scheme val="minor"/>
    </font>
    <font>
      <sz val="11.0"/>
      <color theme="1"/>
      <name val="Calibri"/>
    </font>
    <font/>
    <font>
      <color theme="1"/>
      <name val="Calibri"/>
      <scheme val="minor"/>
    </font>
    <font>
      <u/>
      <sz val="11.0"/>
      <color theme="10"/>
      <name val="Calibri"/>
    </font>
    <font>
      <b/>
      <sz val="11.0"/>
      <color theme="1"/>
      <name val="Arial"/>
    </font>
    <font>
      <sz val="11.0"/>
      <color rgb="FF474747"/>
      <name val="Arial"/>
    </font>
    <font>
      <b/>
      <sz val="10.0"/>
      <color theme="1"/>
      <name val="Arial"/>
    </font>
    <font>
      <b/>
      <sz val="10.0"/>
      <color theme="0"/>
      <name val="Arial"/>
    </font>
    <font>
      <sz val="10.0"/>
      <color rgb="FF000000"/>
      <name val="Arial"/>
    </font>
    <font>
      <sz val="12.0"/>
      <color theme="1"/>
      <name val="Calibri"/>
    </font>
    <font>
      <sz val="11.0"/>
      <color rgb="FFFF0000"/>
      <name val="Calibri"/>
    </font>
    <font>
      <sz val="12.0"/>
      <color rgb="FFFF0000"/>
      <name val="Calibri"/>
    </font>
    <font>
      <sz val="10.0"/>
      <color theme="1"/>
      <name val="Arial"/>
    </font>
    <font>
      <sz val="11.0"/>
      <color rgb="FF000000"/>
      <name val="Calibri"/>
    </font>
    <font>
      <b/>
      <sz val="11.0"/>
      <color theme="1"/>
      <name val="Calibri"/>
    </font>
    <font>
      <b/>
      <sz val="11.0"/>
      <color theme="0"/>
      <name val="Calibri"/>
    </font>
    <font>
      <sz val="11.0"/>
      <color theme="0"/>
      <name val="Calibri"/>
    </font>
    <font>
      <b/>
      <sz val="12.0"/>
      <color theme="0"/>
      <name val="Calibri"/>
    </font>
    <font>
      <b/>
      <sz val="14.0"/>
      <color theme="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8DB3E2"/>
        <bgColor rgb="FF8DB3E2"/>
      </patternFill>
    </fill>
    <fill>
      <patternFill patternType="solid">
        <fgColor rgb="FFDAEEF3"/>
        <bgColor rgb="FFDAEEF3"/>
      </patternFill>
    </fill>
    <fill>
      <patternFill patternType="solid">
        <fgColor rgb="FF17365D"/>
        <bgColor rgb="FF17365D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0F243E"/>
        <bgColor rgb="FF0F243E"/>
      </patternFill>
    </fill>
  </fills>
  <borders count="84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theme="4"/>
      </top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medium">
        <color rgb="FF000000"/>
      </right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/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/>
      <right style="medium">
        <color rgb="FF000000"/>
      </right>
      <top/>
      <bottom/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/>
      <top/>
    </border>
    <border>
      <left style="thin">
        <color rgb="FF000000"/>
      </left>
      <right/>
      <bottom/>
    </border>
    <border>
      <left style="thin">
        <color rgb="FF000000"/>
      </left>
      <right/>
      <top/>
      <bottom/>
    </border>
    <border>
      <left/>
      <right/>
      <bottom/>
    </border>
    <border>
      <left style="medium">
        <color rgb="FF000000"/>
      </left>
      <right/>
      <top style="medium">
        <color rgb="FF000000"/>
      </top>
      <bottom/>
    </border>
    <border>
      <left/>
      <top style="medium">
        <color rgb="FF000000"/>
      </top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0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0" fillId="0" fontId="3" numFmtId="0" xfId="0" applyFont="1"/>
    <xf borderId="0" fillId="0" fontId="4" numFmtId="0" xfId="0" applyFont="1"/>
    <xf borderId="9" fillId="2" fontId="5" numFmtId="0" xfId="0" applyAlignment="1" applyBorder="1" applyFill="1" applyFont="1">
      <alignment horizontal="center" vertical="center"/>
    </xf>
    <xf borderId="10" fillId="0" fontId="2" numFmtId="0" xfId="0" applyBorder="1" applyFont="1"/>
    <xf borderId="11" fillId="0" fontId="1" numFmtId="0" xfId="0" applyBorder="1" applyFont="1"/>
    <xf borderId="11" fillId="0" fontId="6" numFmtId="0" xfId="0" applyBorder="1" applyFont="1"/>
    <xf borderId="12" fillId="0" fontId="2" numFmtId="0" xfId="0" applyBorder="1" applyFont="1"/>
    <xf borderId="13" fillId="3" fontId="7" numFmtId="0" xfId="0" applyAlignment="1" applyBorder="1" applyFill="1" applyFont="1">
      <alignment horizontal="center" shrinkToFit="0" vertical="center" wrapText="1"/>
    </xf>
    <xf borderId="14" fillId="3" fontId="7" numFmtId="0" xfId="0" applyAlignment="1" applyBorder="1" applyFont="1">
      <alignment horizontal="center" shrinkToFit="0" vertical="center" wrapText="1"/>
    </xf>
    <xf borderId="15" fillId="3" fontId="7" numFmtId="0" xfId="0" applyAlignment="1" applyBorder="1" applyFont="1">
      <alignment horizontal="center" shrinkToFit="0" vertical="center" wrapText="1"/>
    </xf>
    <xf borderId="16" fillId="0" fontId="1" numFmtId="0" xfId="0" applyAlignment="1" applyBorder="1" applyFont="1">
      <alignment horizontal="center" vertical="center"/>
    </xf>
    <xf borderId="11" fillId="0" fontId="1" numFmtId="0" xfId="0" applyAlignment="1" applyBorder="1" applyFont="1">
      <alignment horizontal="center" vertical="center"/>
    </xf>
    <xf borderId="17" fillId="0" fontId="1" numFmtId="0" xfId="0" applyAlignment="1" applyBorder="1" applyFont="1">
      <alignment horizontal="center" vertical="center"/>
    </xf>
    <xf borderId="18" fillId="0" fontId="1" numFmtId="0" xfId="0" applyAlignment="1" applyBorder="1" applyFont="1">
      <alignment horizontal="center" vertical="center"/>
    </xf>
    <xf borderId="19" fillId="0" fontId="1" numFmtId="0" xfId="0" applyAlignment="1" applyBorder="1" applyFont="1">
      <alignment horizontal="center" vertical="center"/>
    </xf>
    <xf borderId="20" fillId="0" fontId="1" numFmtId="0" xfId="0" applyAlignment="1" applyBorder="1" applyFont="1">
      <alignment horizontal="center" vertical="center"/>
    </xf>
    <xf borderId="21" fillId="4" fontId="8" numFmtId="0" xfId="0" applyAlignment="1" applyBorder="1" applyFill="1" applyFont="1">
      <alignment horizontal="center" vertical="center"/>
    </xf>
    <xf borderId="22" fillId="0" fontId="2" numFmtId="0" xfId="0" applyBorder="1" applyFont="1"/>
    <xf borderId="23" fillId="0" fontId="2" numFmtId="0" xfId="0" applyBorder="1" applyFont="1"/>
    <xf borderId="0" fillId="0" fontId="1" numFmtId="0" xfId="0" applyAlignment="1" applyFont="1">
      <alignment horizontal="center" vertical="center"/>
    </xf>
    <xf borderId="11" fillId="3" fontId="7" numFmtId="0" xfId="0" applyAlignment="1" applyBorder="1" applyFont="1">
      <alignment horizontal="center" vertical="center"/>
    </xf>
    <xf borderId="11" fillId="3" fontId="7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horizontal="center"/>
    </xf>
    <xf borderId="11" fillId="0" fontId="1" numFmtId="164" xfId="0" applyAlignment="1" applyBorder="1" applyFont="1" applyNumberFormat="1">
      <alignment horizontal="center" vertical="center"/>
    </xf>
    <xf borderId="11" fillId="0" fontId="9" numFmtId="0" xfId="0" applyAlignment="1" applyBorder="1" applyFont="1">
      <alignment horizontal="center" shrinkToFit="0" vertical="center" wrapText="1"/>
    </xf>
    <xf borderId="11" fillId="0" fontId="1" numFmtId="3" xfId="0" applyAlignment="1" applyBorder="1" applyFont="1" applyNumberFormat="1">
      <alignment horizontal="center" vertical="center"/>
    </xf>
    <xf borderId="11" fillId="0" fontId="10" numFmtId="0" xfId="0" applyAlignment="1" applyBorder="1" applyFont="1">
      <alignment horizontal="center" vertical="center"/>
    </xf>
    <xf borderId="11" fillId="0" fontId="1" numFmtId="2" xfId="0" applyAlignment="1" applyBorder="1" applyFont="1" applyNumberFormat="1">
      <alignment horizontal="center" vertical="center"/>
    </xf>
    <xf borderId="11" fillId="0" fontId="1" numFmtId="165" xfId="0" applyAlignment="1" applyBorder="1" applyFont="1" applyNumberFormat="1">
      <alignment horizontal="center" vertical="center"/>
    </xf>
    <xf borderId="11" fillId="0" fontId="11" numFmtId="0" xfId="0" applyAlignment="1" applyBorder="1" applyFont="1">
      <alignment horizontal="center" vertical="center"/>
    </xf>
    <xf borderId="11" fillId="0" fontId="12" numFmtId="0" xfId="0" applyAlignment="1" applyBorder="1" applyFont="1">
      <alignment horizontal="center" vertical="center"/>
    </xf>
    <xf borderId="11" fillId="0" fontId="1" numFmtId="165" xfId="0" applyAlignment="1" applyBorder="1" applyFont="1" applyNumberFormat="1">
      <alignment horizontal="center"/>
    </xf>
    <xf borderId="11" fillId="0" fontId="13" numFmtId="0" xfId="0" applyAlignment="1" applyBorder="1" applyFont="1">
      <alignment horizontal="center" shrinkToFit="0" vertical="center" wrapText="1"/>
    </xf>
    <xf borderId="11" fillId="0" fontId="1" numFmtId="4" xfId="0" applyAlignment="1" applyBorder="1" applyFont="1" applyNumberFormat="1">
      <alignment horizontal="center" vertical="center"/>
    </xf>
    <xf borderId="11" fillId="4" fontId="8" numFmtId="0" xfId="0" applyAlignment="1" applyBorder="1" applyFont="1">
      <alignment horizontal="center" vertical="center"/>
    </xf>
    <xf borderId="11" fillId="4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/>
    </xf>
    <xf borderId="11" fillId="0" fontId="1" numFmtId="166" xfId="0" applyAlignment="1" applyBorder="1" applyFont="1" applyNumberFormat="1">
      <alignment horizontal="center" vertical="center"/>
    </xf>
    <xf borderId="11" fillId="0" fontId="1" numFmtId="167" xfId="0" applyAlignment="1" applyBorder="1" applyFont="1" applyNumberFormat="1">
      <alignment horizontal="center" vertical="center"/>
    </xf>
    <xf borderId="11" fillId="0" fontId="1" numFmtId="0" xfId="0" applyAlignment="1" applyBorder="1" applyFont="1">
      <alignment horizontal="center" shrinkToFit="0" vertical="center" wrapText="1"/>
    </xf>
    <xf borderId="11" fillId="0" fontId="1" numFmtId="2" xfId="0" applyAlignment="1" applyBorder="1" applyFont="1" applyNumberFormat="1">
      <alignment horizontal="center" shrinkToFit="0" vertical="center" wrapText="1"/>
    </xf>
    <xf borderId="21" fillId="0" fontId="14" numFmtId="167" xfId="0" applyAlignment="1" applyBorder="1" applyFont="1" applyNumberFormat="1">
      <alignment horizontal="center" vertical="center"/>
    </xf>
    <xf borderId="23" fillId="0" fontId="1" numFmtId="0" xfId="0" applyAlignment="1" applyBorder="1" applyFont="1">
      <alignment horizontal="center" vertical="center"/>
    </xf>
    <xf borderId="11" fillId="5" fontId="1" numFmtId="0" xfId="0" applyAlignment="1" applyBorder="1" applyFill="1" applyFont="1">
      <alignment horizontal="center" vertical="center"/>
    </xf>
    <xf borderId="11" fillId="0" fontId="14" numFmtId="167" xfId="0" applyAlignment="1" applyBorder="1" applyFont="1" applyNumberFormat="1">
      <alignment horizontal="center" vertical="center"/>
    </xf>
    <xf borderId="24" fillId="0" fontId="1" numFmtId="0" xfId="0" applyAlignment="1" applyBorder="1" applyFont="1">
      <alignment horizontal="center" vertical="center"/>
    </xf>
    <xf borderId="24" fillId="0" fontId="1" numFmtId="167" xfId="0" applyAlignment="1" applyBorder="1" applyFont="1" applyNumberFormat="1">
      <alignment horizontal="center" vertical="center"/>
    </xf>
    <xf borderId="24" fillId="0" fontId="1" numFmtId="2" xfId="0" applyAlignment="1" applyBorder="1" applyFont="1" applyNumberFormat="1">
      <alignment horizontal="center" vertical="center"/>
    </xf>
    <xf borderId="25" fillId="0" fontId="1" numFmtId="0" xfId="0" applyAlignment="1" applyBorder="1" applyFont="1">
      <alignment horizontal="center" vertical="center"/>
    </xf>
    <xf borderId="26" fillId="4" fontId="15" numFmtId="0" xfId="0" applyAlignment="1" applyBorder="1" applyFont="1">
      <alignment vertical="center"/>
    </xf>
    <xf borderId="27" fillId="4" fontId="15" numFmtId="0" xfId="0" applyAlignment="1" applyBorder="1" applyFont="1">
      <alignment vertical="center"/>
    </xf>
    <xf borderId="27" fillId="4" fontId="15" numFmtId="164" xfId="0" applyAlignment="1" applyBorder="1" applyFont="1" applyNumberFormat="1">
      <alignment vertical="center"/>
    </xf>
    <xf borderId="28" fillId="4" fontId="15" numFmtId="0" xfId="0" applyAlignment="1" applyBorder="1" applyFont="1">
      <alignment vertical="center"/>
    </xf>
    <xf borderId="11" fillId="3" fontId="15" numFmtId="0" xfId="0" applyAlignment="1" applyBorder="1" applyFont="1">
      <alignment horizontal="center" vertical="center"/>
    </xf>
    <xf borderId="11" fillId="3" fontId="15" numFmtId="0" xfId="0" applyAlignment="1" applyBorder="1" applyFont="1">
      <alignment horizontal="center" shrinkToFit="0" vertical="center" wrapText="1"/>
    </xf>
    <xf borderId="11" fillId="3" fontId="15" numFmtId="164" xfId="0" applyAlignment="1" applyBorder="1" applyFont="1" applyNumberFormat="1">
      <alignment horizontal="center" vertical="center"/>
    </xf>
    <xf borderId="11" fillId="0" fontId="1" numFmtId="10" xfId="0" applyBorder="1" applyFont="1" applyNumberFormat="1"/>
    <xf borderId="0" fillId="0" fontId="1" numFmtId="0" xfId="0" applyFont="1"/>
    <xf borderId="11" fillId="0" fontId="1" numFmtId="164" xfId="0" applyAlignment="1" applyBorder="1" applyFont="1" applyNumberFormat="1">
      <alignment horizontal="center"/>
    </xf>
    <xf borderId="11" fillId="0" fontId="1" numFmtId="2" xfId="0" applyAlignment="1" applyBorder="1" applyFont="1" applyNumberFormat="1">
      <alignment horizontal="center"/>
    </xf>
    <xf borderId="11" fillId="0" fontId="1" numFmtId="10" xfId="0" applyAlignment="1" applyBorder="1" applyFont="1" applyNumberFormat="1">
      <alignment horizontal="center" vertical="center"/>
    </xf>
    <xf borderId="0" fillId="0" fontId="1" numFmtId="2" xfId="0" applyFont="1" applyNumberFormat="1"/>
    <xf borderId="11" fillId="6" fontId="1" numFmtId="164" xfId="0" applyAlignment="1" applyBorder="1" applyFill="1" applyFont="1" applyNumberFormat="1">
      <alignment horizontal="center"/>
    </xf>
    <xf borderId="26" fillId="6" fontId="1" numFmtId="164" xfId="0" applyAlignment="1" applyBorder="1" applyFont="1" applyNumberFormat="1">
      <alignment horizontal="center"/>
    </xf>
    <xf borderId="11" fillId="0" fontId="1" numFmtId="168" xfId="0" applyAlignment="1" applyBorder="1" applyFont="1" applyNumberFormat="1">
      <alignment horizontal="center" vertical="center"/>
    </xf>
    <xf borderId="11" fillId="0" fontId="1" numFmtId="2" xfId="0" applyBorder="1" applyFont="1" applyNumberFormat="1"/>
    <xf borderId="11" fillId="0" fontId="1" numFmtId="164" xfId="0" applyBorder="1" applyFont="1" applyNumberFormat="1"/>
    <xf borderId="11" fillId="6" fontId="1" numFmtId="0" xfId="0" applyAlignment="1" applyBorder="1" applyFont="1">
      <alignment horizontal="center" vertical="center"/>
    </xf>
    <xf borderId="11" fillId="6" fontId="1" numFmtId="2" xfId="0" applyAlignment="1" applyBorder="1" applyFont="1" applyNumberFormat="1">
      <alignment horizontal="center"/>
    </xf>
    <xf borderId="11" fillId="6" fontId="1" numFmtId="0" xfId="0" applyAlignment="1" applyBorder="1" applyFont="1">
      <alignment horizontal="center"/>
    </xf>
    <xf borderId="0" fillId="0" fontId="1" numFmtId="164" xfId="0" applyAlignment="1" applyFont="1" applyNumberFormat="1">
      <alignment horizontal="center"/>
    </xf>
    <xf borderId="29" fillId="0" fontId="1" numFmtId="2" xfId="0" applyAlignment="1" applyBorder="1" applyFont="1" applyNumberFormat="1">
      <alignment horizontal="center" vertical="center"/>
    </xf>
    <xf borderId="11" fillId="0" fontId="10" numFmtId="2" xfId="0" applyAlignment="1" applyBorder="1" applyFont="1" applyNumberFormat="1">
      <alignment horizontal="center" vertical="center"/>
    </xf>
    <xf borderId="0" fillId="0" fontId="1" numFmtId="164" xfId="0" applyFont="1" applyNumberFormat="1"/>
    <xf borderId="30" fillId="2" fontId="8" numFmtId="0" xfId="0" applyAlignment="1" applyBorder="1" applyFont="1">
      <alignment horizontal="center" vertical="center"/>
    </xf>
    <xf borderId="31" fillId="0" fontId="2" numFmtId="0" xfId="0" applyBorder="1" applyFont="1"/>
    <xf borderId="32" fillId="0" fontId="2" numFmtId="0" xfId="0" applyBorder="1" applyFont="1"/>
    <xf borderId="33" fillId="2" fontId="8" numFmtId="0" xfId="0" applyAlignment="1" applyBorder="1" applyFont="1">
      <alignment horizontal="center" vertical="center"/>
    </xf>
    <xf borderId="34" fillId="0" fontId="2" numFmtId="0" xfId="0" applyBorder="1" applyFont="1"/>
    <xf borderId="35" fillId="0" fontId="2" numFmtId="0" xfId="0" applyBorder="1" applyFont="1"/>
    <xf borderId="36" fillId="2" fontId="8" numFmtId="0" xfId="0" applyAlignment="1" applyBorder="1" applyFont="1">
      <alignment vertical="center"/>
    </xf>
    <xf borderId="16" fillId="4" fontId="8" numFmtId="0" xfId="0" applyAlignment="1" applyBorder="1" applyFont="1">
      <alignment horizontal="center" vertical="center"/>
    </xf>
    <xf borderId="37" fillId="4" fontId="8" numFmtId="0" xfId="0" applyAlignment="1" applyBorder="1" applyFont="1">
      <alignment horizontal="center" vertical="center"/>
    </xf>
    <xf borderId="37" fillId="4" fontId="1" numFmtId="0" xfId="0" applyAlignment="1" applyBorder="1" applyFont="1">
      <alignment horizontal="center" vertical="center"/>
    </xf>
    <xf borderId="17" fillId="4" fontId="8" numFmtId="0" xfId="0" applyAlignment="1" applyBorder="1" applyFont="1">
      <alignment horizontal="center" vertical="center"/>
    </xf>
    <xf borderId="13" fillId="4" fontId="8" numFmtId="0" xfId="0" applyAlignment="1" applyBorder="1" applyFont="1">
      <alignment horizontal="center" vertical="center"/>
    </xf>
    <xf borderId="38" fillId="4" fontId="8" numFmtId="0" xfId="0" applyAlignment="1" applyBorder="1" applyFont="1">
      <alignment horizontal="center" vertical="center"/>
    </xf>
    <xf borderId="39" fillId="0" fontId="2" numFmtId="0" xfId="0" applyBorder="1" applyFont="1"/>
    <xf borderId="33" fillId="4" fontId="8" numFmtId="0" xfId="0" applyAlignment="1" applyBorder="1" applyFont="1">
      <alignment horizontal="center" vertical="center"/>
    </xf>
    <xf borderId="40" fillId="4" fontId="8" numFmtId="0" xfId="0" applyAlignment="1" applyBorder="1" applyFont="1">
      <alignment horizontal="center" vertical="center"/>
    </xf>
    <xf borderId="41" fillId="4" fontId="8" numFmtId="0" xfId="0" applyAlignment="1" applyBorder="1" applyFont="1">
      <alignment vertical="center"/>
    </xf>
    <xf borderId="27" fillId="4" fontId="8" numFmtId="0" xfId="0" applyAlignment="1" applyBorder="1" applyFont="1">
      <alignment vertical="center"/>
    </xf>
    <xf borderId="42" fillId="4" fontId="8" numFmtId="0" xfId="0" applyAlignment="1" applyBorder="1" applyFont="1">
      <alignment vertical="center"/>
    </xf>
    <xf borderId="43" fillId="4" fontId="16" numFmtId="0" xfId="0" applyAlignment="1" applyBorder="1" applyFont="1">
      <alignment horizontal="center" vertical="center"/>
    </xf>
    <xf borderId="18" fillId="3" fontId="7" numFmtId="0" xfId="0" applyAlignment="1" applyBorder="1" applyFont="1">
      <alignment horizontal="center" vertical="center"/>
    </xf>
    <xf borderId="19" fillId="3" fontId="7" numFmtId="0" xfId="0" applyAlignment="1" applyBorder="1" applyFont="1">
      <alignment horizontal="center" vertical="center"/>
    </xf>
    <xf borderId="19" fillId="3" fontId="7" numFmtId="0" xfId="0" applyAlignment="1" applyBorder="1" applyFont="1">
      <alignment horizontal="center" shrinkToFit="0" vertical="center" wrapText="1"/>
    </xf>
    <xf borderId="20" fillId="3" fontId="7" numFmtId="0" xfId="0" applyAlignment="1" applyBorder="1" applyFont="1">
      <alignment horizontal="center" vertical="center"/>
    </xf>
    <xf borderId="44" fillId="3" fontId="7" numFmtId="0" xfId="0" applyAlignment="1" applyBorder="1" applyFont="1">
      <alignment horizontal="center" vertical="center"/>
    </xf>
    <xf borderId="45" fillId="3" fontId="7" numFmtId="0" xfId="0" applyAlignment="1" applyBorder="1" applyFont="1">
      <alignment horizontal="center" vertical="center"/>
    </xf>
    <xf borderId="24" fillId="0" fontId="1" numFmtId="169" xfId="0" applyAlignment="1" applyBorder="1" applyFont="1" applyNumberFormat="1">
      <alignment horizontal="center" vertical="center"/>
    </xf>
    <xf borderId="24" fillId="0" fontId="1" numFmtId="164" xfId="0" applyAlignment="1" applyBorder="1" applyFont="1" applyNumberFormat="1">
      <alignment horizontal="center" vertical="center"/>
    </xf>
    <xf borderId="24" fillId="0" fontId="1" numFmtId="2" xfId="0" applyAlignment="1" applyBorder="1" applyFont="1" applyNumberFormat="1">
      <alignment horizontal="center"/>
    </xf>
    <xf borderId="11" fillId="0" fontId="1" numFmtId="169" xfId="0" applyAlignment="1" applyBorder="1" applyFont="1" applyNumberFormat="1">
      <alignment horizontal="center" vertical="center"/>
    </xf>
    <xf borderId="46" fillId="0" fontId="1" numFmtId="164" xfId="0" applyAlignment="1" applyBorder="1" applyFont="1" applyNumberFormat="1">
      <alignment horizontal="center"/>
    </xf>
    <xf borderId="21" fillId="0" fontId="1" numFmtId="0" xfId="0" applyAlignment="1" applyBorder="1" applyFont="1">
      <alignment horizontal="center" vertical="center"/>
    </xf>
    <xf borderId="21" fillId="0" fontId="1" numFmtId="2" xfId="0" applyAlignment="1" applyBorder="1" applyFont="1" applyNumberFormat="1">
      <alignment horizontal="center" vertical="center"/>
    </xf>
    <xf borderId="11" fillId="0" fontId="1" numFmtId="170" xfId="0" applyAlignment="1" applyBorder="1" applyFont="1" applyNumberFormat="1">
      <alignment horizontal="center" vertical="center"/>
    </xf>
    <xf borderId="47" fillId="4" fontId="8" numFmtId="0" xfId="0" applyAlignment="1" applyBorder="1" applyFont="1">
      <alignment horizontal="center" shrinkToFit="0" vertical="center" wrapText="1"/>
    </xf>
    <xf borderId="48" fillId="0" fontId="2" numFmtId="0" xfId="0" applyBorder="1" applyFont="1"/>
    <xf borderId="49" fillId="0" fontId="2" numFmtId="0" xfId="0" applyBorder="1" applyFont="1"/>
    <xf borderId="11" fillId="0" fontId="14" numFmtId="0" xfId="0" applyAlignment="1" applyBorder="1" applyFont="1">
      <alignment horizontal="center" vertical="center"/>
    </xf>
    <xf borderId="9" fillId="4" fontId="16" numFmtId="0" xfId="0" applyAlignment="1" applyBorder="1" applyFont="1">
      <alignment horizontal="center" vertical="center"/>
    </xf>
    <xf borderId="9" fillId="4" fontId="17" numFmtId="0" xfId="0" applyAlignment="1" applyBorder="1" applyFont="1">
      <alignment horizontal="center" vertical="center"/>
    </xf>
    <xf borderId="9" fillId="4" fontId="16" numFmtId="0" xfId="0" applyAlignment="1" applyBorder="1" applyFont="1">
      <alignment horizontal="center"/>
    </xf>
    <xf borderId="50" fillId="3" fontId="1" numFmtId="0" xfId="0" applyAlignment="1" applyBorder="1" applyFont="1">
      <alignment horizontal="center" vertical="center"/>
    </xf>
    <xf borderId="51" fillId="3" fontId="1" numFmtId="0" xfId="0" applyAlignment="1" applyBorder="1" applyFont="1">
      <alignment horizontal="center" vertical="center"/>
    </xf>
    <xf borderId="51" fillId="3" fontId="1" numFmtId="0" xfId="0" applyAlignment="1" applyBorder="1" applyFont="1">
      <alignment horizontal="center" shrinkToFit="0" vertical="center" wrapText="1"/>
    </xf>
    <xf borderId="52" fillId="3" fontId="1" numFmtId="0" xfId="0" applyAlignment="1" applyBorder="1" applyFont="1">
      <alignment horizontal="center" vertical="center"/>
    </xf>
    <xf borderId="52" fillId="3" fontId="1" numFmtId="0" xfId="0" applyAlignment="1" applyBorder="1" applyFont="1">
      <alignment horizontal="center" shrinkToFit="0" vertical="center" wrapText="1"/>
    </xf>
    <xf borderId="53" fillId="3" fontId="1" numFmtId="0" xfId="0" applyAlignment="1" applyBorder="1" applyFont="1">
      <alignment horizontal="center" shrinkToFit="0" vertical="center" wrapText="1"/>
    </xf>
    <xf borderId="54" fillId="3" fontId="1" numFmtId="0" xfId="0" applyAlignment="1" applyBorder="1" applyFont="1">
      <alignment horizontal="center" shrinkToFit="0" vertical="center" wrapText="1"/>
    </xf>
    <xf borderId="55" fillId="3" fontId="1" numFmtId="0" xfId="0" applyAlignment="1" applyBorder="1" applyFont="1">
      <alignment horizontal="center" shrinkToFit="0" vertical="center" wrapText="1"/>
    </xf>
    <xf borderId="56" fillId="3" fontId="1" numFmtId="0" xfId="0" applyAlignment="1" applyBorder="1" applyFont="1">
      <alignment horizontal="center" shrinkToFit="0" vertical="center" wrapText="1"/>
    </xf>
    <xf borderId="57" fillId="3" fontId="1" numFmtId="0" xfId="0" applyAlignment="1" applyBorder="1" applyFont="1">
      <alignment horizontal="center" shrinkToFit="0" vertical="center" wrapText="1"/>
    </xf>
    <xf borderId="50" fillId="3" fontId="1" numFmtId="0" xfId="0" applyAlignment="1" applyBorder="1" applyFont="1">
      <alignment horizontal="center" shrinkToFit="0" vertical="center" wrapText="1"/>
    </xf>
    <xf borderId="58" fillId="3" fontId="1" numFmtId="0" xfId="0" applyAlignment="1" applyBorder="1" applyFont="1">
      <alignment horizontal="center" shrinkToFit="0" vertical="center" wrapText="1"/>
    </xf>
    <xf borderId="16" fillId="0" fontId="1" numFmtId="2" xfId="0" applyAlignment="1" applyBorder="1" applyFont="1" applyNumberFormat="1">
      <alignment horizontal="center" vertical="center"/>
    </xf>
    <xf borderId="17" fillId="0" fontId="1" numFmtId="2" xfId="0" applyAlignment="1" applyBorder="1" applyFont="1" applyNumberFormat="1">
      <alignment horizontal="center" vertical="center"/>
    </xf>
    <xf borderId="17" fillId="0" fontId="1" numFmtId="167" xfId="0" applyAlignment="1" applyBorder="1" applyFont="1" applyNumberFormat="1">
      <alignment horizontal="center" vertical="center"/>
    </xf>
    <xf borderId="16" fillId="0" fontId="1" numFmtId="164" xfId="0" applyAlignment="1" applyBorder="1" applyFont="1" applyNumberFormat="1">
      <alignment horizontal="center" vertical="center"/>
    </xf>
    <xf borderId="11" fillId="0" fontId="1" numFmtId="171" xfId="0" applyAlignment="1" applyBorder="1" applyFont="1" applyNumberFormat="1">
      <alignment horizontal="center" vertical="center"/>
    </xf>
    <xf borderId="16" fillId="0" fontId="1" numFmtId="167" xfId="0" applyAlignment="1" applyBorder="1" applyFont="1" applyNumberFormat="1">
      <alignment horizontal="center" vertical="center"/>
    </xf>
    <xf borderId="18" fillId="0" fontId="1" numFmtId="2" xfId="0" applyAlignment="1" applyBorder="1" applyFont="1" applyNumberFormat="1">
      <alignment horizontal="center" vertical="center"/>
    </xf>
    <xf borderId="19" fillId="0" fontId="1" numFmtId="2" xfId="0" applyAlignment="1" applyBorder="1" applyFont="1" applyNumberFormat="1">
      <alignment horizontal="center" vertical="center"/>
    </xf>
    <xf borderId="19" fillId="0" fontId="1" numFmtId="164" xfId="0" applyAlignment="1" applyBorder="1" applyFont="1" applyNumberFormat="1">
      <alignment horizontal="center" vertical="center"/>
    </xf>
    <xf borderId="19" fillId="0" fontId="1" numFmtId="167" xfId="0" applyAlignment="1" applyBorder="1" applyFont="1" applyNumberFormat="1">
      <alignment horizontal="center" vertical="center"/>
    </xf>
    <xf borderId="20" fillId="0" fontId="1" numFmtId="2" xfId="0" applyAlignment="1" applyBorder="1" applyFont="1" applyNumberFormat="1">
      <alignment horizontal="center" vertical="center"/>
    </xf>
    <xf borderId="18" fillId="0" fontId="1" numFmtId="164" xfId="0" applyAlignment="1" applyBorder="1" applyFont="1" applyNumberFormat="1">
      <alignment horizontal="center" vertical="center"/>
    </xf>
    <xf borderId="19" fillId="0" fontId="1" numFmtId="171" xfId="0" applyAlignment="1" applyBorder="1" applyFont="1" applyNumberFormat="1">
      <alignment horizontal="center" vertical="center"/>
    </xf>
    <xf borderId="59" fillId="0" fontId="1" numFmtId="2" xfId="0" applyAlignment="1" applyBorder="1" applyFont="1" applyNumberForma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11" fillId="4" fontId="16" numFmtId="0" xfId="0" applyAlignment="1" applyBorder="1" applyFont="1">
      <alignment horizontal="center" vertical="center"/>
    </xf>
    <xf borderId="60" fillId="3" fontId="15" numFmtId="0" xfId="0" applyAlignment="1" applyBorder="1" applyFont="1">
      <alignment horizontal="center" vertical="center"/>
    </xf>
    <xf borderId="20" fillId="3" fontId="15" numFmtId="0" xfId="0" applyAlignment="1" applyBorder="1" applyFont="1">
      <alignment horizontal="center" vertical="center"/>
    </xf>
    <xf borderId="0" fillId="0" fontId="1" numFmtId="0" xfId="0" applyAlignment="1" applyFont="1">
      <alignment horizontal="center" shrinkToFit="0" wrapText="1"/>
    </xf>
    <xf borderId="11" fillId="0" fontId="1" numFmtId="167" xfId="0" applyAlignment="1" applyBorder="1" applyFont="1" applyNumberFormat="1">
      <alignment horizontal="center"/>
    </xf>
    <xf borderId="11" fillId="0" fontId="1" numFmtId="164" xfId="0" applyAlignment="1" applyBorder="1" applyFont="1" applyNumberFormat="1">
      <alignment horizontal="center" shrinkToFit="0" vertical="center" wrapText="1"/>
    </xf>
    <xf borderId="11" fillId="0" fontId="1" numFmtId="172" xfId="0" applyAlignment="1" applyBorder="1" applyFont="1" applyNumberFormat="1">
      <alignment horizontal="center"/>
    </xf>
    <xf borderId="0" fillId="0" fontId="1" numFmtId="164" xfId="0" applyAlignment="1" applyFont="1" applyNumberFormat="1">
      <alignment horizontal="center" vertical="center"/>
    </xf>
    <xf borderId="11" fillId="0" fontId="1" numFmtId="167" xfId="0" applyAlignment="1" applyBorder="1" applyFont="1" applyNumberFormat="1">
      <alignment horizontal="center" shrinkToFit="0" vertical="center" wrapText="1"/>
    </xf>
    <xf borderId="11" fillId="0" fontId="1" numFmtId="171" xfId="0" applyAlignment="1" applyBorder="1" applyFont="1" applyNumberFormat="1">
      <alignment horizontal="center"/>
    </xf>
    <xf borderId="11" fillId="0" fontId="1" numFmtId="173" xfId="0" applyAlignment="1" applyBorder="1" applyFont="1" applyNumberFormat="1">
      <alignment horizontal="center"/>
    </xf>
    <xf borderId="61" fillId="4" fontId="16" numFmtId="0" xfId="0" applyAlignment="1" applyBorder="1" applyFont="1">
      <alignment horizontal="center" vertical="center"/>
    </xf>
    <xf borderId="25" fillId="4" fontId="8" numFmtId="0" xfId="0" applyAlignment="1" applyBorder="1" applyFont="1">
      <alignment horizontal="center" shrinkToFit="0" vertical="center" wrapText="1"/>
    </xf>
    <xf borderId="62" fillId="4" fontId="16" numFmtId="0" xfId="0" applyAlignment="1" applyBorder="1" applyFont="1">
      <alignment horizontal="center" vertical="center"/>
    </xf>
    <xf borderId="62" fillId="4" fontId="16" numFmtId="0" xfId="0" applyAlignment="1" applyBorder="1" applyFont="1">
      <alignment horizontal="center" shrinkToFit="0" vertical="center" wrapText="1"/>
    </xf>
    <xf borderId="63" fillId="4" fontId="16" numFmtId="0" xfId="0" applyAlignment="1" applyBorder="1" applyFont="1">
      <alignment horizontal="center" vertical="center"/>
    </xf>
    <xf borderId="25" fillId="4" fontId="16" numFmtId="0" xfId="0" applyAlignment="1" applyBorder="1" applyFont="1">
      <alignment horizontal="center" vertical="center"/>
    </xf>
    <xf borderId="64" fillId="4" fontId="18" numFmtId="0" xfId="0" applyAlignment="1" applyBorder="1" applyFont="1">
      <alignment horizontal="center" vertical="center"/>
    </xf>
    <xf borderId="65" fillId="0" fontId="2" numFmtId="0" xfId="0" applyBorder="1" applyFont="1"/>
    <xf borderId="24" fillId="0" fontId="2" numFmtId="0" xfId="0" applyBorder="1" applyFont="1"/>
    <xf borderId="66" fillId="4" fontId="16" numFmtId="0" xfId="0" applyAlignment="1" applyBorder="1" applyFont="1">
      <alignment horizontal="center" vertical="center"/>
    </xf>
    <xf borderId="51" fillId="4" fontId="16" numFmtId="0" xfId="0" applyAlignment="1" applyBorder="1" applyFont="1">
      <alignment horizontal="center" vertical="center"/>
    </xf>
    <xf borderId="67" fillId="0" fontId="2" numFmtId="0" xfId="0" applyBorder="1" applyFont="1"/>
    <xf borderId="11" fillId="0" fontId="1" numFmtId="11" xfId="0" applyAlignment="1" applyBorder="1" applyFont="1" applyNumberFormat="1">
      <alignment horizontal="center" vertical="center"/>
    </xf>
    <xf borderId="11" fillId="0" fontId="1" numFmtId="174" xfId="0" applyAlignment="1" applyBorder="1" applyFont="1" applyNumberFormat="1">
      <alignment horizontal="center" vertical="center"/>
    </xf>
    <xf borderId="11" fillId="0" fontId="1" numFmtId="11" xfId="0" applyAlignment="1" applyBorder="1" applyFont="1" applyNumberFormat="1">
      <alignment horizontal="center" shrinkToFit="0" vertical="center" wrapText="1"/>
    </xf>
    <xf borderId="68" fillId="7" fontId="19" numFmtId="0" xfId="0" applyAlignment="1" applyBorder="1" applyFill="1" applyFont="1">
      <alignment horizontal="center" vertical="center"/>
    </xf>
    <xf borderId="56" fillId="7" fontId="19" numFmtId="0" xfId="0" applyAlignment="1" applyBorder="1" applyFont="1">
      <alignment horizontal="center" vertical="center"/>
    </xf>
    <xf borderId="57" fillId="7" fontId="19" numFmtId="0" xfId="0" applyAlignment="1" applyBorder="1" applyFont="1">
      <alignment horizontal="center" vertical="center"/>
    </xf>
    <xf borderId="69" fillId="7" fontId="19" numFmtId="0" xfId="0" applyAlignment="1" applyBorder="1" applyFont="1">
      <alignment horizontal="center" vertical="center"/>
    </xf>
    <xf borderId="70" fillId="7" fontId="19" numFmtId="0" xfId="0" applyAlignment="1" applyBorder="1" applyFont="1">
      <alignment horizontal="center" vertical="center"/>
    </xf>
    <xf borderId="71" fillId="0" fontId="2" numFmtId="0" xfId="0" applyBorder="1" applyFont="1"/>
    <xf borderId="72" fillId="0" fontId="2" numFmtId="0" xfId="0" applyBorder="1" applyFont="1"/>
    <xf borderId="21" fillId="7" fontId="19" numFmtId="0" xfId="0" applyAlignment="1" applyBorder="1" applyFont="1">
      <alignment horizontal="center" vertical="center"/>
    </xf>
    <xf borderId="73" fillId="7" fontId="19" numFmtId="0" xfId="0" applyAlignment="1" applyBorder="1" applyFont="1">
      <alignment horizontal="center" vertical="center"/>
    </xf>
    <xf borderId="74" fillId="3" fontId="15" numFmtId="0" xfId="0" applyAlignment="1" applyBorder="1" applyFont="1">
      <alignment horizontal="center" vertical="center"/>
    </xf>
    <xf borderId="75" fillId="3" fontId="15" numFmtId="0" xfId="0" applyAlignment="1" applyBorder="1" applyFont="1">
      <alignment horizontal="center" vertical="center"/>
    </xf>
    <xf borderId="76" fillId="3" fontId="15" numFmtId="0" xfId="0" applyAlignment="1" applyBorder="1" applyFont="1">
      <alignment horizontal="center" vertical="center"/>
    </xf>
    <xf borderId="77" fillId="3" fontId="15" numFmtId="0" xfId="0" applyAlignment="1" applyBorder="1" applyFont="1">
      <alignment horizontal="center" vertical="center"/>
    </xf>
    <xf borderId="78" fillId="3" fontId="15" numFmtId="0" xfId="0" applyAlignment="1" applyBorder="1" applyFont="1">
      <alignment horizontal="center" vertical="center"/>
    </xf>
    <xf borderId="79" fillId="3" fontId="15" numFmtId="0" xfId="0" applyAlignment="1" applyBorder="1" applyFont="1">
      <alignment horizontal="center" vertical="center"/>
    </xf>
    <xf borderId="74" fillId="3" fontId="15" numFmtId="0" xfId="0" applyAlignment="1" applyBorder="1" applyFont="1">
      <alignment horizontal="center" shrinkToFit="0" vertical="center" wrapText="1"/>
    </xf>
    <xf borderId="78" fillId="3" fontId="15" numFmtId="0" xfId="0" applyAlignment="1" applyBorder="1" applyFont="1">
      <alignment horizontal="center" shrinkToFit="0" vertical="center" wrapText="1"/>
    </xf>
    <xf borderId="24" fillId="0" fontId="1" numFmtId="171" xfId="0" applyAlignment="1" applyBorder="1" applyFont="1" applyNumberFormat="1">
      <alignment horizontal="center" vertical="center"/>
    </xf>
    <xf borderId="0" fillId="0" fontId="1" numFmtId="2" xfId="0" applyAlignment="1" applyFont="1" applyNumberFormat="1">
      <alignment horizontal="center" vertical="center"/>
    </xf>
    <xf borderId="80" fillId="0" fontId="15" numFmtId="0" xfId="0" applyAlignment="1" applyBorder="1" applyFont="1">
      <alignment horizontal="center" vertical="center"/>
    </xf>
    <xf borderId="81" fillId="0" fontId="15" numFmtId="0" xfId="0" applyAlignment="1" applyBorder="1" applyFont="1">
      <alignment horizontal="center" vertical="center"/>
    </xf>
    <xf borderId="24" fillId="0" fontId="14" numFmtId="0" xfId="0" applyAlignment="1" applyBorder="1" applyFont="1">
      <alignment horizontal="center" vertical="center"/>
    </xf>
    <xf borderId="82" fillId="0" fontId="1" numFmtId="0" xfId="0" applyAlignment="1" applyBorder="1" applyFont="1">
      <alignment horizontal="center" vertical="center"/>
    </xf>
    <xf borderId="83" fillId="0" fontId="1" numFmtId="0" xfId="0" applyAlignment="1" applyBorder="1" applyFont="1">
      <alignment horizontal="center" vertical="center"/>
    </xf>
    <xf borderId="11" fillId="0" fontId="14" numFmtId="164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worksheet" Target="worksheets/sheet13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40" Type="http://schemas.openxmlformats.org/officeDocument/2006/relationships/image" Target="../media/image95.png"/><Relationship Id="rId190" Type="http://schemas.openxmlformats.org/officeDocument/2006/relationships/image" Target="../media/image216.jpg"/><Relationship Id="rId42" Type="http://schemas.openxmlformats.org/officeDocument/2006/relationships/image" Target="../media/image48.jpg"/><Relationship Id="rId41" Type="http://schemas.openxmlformats.org/officeDocument/2006/relationships/image" Target="../media/image4.png"/><Relationship Id="rId44" Type="http://schemas.openxmlformats.org/officeDocument/2006/relationships/image" Target="../media/image6.png"/><Relationship Id="rId194" Type="http://schemas.openxmlformats.org/officeDocument/2006/relationships/image" Target="../media/image193.jpg"/><Relationship Id="rId43" Type="http://schemas.openxmlformats.org/officeDocument/2006/relationships/image" Target="../media/image39.jpg"/><Relationship Id="rId193" Type="http://schemas.openxmlformats.org/officeDocument/2006/relationships/image" Target="../media/image182.jpg"/><Relationship Id="rId46" Type="http://schemas.openxmlformats.org/officeDocument/2006/relationships/image" Target="../media/image54.jpg"/><Relationship Id="rId192" Type="http://schemas.openxmlformats.org/officeDocument/2006/relationships/image" Target="../media/image206.jpg"/><Relationship Id="rId45" Type="http://schemas.openxmlformats.org/officeDocument/2006/relationships/image" Target="../media/image41.jpg"/><Relationship Id="rId191" Type="http://schemas.openxmlformats.org/officeDocument/2006/relationships/image" Target="../media/image180.jpg"/><Relationship Id="rId48" Type="http://schemas.openxmlformats.org/officeDocument/2006/relationships/image" Target="../media/image23.jpg"/><Relationship Id="rId187" Type="http://schemas.openxmlformats.org/officeDocument/2006/relationships/image" Target="../media/image179.png"/><Relationship Id="rId47" Type="http://schemas.openxmlformats.org/officeDocument/2006/relationships/image" Target="../media/image29.jpg"/><Relationship Id="rId186" Type="http://schemas.openxmlformats.org/officeDocument/2006/relationships/image" Target="../media/image183.png"/><Relationship Id="rId185" Type="http://schemas.openxmlformats.org/officeDocument/2006/relationships/image" Target="../media/image181.jpg"/><Relationship Id="rId49" Type="http://schemas.openxmlformats.org/officeDocument/2006/relationships/image" Target="../media/image16.jpg"/><Relationship Id="rId184" Type="http://schemas.openxmlformats.org/officeDocument/2006/relationships/image" Target="../media/image184.jpg"/><Relationship Id="rId189" Type="http://schemas.openxmlformats.org/officeDocument/2006/relationships/image" Target="../media/image185.png"/><Relationship Id="rId188" Type="http://schemas.openxmlformats.org/officeDocument/2006/relationships/image" Target="../media/image240.png"/><Relationship Id="rId31" Type="http://schemas.openxmlformats.org/officeDocument/2006/relationships/image" Target="../media/image63.png"/><Relationship Id="rId30" Type="http://schemas.openxmlformats.org/officeDocument/2006/relationships/image" Target="../media/image32.jpg"/><Relationship Id="rId33" Type="http://schemas.openxmlformats.org/officeDocument/2006/relationships/image" Target="../media/image46.jpg"/><Relationship Id="rId183" Type="http://schemas.openxmlformats.org/officeDocument/2006/relationships/image" Target="../media/image178.png"/><Relationship Id="rId32" Type="http://schemas.openxmlformats.org/officeDocument/2006/relationships/image" Target="../media/image52.jpg"/><Relationship Id="rId182" Type="http://schemas.openxmlformats.org/officeDocument/2006/relationships/image" Target="../media/image157.png"/><Relationship Id="rId35" Type="http://schemas.openxmlformats.org/officeDocument/2006/relationships/image" Target="../media/image49.jpg"/><Relationship Id="rId181" Type="http://schemas.openxmlformats.org/officeDocument/2006/relationships/image" Target="../media/image187.png"/><Relationship Id="rId34" Type="http://schemas.openxmlformats.org/officeDocument/2006/relationships/image" Target="../media/image50.png"/><Relationship Id="rId180" Type="http://schemas.openxmlformats.org/officeDocument/2006/relationships/image" Target="../media/image171.png"/><Relationship Id="rId37" Type="http://schemas.openxmlformats.org/officeDocument/2006/relationships/image" Target="../media/image47.png"/><Relationship Id="rId176" Type="http://schemas.openxmlformats.org/officeDocument/2006/relationships/image" Target="../media/image167.png"/><Relationship Id="rId36" Type="http://schemas.openxmlformats.org/officeDocument/2006/relationships/image" Target="../media/image19.jpg"/><Relationship Id="rId175" Type="http://schemas.openxmlformats.org/officeDocument/2006/relationships/image" Target="../media/image163.png"/><Relationship Id="rId39" Type="http://schemas.openxmlformats.org/officeDocument/2006/relationships/image" Target="../media/image68.jpg"/><Relationship Id="rId174" Type="http://schemas.openxmlformats.org/officeDocument/2006/relationships/image" Target="../media/image169.png"/><Relationship Id="rId38" Type="http://schemas.openxmlformats.org/officeDocument/2006/relationships/image" Target="../media/image8.png"/><Relationship Id="rId173" Type="http://schemas.openxmlformats.org/officeDocument/2006/relationships/image" Target="../media/image172.png"/><Relationship Id="rId179" Type="http://schemas.openxmlformats.org/officeDocument/2006/relationships/image" Target="../media/image189.jpg"/><Relationship Id="rId178" Type="http://schemas.openxmlformats.org/officeDocument/2006/relationships/image" Target="../media/image173.png"/><Relationship Id="rId177" Type="http://schemas.openxmlformats.org/officeDocument/2006/relationships/image" Target="../media/image154.png"/><Relationship Id="rId20" Type="http://schemas.openxmlformats.org/officeDocument/2006/relationships/image" Target="../media/image58.png"/><Relationship Id="rId22" Type="http://schemas.openxmlformats.org/officeDocument/2006/relationships/image" Target="../media/image15.png"/><Relationship Id="rId21" Type="http://schemas.openxmlformats.org/officeDocument/2006/relationships/image" Target="../media/image34.png"/><Relationship Id="rId24" Type="http://schemas.openxmlformats.org/officeDocument/2006/relationships/image" Target="../media/image22.jpg"/><Relationship Id="rId23" Type="http://schemas.openxmlformats.org/officeDocument/2006/relationships/image" Target="../media/image42.jpg"/><Relationship Id="rId26" Type="http://schemas.openxmlformats.org/officeDocument/2006/relationships/image" Target="../media/image28.jpg"/><Relationship Id="rId25" Type="http://schemas.openxmlformats.org/officeDocument/2006/relationships/image" Target="../media/image38.png"/><Relationship Id="rId28" Type="http://schemas.openxmlformats.org/officeDocument/2006/relationships/image" Target="../media/image62.png"/><Relationship Id="rId27" Type="http://schemas.openxmlformats.org/officeDocument/2006/relationships/image" Target="../media/image44.png"/><Relationship Id="rId29" Type="http://schemas.openxmlformats.org/officeDocument/2006/relationships/image" Target="../media/image9.jpg"/><Relationship Id="rId11" Type="http://schemas.openxmlformats.org/officeDocument/2006/relationships/image" Target="../media/image3.png"/><Relationship Id="rId10" Type="http://schemas.openxmlformats.org/officeDocument/2006/relationships/image" Target="../media/image17.jpg"/><Relationship Id="rId13" Type="http://schemas.openxmlformats.org/officeDocument/2006/relationships/image" Target="../media/image11.jpg"/><Relationship Id="rId12" Type="http://schemas.openxmlformats.org/officeDocument/2006/relationships/image" Target="../media/image40.jpg"/><Relationship Id="rId15" Type="http://schemas.openxmlformats.org/officeDocument/2006/relationships/image" Target="../media/image18.png"/><Relationship Id="rId198" Type="http://schemas.openxmlformats.org/officeDocument/2006/relationships/image" Target="../media/image190.jpg"/><Relationship Id="rId14" Type="http://schemas.openxmlformats.org/officeDocument/2006/relationships/image" Target="../media/image66.png"/><Relationship Id="rId197" Type="http://schemas.openxmlformats.org/officeDocument/2006/relationships/image" Target="../media/image191.png"/><Relationship Id="rId17" Type="http://schemas.openxmlformats.org/officeDocument/2006/relationships/image" Target="../media/image7.png"/><Relationship Id="rId196" Type="http://schemas.openxmlformats.org/officeDocument/2006/relationships/image" Target="../media/image205.png"/><Relationship Id="rId16" Type="http://schemas.openxmlformats.org/officeDocument/2006/relationships/image" Target="../media/image45.jpg"/><Relationship Id="rId195" Type="http://schemas.openxmlformats.org/officeDocument/2006/relationships/image" Target="../media/image226.jpg"/><Relationship Id="rId19" Type="http://schemas.openxmlformats.org/officeDocument/2006/relationships/image" Target="../media/image31.jpg"/><Relationship Id="rId18" Type="http://schemas.openxmlformats.org/officeDocument/2006/relationships/image" Target="../media/image24.png"/><Relationship Id="rId199" Type="http://schemas.openxmlformats.org/officeDocument/2006/relationships/image" Target="../media/image197.jpg"/><Relationship Id="rId84" Type="http://schemas.openxmlformats.org/officeDocument/2006/relationships/image" Target="../media/image97.jpg"/><Relationship Id="rId83" Type="http://schemas.openxmlformats.org/officeDocument/2006/relationships/image" Target="../media/image77.jpg"/><Relationship Id="rId86" Type="http://schemas.openxmlformats.org/officeDocument/2006/relationships/image" Target="../media/image111.jpg"/><Relationship Id="rId85" Type="http://schemas.openxmlformats.org/officeDocument/2006/relationships/image" Target="../media/image71.jpg"/><Relationship Id="rId88" Type="http://schemas.openxmlformats.org/officeDocument/2006/relationships/image" Target="../media/image115.jpg"/><Relationship Id="rId150" Type="http://schemas.openxmlformats.org/officeDocument/2006/relationships/image" Target="../media/image175.png"/><Relationship Id="rId87" Type="http://schemas.openxmlformats.org/officeDocument/2006/relationships/image" Target="../media/image73.jpg"/><Relationship Id="rId89" Type="http://schemas.openxmlformats.org/officeDocument/2006/relationships/image" Target="../media/image80.jpg"/><Relationship Id="rId80" Type="http://schemas.openxmlformats.org/officeDocument/2006/relationships/image" Target="../media/image82.jpg"/><Relationship Id="rId82" Type="http://schemas.openxmlformats.org/officeDocument/2006/relationships/image" Target="../media/image92.jpg"/><Relationship Id="rId81" Type="http://schemas.openxmlformats.org/officeDocument/2006/relationships/image" Target="../media/image93.jpg"/><Relationship Id="rId1" Type="http://schemas.openxmlformats.org/officeDocument/2006/relationships/image" Target="../media/image53.jpg"/><Relationship Id="rId2" Type="http://schemas.openxmlformats.org/officeDocument/2006/relationships/image" Target="../media/image2.jpg"/><Relationship Id="rId3" Type="http://schemas.openxmlformats.org/officeDocument/2006/relationships/image" Target="../media/image21.jpg"/><Relationship Id="rId149" Type="http://schemas.openxmlformats.org/officeDocument/2006/relationships/image" Target="../media/image168.png"/><Relationship Id="rId4" Type="http://schemas.openxmlformats.org/officeDocument/2006/relationships/image" Target="../media/image10.png"/><Relationship Id="rId148" Type="http://schemas.openxmlformats.org/officeDocument/2006/relationships/image" Target="../media/image130.png"/><Relationship Id="rId9" Type="http://schemas.openxmlformats.org/officeDocument/2006/relationships/image" Target="../media/image36.jpg"/><Relationship Id="rId143" Type="http://schemas.openxmlformats.org/officeDocument/2006/relationships/image" Target="../media/image139.png"/><Relationship Id="rId142" Type="http://schemas.openxmlformats.org/officeDocument/2006/relationships/image" Target="../media/image129.png"/><Relationship Id="rId141" Type="http://schemas.openxmlformats.org/officeDocument/2006/relationships/image" Target="../media/image136.jpg"/><Relationship Id="rId140" Type="http://schemas.openxmlformats.org/officeDocument/2006/relationships/image" Target="../media/image142.png"/><Relationship Id="rId5" Type="http://schemas.openxmlformats.org/officeDocument/2006/relationships/image" Target="../media/image33.png"/><Relationship Id="rId147" Type="http://schemas.openxmlformats.org/officeDocument/2006/relationships/image" Target="../media/image140.png"/><Relationship Id="rId6" Type="http://schemas.openxmlformats.org/officeDocument/2006/relationships/image" Target="../media/image12.jpg"/><Relationship Id="rId146" Type="http://schemas.openxmlformats.org/officeDocument/2006/relationships/image" Target="../media/image134.png"/><Relationship Id="rId7" Type="http://schemas.openxmlformats.org/officeDocument/2006/relationships/image" Target="../media/image27.jpg"/><Relationship Id="rId145" Type="http://schemas.openxmlformats.org/officeDocument/2006/relationships/image" Target="../media/image176.png"/><Relationship Id="rId8" Type="http://schemas.openxmlformats.org/officeDocument/2006/relationships/image" Target="../media/image35.jpg"/><Relationship Id="rId144" Type="http://schemas.openxmlformats.org/officeDocument/2006/relationships/image" Target="../media/image131.png"/><Relationship Id="rId73" Type="http://schemas.openxmlformats.org/officeDocument/2006/relationships/image" Target="../media/image61.jpg"/><Relationship Id="rId72" Type="http://schemas.openxmlformats.org/officeDocument/2006/relationships/image" Target="../media/image113.jpg"/><Relationship Id="rId75" Type="http://schemas.openxmlformats.org/officeDocument/2006/relationships/image" Target="../media/image60.jpg"/><Relationship Id="rId74" Type="http://schemas.openxmlformats.org/officeDocument/2006/relationships/image" Target="../media/image67.png"/><Relationship Id="rId77" Type="http://schemas.openxmlformats.org/officeDocument/2006/relationships/image" Target="../media/image124.jpg"/><Relationship Id="rId76" Type="http://schemas.openxmlformats.org/officeDocument/2006/relationships/image" Target="../media/image96.jpg"/><Relationship Id="rId79" Type="http://schemas.openxmlformats.org/officeDocument/2006/relationships/image" Target="../media/image89.jpg"/><Relationship Id="rId78" Type="http://schemas.openxmlformats.org/officeDocument/2006/relationships/image" Target="../media/image83.jpg"/><Relationship Id="rId71" Type="http://schemas.openxmlformats.org/officeDocument/2006/relationships/image" Target="../media/image75.jpg"/><Relationship Id="rId70" Type="http://schemas.openxmlformats.org/officeDocument/2006/relationships/image" Target="../media/image64.jpg"/><Relationship Id="rId139" Type="http://schemas.openxmlformats.org/officeDocument/2006/relationships/image" Target="../media/image174.png"/><Relationship Id="rId138" Type="http://schemas.openxmlformats.org/officeDocument/2006/relationships/image" Target="../media/image132.png"/><Relationship Id="rId259" Type="http://schemas.openxmlformats.org/officeDocument/2006/relationships/image" Target="../media/image251.jpg"/><Relationship Id="rId137" Type="http://schemas.openxmlformats.org/officeDocument/2006/relationships/image" Target="../media/image160.png"/><Relationship Id="rId258" Type="http://schemas.openxmlformats.org/officeDocument/2006/relationships/image" Target="../media/image255.jpg"/><Relationship Id="rId132" Type="http://schemas.openxmlformats.org/officeDocument/2006/relationships/image" Target="../media/image144.png"/><Relationship Id="rId253" Type="http://schemas.openxmlformats.org/officeDocument/2006/relationships/image" Target="../media/image234.jpg"/><Relationship Id="rId131" Type="http://schemas.openxmlformats.org/officeDocument/2006/relationships/image" Target="../media/image127.jpg"/><Relationship Id="rId252" Type="http://schemas.openxmlformats.org/officeDocument/2006/relationships/image" Target="../media/image238.jpg"/><Relationship Id="rId130" Type="http://schemas.openxmlformats.org/officeDocument/2006/relationships/image" Target="../media/image170.png"/><Relationship Id="rId251" Type="http://schemas.openxmlformats.org/officeDocument/2006/relationships/image" Target="../media/image248.jpg"/><Relationship Id="rId250" Type="http://schemas.openxmlformats.org/officeDocument/2006/relationships/image" Target="../media/image250.png"/><Relationship Id="rId136" Type="http://schemas.openxmlformats.org/officeDocument/2006/relationships/image" Target="../media/image123.png"/><Relationship Id="rId257" Type="http://schemas.openxmlformats.org/officeDocument/2006/relationships/image" Target="../media/image256.jpg"/><Relationship Id="rId135" Type="http://schemas.openxmlformats.org/officeDocument/2006/relationships/image" Target="../media/image126.png"/><Relationship Id="rId256" Type="http://schemas.openxmlformats.org/officeDocument/2006/relationships/image" Target="../media/image254.jpg"/><Relationship Id="rId134" Type="http://schemas.openxmlformats.org/officeDocument/2006/relationships/image" Target="../media/image128.png"/><Relationship Id="rId255" Type="http://schemas.openxmlformats.org/officeDocument/2006/relationships/image" Target="../media/image236.jpg"/><Relationship Id="rId133" Type="http://schemas.openxmlformats.org/officeDocument/2006/relationships/image" Target="../media/image135.png"/><Relationship Id="rId254" Type="http://schemas.openxmlformats.org/officeDocument/2006/relationships/image" Target="../media/image247.jpg"/><Relationship Id="rId62" Type="http://schemas.openxmlformats.org/officeDocument/2006/relationships/image" Target="../media/image55.jpg"/><Relationship Id="rId61" Type="http://schemas.openxmlformats.org/officeDocument/2006/relationships/image" Target="../media/image72.jpg"/><Relationship Id="rId64" Type="http://schemas.openxmlformats.org/officeDocument/2006/relationships/image" Target="../media/image59.jpg"/><Relationship Id="rId63" Type="http://schemas.openxmlformats.org/officeDocument/2006/relationships/image" Target="../media/image56.jpg"/><Relationship Id="rId66" Type="http://schemas.openxmlformats.org/officeDocument/2006/relationships/image" Target="../media/image57.jpg"/><Relationship Id="rId172" Type="http://schemas.openxmlformats.org/officeDocument/2006/relationships/image" Target="../media/image158.jpg"/><Relationship Id="rId65" Type="http://schemas.openxmlformats.org/officeDocument/2006/relationships/image" Target="../media/image65.jpg"/><Relationship Id="rId171" Type="http://schemas.openxmlformats.org/officeDocument/2006/relationships/image" Target="../media/image159.png"/><Relationship Id="rId68" Type="http://schemas.openxmlformats.org/officeDocument/2006/relationships/image" Target="../media/image155.jpg"/><Relationship Id="rId170" Type="http://schemas.openxmlformats.org/officeDocument/2006/relationships/image" Target="../media/image152.png"/><Relationship Id="rId67" Type="http://schemas.openxmlformats.org/officeDocument/2006/relationships/image" Target="../media/image84.jpg"/><Relationship Id="rId60" Type="http://schemas.openxmlformats.org/officeDocument/2006/relationships/image" Target="../media/image69.jpg"/><Relationship Id="rId165" Type="http://schemas.openxmlformats.org/officeDocument/2006/relationships/image" Target="../media/image146.png"/><Relationship Id="rId69" Type="http://schemas.openxmlformats.org/officeDocument/2006/relationships/image" Target="../media/image70.jpg"/><Relationship Id="rId164" Type="http://schemas.openxmlformats.org/officeDocument/2006/relationships/image" Target="../media/image161.png"/><Relationship Id="rId163" Type="http://schemas.openxmlformats.org/officeDocument/2006/relationships/image" Target="../media/image162.png"/><Relationship Id="rId162" Type="http://schemas.openxmlformats.org/officeDocument/2006/relationships/image" Target="../media/image177.png"/><Relationship Id="rId169" Type="http://schemas.openxmlformats.org/officeDocument/2006/relationships/image" Target="../media/image156.jpg"/><Relationship Id="rId168" Type="http://schemas.openxmlformats.org/officeDocument/2006/relationships/image" Target="../media/image165.png"/><Relationship Id="rId167" Type="http://schemas.openxmlformats.org/officeDocument/2006/relationships/image" Target="../media/image151.png"/><Relationship Id="rId166" Type="http://schemas.openxmlformats.org/officeDocument/2006/relationships/image" Target="../media/image213.jpg"/><Relationship Id="rId51" Type="http://schemas.openxmlformats.org/officeDocument/2006/relationships/image" Target="../media/image5.jpg"/><Relationship Id="rId50" Type="http://schemas.openxmlformats.org/officeDocument/2006/relationships/image" Target="../media/image51.jpg"/><Relationship Id="rId53" Type="http://schemas.openxmlformats.org/officeDocument/2006/relationships/image" Target="../media/image14.jpg"/><Relationship Id="rId52" Type="http://schemas.openxmlformats.org/officeDocument/2006/relationships/image" Target="../media/image20.jpg"/><Relationship Id="rId55" Type="http://schemas.openxmlformats.org/officeDocument/2006/relationships/image" Target="../media/image25.jpg"/><Relationship Id="rId161" Type="http://schemas.openxmlformats.org/officeDocument/2006/relationships/image" Target="../media/image201.png"/><Relationship Id="rId54" Type="http://schemas.openxmlformats.org/officeDocument/2006/relationships/image" Target="../media/image26.jpg"/><Relationship Id="rId160" Type="http://schemas.openxmlformats.org/officeDocument/2006/relationships/image" Target="../media/image164.png"/><Relationship Id="rId57" Type="http://schemas.openxmlformats.org/officeDocument/2006/relationships/image" Target="../media/image43.png"/><Relationship Id="rId56" Type="http://schemas.openxmlformats.org/officeDocument/2006/relationships/image" Target="../media/image30.jpg"/><Relationship Id="rId159" Type="http://schemas.openxmlformats.org/officeDocument/2006/relationships/image" Target="../media/image138.jpg"/><Relationship Id="rId59" Type="http://schemas.openxmlformats.org/officeDocument/2006/relationships/image" Target="../media/image37.jpg"/><Relationship Id="rId154" Type="http://schemas.openxmlformats.org/officeDocument/2006/relationships/image" Target="../media/image150.png"/><Relationship Id="rId58" Type="http://schemas.openxmlformats.org/officeDocument/2006/relationships/image" Target="../media/image13.jpg"/><Relationship Id="rId153" Type="http://schemas.openxmlformats.org/officeDocument/2006/relationships/image" Target="../media/image143.jpg"/><Relationship Id="rId152" Type="http://schemas.openxmlformats.org/officeDocument/2006/relationships/image" Target="../media/image137.png"/><Relationship Id="rId151" Type="http://schemas.openxmlformats.org/officeDocument/2006/relationships/image" Target="../media/image149.png"/><Relationship Id="rId158" Type="http://schemas.openxmlformats.org/officeDocument/2006/relationships/image" Target="../media/image186.png"/><Relationship Id="rId157" Type="http://schemas.openxmlformats.org/officeDocument/2006/relationships/image" Target="../media/image147.png"/><Relationship Id="rId156" Type="http://schemas.openxmlformats.org/officeDocument/2006/relationships/image" Target="../media/image148.jpg"/><Relationship Id="rId155" Type="http://schemas.openxmlformats.org/officeDocument/2006/relationships/image" Target="../media/image166.png"/><Relationship Id="rId107" Type="http://schemas.openxmlformats.org/officeDocument/2006/relationships/image" Target="../media/image78.jpg"/><Relationship Id="rId228" Type="http://schemas.openxmlformats.org/officeDocument/2006/relationships/image" Target="../media/image207.png"/><Relationship Id="rId106" Type="http://schemas.openxmlformats.org/officeDocument/2006/relationships/image" Target="../media/image90.jpg"/><Relationship Id="rId227" Type="http://schemas.openxmlformats.org/officeDocument/2006/relationships/image" Target="../media/image239.jpg"/><Relationship Id="rId105" Type="http://schemas.openxmlformats.org/officeDocument/2006/relationships/image" Target="../media/image104.jpg"/><Relationship Id="rId226" Type="http://schemas.openxmlformats.org/officeDocument/2006/relationships/image" Target="../media/image223.png"/><Relationship Id="rId104" Type="http://schemas.openxmlformats.org/officeDocument/2006/relationships/image" Target="../media/image86.jpg"/><Relationship Id="rId225" Type="http://schemas.openxmlformats.org/officeDocument/2006/relationships/image" Target="../media/image211.jpg"/><Relationship Id="rId109" Type="http://schemas.openxmlformats.org/officeDocument/2006/relationships/image" Target="../media/image87.jpg"/><Relationship Id="rId108" Type="http://schemas.openxmlformats.org/officeDocument/2006/relationships/image" Target="../media/image88.jpg"/><Relationship Id="rId229" Type="http://schemas.openxmlformats.org/officeDocument/2006/relationships/image" Target="../media/image219.png"/><Relationship Id="rId220" Type="http://schemas.openxmlformats.org/officeDocument/2006/relationships/image" Target="../media/image237.png"/><Relationship Id="rId103" Type="http://schemas.openxmlformats.org/officeDocument/2006/relationships/image" Target="../media/image141.jpg"/><Relationship Id="rId224" Type="http://schemas.openxmlformats.org/officeDocument/2006/relationships/image" Target="../media/image253.png"/><Relationship Id="rId102" Type="http://schemas.openxmlformats.org/officeDocument/2006/relationships/image" Target="../media/image107.jpg"/><Relationship Id="rId223" Type="http://schemas.openxmlformats.org/officeDocument/2006/relationships/image" Target="../media/image220.png"/><Relationship Id="rId101" Type="http://schemas.openxmlformats.org/officeDocument/2006/relationships/image" Target="../media/image120.jpg"/><Relationship Id="rId222" Type="http://schemas.openxmlformats.org/officeDocument/2006/relationships/image" Target="../media/image198.png"/><Relationship Id="rId100" Type="http://schemas.openxmlformats.org/officeDocument/2006/relationships/image" Target="../media/image110.jpg"/><Relationship Id="rId221" Type="http://schemas.openxmlformats.org/officeDocument/2006/relationships/image" Target="../media/image196.png"/><Relationship Id="rId217" Type="http://schemas.openxmlformats.org/officeDocument/2006/relationships/image" Target="../media/image204.jpg"/><Relationship Id="rId216" Type="http://schemas.openxmlformats.org/officeDocument/2006/relationships/image" Target="../media/image249.jpg"/><Relationship Id="rId215" Type="http://schemas.openxmlformats.org/officeDocument/2006/relationships/image" Target="../media/image228.jpg"/><Relationship Id="rId214" Type="http://schemas.openxmlformats.org/officeDocument/2006/relationships/image" Target="../media/image230.jpg"/><Relationship Id="rId219" Type="http://schemas.openxmlformats.org/officeDocument/2006/relationships/image" Target="../media/image209.png"/><Relationship Id="rId218" Type="http://schemas.openxmlformats.org/officeDocument/2006/relationships/image" Target="../media/image212.jpg"/><Relationship Id="rId213" Type="http://schemas.openxmlformats.org/officeDocument/2006/relationships/image" Target="../media/image202.jpg"/><Relationship Id="rId212" Type="http://schemas.openxmlformats.org/officeDocument/2006/relationships/image" Target="../media/image208.jpg"/><Relationship Id="rId211" Type="http://schemas.openxmlformats.org/officeDocument/2006/relationships/image" Target="../media/image200.jpg"/><Relationship Id="rId210" Type="http://schemas.openxmlformats.org/officeDocument/2006/relationships/image" Target="../media/image210.jpg"/><Relationship Id="rId129" Type="http://schemas.openxmlformats.org/officeDocument/2006/relationships/image" Target="../media/image99.png"/><Relationship Id="rId128" Type="http://schemas.openxmlformats.org/officeDocument/2006/relationships/image" Target="../media/image222.jpg"/><Relationship Id="rId249" Type="http://schemas.openxmlformats.org/officeDocument/2006/relationships/image" Target="../media/image257.png"/><Relationship Id="rId127" Type="http://schemas.openxmlformats.org/officeDocument/2006/relationships/image" Target="../media/image145.jpg"/><Relationship Id="rId248" Type="http://schemas.openxmlformats.org/officeDocument/2006/relationships/image" Target="../media/image258.png"/><Relationship Id="rId126" Type="http://schemas.openxmlformats.org/officeDocument/2006/relationships/image" Target="../media/image122.jpg"/><Relationship Id="rId247" Type="http://schemas.openxmlformats.org/officeDocument/2006/relationships/image" Target="../media/image227.png"/><Relationship Id="rId121" Type="http://schemas.openxmlformats.org/officeDocument/2006/relationships/image" Target="../media/image121.jpg"/><Relationship Id="rId242" Type="http://schemas.openxmlformats.org/officeDocument/2006/relationships/image" Target="../media/image259.png"/><Relationship Id="rId120" Type="http://schemas.openxmlformats.org/officeDocument/2006/relationships/image" Target="../media/image108.jpg"/><Relationship Id="rId241" Type="http://schemas.openxmlformats.org/officeDocument/2006/relationships/image" Target="../media/image231.png"/><Relationship Id="rId240" Type="http://schemas.openxmlformats.org/officeDocument/2006/relationships/image" Target="../media/image260.png"/><Relationship Id="rId125" Type="http://schemas.openxmlformats.org/officeDocument/2006/relationships/image" Target="../media/image125.jpg"/><Relationship Id="rId246" Type="http://schemas.openxmlformats.org/officeDocument/2006/relationships/image" Target="../media/image246.png"/><Relationship Id="rId124" Type="http://schemas.openxmlformats.org/officeDocument/2006/relationships/image" Target="../media/image153.jpg"/><Relationship Id="rId245" Type="http://schemas.openxmlformats.org/officeDocument/2006/relationships/image" Target="../media/image243.png"/><Relationship Id="rId123" Type="http://schemas.openxmlformats.org/officeDocument/2006/relationships/image" Target="../media/image109.jpg"/><Relationship Id="rId244" Type="http://schemas.openxmlformats.org/officeDocument/2006/relationships/image" Target="../media/image245.jpg"/><Relationship Id="rId122" Type="http://schemas.openxmlformats.org/officeDocument/2006/relationships/image" Target="../media/image101.jpg"/><Relationship Id="rId243" Type="http://schemas.openxmlformats.org/officeDocument/2006/relationships/image" Target="../media/image225.png"/><Relationship Id="rId95" Type="http://schemas.openxmlformats.org/officeDocument/2006/relationships/image" Target="../media/image81.jpg"/><Relationship Id="rId94" Type="http://schemas.openxmlformats.org/officeDocument/2006/relationships/image" Target="../media/image74.jpg"/><Relationship Id="rId97" Type="http://schemas.openxmlformats.org/officeDocument/2006/relationships/image" Target="../media/image91.jpg"/><Relationship Id="rId96" Type="http://schemas.openxmlformats.org/officeDocument/2006/relationships/image" Target="../media/image94.jpg"/><Relationship Id="rId99" Type="http://schemas.openxmlformats.org/officeDocument/2006/relationships/image" Target="../media/image114.jpg"/><Relationship Id="rId98" Type="http://schemas.openxmlformats.org/officeDocument/2006/relationships/image" Target="../media/image103.jpg"/><Relationship Id="rId91" Type="http://schemas.openxmlformats.org/officeDocument/2006/relationships/image" Target="../media/image98.jpg"/><Relationship Id="rId90" Type="http://schemas.openxmlformats.org/officeDocument/2006/relationships/image" Target="../media/image100.jpg"/><Relationship Id="rId93" Type="http://schemas.openxmlformats.org/officeDocument/2006/relationships/image" Target="../media/image79.jpg"/><Relationship Id="rId92" Type="http://schemas.openxmlformats.org/officeDocument/2006/relationships/image" Target="../media/image118.jpg"/><Relationship Id="rId118" Type="http://schemas.openxmlformats.org/officeDocument/2006/relationships/image" Target="../media/image105.jpg"/><Relationship Id="rId239" Type="http://schemas.openxmlformats.org/officeDocument/2006/relationships/image" Target="../media/image252.png"/><Relationship Id="rId117" Type="http://schemas.openxmlformats.org/officeDocument/2006/relationships/image" Target="../media/image116.jpg"/><Relationship Id="rId238" Type="http://schemas.openxmlformats.org/officeDocument/2006/relationships/image" Target="../media/image221.png"/><Relationship Id="rId116" Type="http://schemas.openxmlformats.org/officeDocument/2006/relationships/image" Target="../media/image112.jpg"/><Relationship Id="rId237" Type="http://schemas.openxmlformats.org/officeDocument/2006/relationships/image" Target="../media/image241.jpg"/><Relationship Id="rId115" Type="http://schemas.openxmlformats.org/officeDocument/2006/relationships/image" Target="../media/image117.jpg"/><Relationship Id="rId236" Type="http://schemas.openxmlformats.org/officeDocument/2006/relationships/image" Target="../media/image229.png"/><Relationship Id="rId119" Type="http://schemas.openxmlformats.org/officeDocument/2006/relationships/image" Target="../media/image76.jpg"/><Relationship Id="rId110" Type="http://schemas.openxmlformats.org/officeDocument/2006/relationships/image" Target="../media/image119.jpg"/><Relationship Id="rId231" Type="http://schemas.openxmlformats.org/officeDocument/2006/relationships/image" Target="../media/image217.png"/><Relationship Id="rId230" Type="http://schemas.openxmlformats.org/officeDocument/2006/relationships/image" Target="../media/image218.jpg"/><Relationship Id="rId114" Type="http://schemas.openxmlformats.org/officeDocument/2006/relationships/image" Target="../media/image106.jpg"/><Relationship Id="rId235" Type="http://schemas.openxmlformats.org/officeDocument/2006/relationships/image" Target="../media/image242.png"/><Relationship Id="rId113" Type="http://schemas.openxmlformats.org/officeDocument/2006/relationships/image" Target="../media/image102.jpg"/><Relationship Id="rId234" Type="http://schemas.openxmlformats.org/officeDocument/2006/relationships/image" Target="../media/image233.png"/><Relationship Id="rId112" Type="http://schemas.openxmlformats.org/officeDocument/2006/relationships/image" Target="../media/image133.jpg"/><Relationship Id="rId233" Type="http://schemas.openxmlformats.org/officeDocument/2006/relationships/image" Target="../media/image244.png"/><Relationship Id="rId111" Type="http://schemas.openxmlformats.org/officeDocument/2006/relationships/image" Target="../media/image85.jpg"/><Relationship Id="rId232" Type="http://schemas.openxmlformats.org/officeDocument/2006/relationships/image" Target="../media/image224.png"/><Relationship Id="rId206" Type="http://schemas.openxmlformats.org/officeDocument/2006/relationships/image" Target="../media/image214.jpg"/><Relationship Id="rId205" Type="http://schemas.openxmlformats.org/officeDocument/2006/relationships/image" Target="../media/image203.jpg"/><Relationship Id="rId204" Type="http://schemas.openxmlformats.org/officeDocument/2006/relationships/image" Target="../media/image232.png"/><Relationship Id="rId203" Type="http://schemas.openxmlformats.org/officeDocument/2006/relationships/image" Target="../media/image195.png"/><Relationship Id="rId209" Type="http://schemas.openxmlformats.org/officeDocument/2006/relationships/image" Target="../media/image199.jpg"/><Relationship Id="rId208" Type="http://schemas.openxmlformats.org/officeDocument/2006/relationships/image" Target="../media/image194.jpg"/><Relationship Id="rId207" Type="http://schemas.openxmlformats.org/officeDocument/2006/relationships/image" Target="../media/image192.jpg"/><Relationship Id="rId202" Type="http://schemas.openxmlformats.org/officeDocument/2006/relationships/image" Target="../media/image215.jpg"/><Relationship Id="rId201" Type="http://schemas.openxmlformats.org/officeDocument/2006/relationships/image" Target="../media/image235.jpg"/><Relationship Id="rId200" Type="http://schemas.openxmlformats.org/officeDocument/2006/relationships/image" Target="../media/image188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0</xdr:row>
      <xdr:rowOff>47625</xdr:rowOff>
    </xdr:from>
    <xdr:ext cx="3848100" cy="10953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19050</xdr:colOff>
      <xdr:row>20</xdr:row>
      <xdr:rowOff>1514475</xdr:rowOff>
    </xdr:from>
    <xdr:ext cx="1333500" cy="1514475"/>
    <xdr:pic>
      <xdr:nvPicPr>
        <xdr:cNvPr id="0" name="image5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38100</xdr:colOff>
      <xdr:row>18</xdr:row>
      <xdr:rowOff>1504950</xdr:rowOff>
    </xdr:from>
    <xdr:ext cx="1304925" cy="1504950"/>
    <xdr:pic>
      <xdr:nvPicPr>
        <xdr:cNvPr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419100</xdr:colOff>
      <xdr:row>45</xdr:row>
      <xdr:rowOff>47625</xdr:rowOff>
    </xdr:from>
    <xdr:ext cx="1914525" cy="1438275"/>
    <xdr:pic>
      <xdr:nvPicPr>
        <xdr:cNvPr id="0" name="image21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47625</xdr:colOff>
      <xdr:row>92</xdr:row>
      <xdr:rowOff>95250</xdr:rowOff>
    </xdr:from>
    <xdr:ext cx="1295400" cy="1333500"/>
    <xdr:pic>
      <xdr:nvPicPr>
        <xdr:cNvPr id="0" name="image10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28575</xdr:colOff>
      <xdr:row>87</xdr:row>
      <xdr:rowOff>1504950</xdr:rowOff>
    </xdr:from>
    <xdr:ext cx="1333500" cy="1504950"/>
    <xdr:pic>
      <xdr:nvPicPr>
        <xdr:cNvPr id="0" name="image3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266700</xdr:colOff>
      <xdr:row>16</xdr:row>
      <xdr:rowOff>38100</xdr:rowOff>
    </xdr:from>
    <xdr:ext cx="2228850" cy="1428750"/>
    <xdr:pic>
      <xdr:nvPicPr>
        <xdr:cNvPr id="0" name="image12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114300</xdr:colOff>
      <xdr:row>82</xdr:row>
      <xdr:rowOff>57150</xdr:rowOff>
    </xdr:from>
    <xdr:ext cx="2505075" cy="1419225"/>
    <xdr:pic>
      <xdr:nvPicPr>
        <xdr:cNvPr id="0" name="image27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419100</xdr:colOff>
      <xdr:row>68</xdr:row>
      <xdr:rowOff>47625</xdr:rowOff>
    </xdr:from>
    <xdr:ext cx="1905000" cy="1428750"/>
    <xdr:pic>
      <xdr:nvPicPr>
        <xdr:cNvPr id="0" name="image35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419100</xdr:colOff>
      <xdr:row>67</xdr:row>
      <xdr:rowOff>57150</xdr:rowOff>
    </xdr:from>
    <xdr:ext cx="1914525" cy="1438275"/>
    <xdr:pic>
      <xdr:nvPicPr>
        <xdr:cNvPr id="0" name="image36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419100</xdr:colOff>
      <xdr:row>66</xdr:row>
      <xdr:rowOff>57150</xdr:rowOff>
    </xdr:from>
    <xdr:ext cx="1924050" cy="1438275"/>
    <xdr:pic>
      <xdr:nvPicPr>
        <xdr:cNvPr id="0" name="image17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</xdr:row>
      <xdr:rowOff>0</xdr:rowOff>
    </xdr:from>
    <xdr:ext cx="2695575" cy="1524000"/>
    <xdr:pic>
      <xdr:nvPicPr>
        <xdr:cNvPr id="0" name="image3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</xdr:row>
      <xdr:rowOff>0</xdr:rowOff>
    </xdr:from>
    <xdr:ext cx="1381125" cy="1038225"/>
    <xdr:pic>
      <xdr:nvPicPr>
        <xdr:cNvPr id="0" name="image40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</xdr:row>
      <xdr:rowOff>0</xdr:rowOff>
    </xdr:from>
    <xdr:ext cx="1390650" cy="1038225"/>
    <xdr:pic>
      <xdr:nvPicPr>
        <xdr:cNvPr id="0" name="image11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</xdr:row>
      <xdr:rowOff>0</xdr:rowOff>
    </xdr:from>
    <xdr:ext cx="2695575" cy="1524000"/>
    <xdr:pic>
      <xdr:nvPicPr>
        <xdr:cNvPr id="0" name="image66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</xdr:row>
      <xdr:rowOff>0</xdr:rowOff>
    </xdr:from>
    <xdr:ext cx="1143000" cy="1524000"/>
    <xdr:pic>
      <xdr:nvPicPr>
        <xdr:cNvPr id="0" name="image18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</xdr:row>
      <xdr:rowOff>0</xdr:rowOff>
    </xdr:from>
    <xdr:ext cx="1390650" cy="1038225"/>
    <xdr:pic>
      <xdr:nvPicPr>
        <xdr:cNvPr id="0" name="image45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</xdr:row>
      <xdr:rowOff>0</xdr:rowOff>
    </xdr:from>
    <xdr:ext cx="2705100" cy="1524000"/>
    <xdr:pic>
      <xdr:nvPicPr>
        <xdr:cNvPr id="0" name="image7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</xdr:row>
      <xdr:rowOff>0</xdr:rowOff>
    </xdr:from>
    <xdr:ext cx="1143000" cy="1524000"/>
    <xdr:pic>
      <xdr:nvPicPr>
        <xdr:cNvPr id="0" name="image24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1390650" cy="1038225"/>
    <xdr:pic>
      <xdr:nvPicPr>
        <xdr:cNvPr id="0" name="image31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</xdr:row>
      <xdr:rowOff>0</xdr:rowOff>
    </xdr:from>
    <xdr:ext cx="2695575" cy="1524000"/>
    <xdr:pic>
      <xdr:nvPicPr>
        <xdr:cNvPr id="0" name="image58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</xdr:row>
      <xdr:rowOff>0</xdr:rowOff>
    </xdr:from>
    <xdr:ext cx="2695575" cy="1524000"/>
    <xdr:pic>
      <xdr:nvPicPr>
        <xdr:cNvPr id="0" name="image34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6</xdr:row>
      <xdr:rowOff>0</xdr:rowOff>
    </xdr:from>
    <xdr:ext cx="1143000" cy="1524000"/>
    <xdr:pic>
      <xdr:nvPicPr>
        <xdr:cNvPr id="0" name="image15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</xdr:row>
      <xdr:rowOff>0</xdr:rowOff>
    </xdr:from>
    <xdr:ext cx="1390650" cy="1028700"/>
    <xdr:pic>
      <xdr:nvPicPr>
        <xdr:cNvPr id="0" name="image42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6</xdr:row>
      <xdr:rowOff>0</xdr:rowOff>
    </xdr:from>
    <xdr:ext cx="2705100" cy="1524000"/>
    <xdr:pic>
      <xdr:nvPicPr>
        <xdr:cNvPr id="0" name="image22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7</xdr:row>
      <xdr:rowOff>0</xdr:rowOff>
    </xdr:from>
    <xdr:ext cx="1133475" cy="1524000"/>
    <xdr:pic>
      <xdr:nvPicPr>
        <xdr:cNvPr id="0" name="image38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</xdr:row>
      <xdr:rowOff>0</xdr:rowOff>
    </xdr:from>
    <xdr:ext cx="1390650" cy="1038225"/>
    <xdr:pic>
      <xdr:nvPicPr>
        <xdr:cNvPr id="0" name="image28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7</xdr:row>
      <xdr:rowOff>0</xdr:rowOff>
    </xdr:from>
    <xdr:ext cx="2705100" cy="1524000"/>
    <xdr:pic>
      <xdr:nvPicPr>
        <xdr:cNvPr id="0" name="image44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8</xdr:row>
      <xdr:rowOff>0</xdr:rowOff>
    </xdr:from>
    <xdr:ext cx="1143000" cy="1524000"/>
    <xdr:pic>
      <xdr:nvPicPr>
        <xdr:cNvPr id="0" name="image62.pn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</xdr:row>
      <xdr:rowOff>0</xdr:rowOff>
    </xdr:from>
    <xdr:ext cx="1390650" cy="1038225"/>
    <xdr:pic>
      <xdr:nvPicPr>
        <xdr:cNvPr id="0" name="image9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8</xdr:row>
      <xdr:rowOff>0</xdr:rowOff>
    </xdr:from>
    <xdr:ext cx="2705100" cy="1524000"/>
    <xdr:pic>
      <xdr:nvPicPr>
        <xdr:cNvPr id="0" name="image32.jp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1143000" cy="1524000"/>
    <xdr:pic>
      <xdr:nvPicPr>
        <xdr:cNvPr id="0" name="image63.pn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9</xdr:row>
      <xdr:rowOff>0</xdr:rowOff>
    </xdr:from>
    <xdr:ext cx="1390650" cy="1038225"/>
    <xdr:pic>
      <xdr:nvPicPr>
        <xdr:cNvPr id="0" name="image52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9</xdr:row>
      <xdr:rowOff>0</xdr:rowOff>
    </xdr:from>
    <xdr:ext cx="2705100" cy="1524000"/>
    <xdr:pic>
      <xdr:nvPicPr>
        <xdr:cNvPr id="0" name="image46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10</xdr:row>
      <xdr:rowOff>0</xdr:rowOff>
    </xdr:from>
    <xdr:ext cx="1143000" cy="1524000"/>
    <xdr:pic>
      <xdr:nvPicPr>
        <xdr:cNvPr id="0" name="image50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</xdr:row>
      <xdr:rowOff>0</xdr:rowOff>
    </xdr:from>
    <xdr:ext cx="1390650" cy="1038225"/>
    <xdr:pic>
      <xdr:nvPicPr>
        <xdr:cNvPr id="0" name="image49.jp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10</xdr:row>
      <xdr:rowOff>0</xdr:rowOff>
    </xdr:from>
    <xdr:ext cx="2705100" cy="1524000"/>
    <xdr:pic>
      <xdr:nvPicPr>
        <xdr:cNvPr id="0" name="image19.jp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11</xdr:row>
      <xdr:rowOff>0</xdr:rowOff>
    </xdr:from>
    <xdr:ext cx="1143000" cy="1524000"/>
    <xdr:pic>
      <xdr:nvPicPr>
        <xdr:cNvPr id="0" name="image47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11</xdr:row>
      <xdr:rowOff>0</xdr:rowOff>
    </xdr:from>
    <xdr:ext cx="1143000" cy="1524000"/>
    <xdr:pic>
      <xdr:nvPicPr>
        <xdr:cNvPr id="0" name="image8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11</xdr:row>
      <xdr:rowOff>0</xdr:rowOff>
    </xdr:from>
    <xdr:ext cx="2705100" cy="1524000"/>
    <xdr:pic>
      <xdr:nvPicPr>
        <xdr:cNvPr id="0" name="image68.jp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12</xdr:row>
      <xdr:rowOff>0</xdr:rowOff>
    </xdr:from>
    <xdr:ext cx="2705100" cy="1524000"/>
    <xdr:pic>
      <xdr:nvPicPr>
        <xdr:cNvPr id="0" name="image95.pn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13</xdr:row>
      <xdr:rowOff>0</xdr:rowOff>
    </xdr:from>
    <xdr:ext cx="1143000" cy="1524000"/>
    <xdr:pic>
      <xdr:nvPicPr>
        <xdr:cNvPr id="0" name="image4.pn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13</xdr:row>
      <xdr:rowOff>0</xdr:rowOff>
    </xdr:from>
    <xdr:ext cx="1390650" cy="1038225"/>
    <xdr:pic>
      <xdr:nvPicPr>
        <xdr:cNvPr id="0" name="image48.jp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13</xdr:row>
      <xdr:rowOff>0</xdr:rowOff>
    </xdr:from>
    <xdr:ext cx="2695575" cy="1524000"/>
    <xdr:pic>
      <xdr:nvPicPr>
        <xdr:cNvPr id="0" name="image39.jp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14</xdr:row>
      <xdr:rowOff>0</xdr:rowOff>
    </xdr:from>
    <xdr:ext cx="1143000" cy="1524000"/>
    <xdr:pic>
      <xdr:nvPicPr>
        <xdr:cNvPr id="0" name="image6.pn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14</xdr:row>
      <xdr:rowOff>0</xdr:rowOff>
    </xdr:from>
    <xdr:ext cx="1390650" cy="1038225"/>
    <xdr:pic>
      <xdr:nvPicPr>
        <xdr:cNvPr id="0" name="image41.jp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14</xdr:row>
      <xdr:rowOff>0</xdr:rowOff>
    </xdr:from>
    <xdr:ext cx="2695575" cy="1524000"/>
    <xdr:pic>
      <xdr:nvPicPr>
        <xdr:cNvPr id="0" name="image54.jp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15</xdr:row>
      <xdr:rowOff>0</xdr:rowOff>
    </xdr:from>
    <xdr:ext cx="1381125" cy="771525"/>
    <xdr:pic>
      <xdr:nvPicPr>
        <xdr:cNvPr id="0" name="image29.jp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15</xdr:row>
      <xdr:rowOff>0</xdr:rowOff>
    </xdr:from>
    <xdr:ext cx="1390650" cy="781050"/>
    <xdr:pic>
      <xdr:nvPicPr>
        <xdr:cNvPr id="0" name="image23.jp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15</xdr:row>
      <xdr:rowOff>0</xdr:rowOff>
    </xdr:from>
    <xdr:ext cx="2457450" cy="1524000"/>
    <xdr:pic>
      <xdr:nvPicPr>
        <xdr:cNvPr id="0" name="image16.jp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16</xdr:row>
      <xdr:rowOff>0</xdr:rowOff>
    </xdr:from>
    <xdr:ext cx="1381125" cy="771525"/>
    <xdr:pic>
      <xdr:nvPicPr>
        <xdr:cNvPr id="0" name="image51.jp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16</xdr:row>
      <xdr:rowOff>0</xdr:rowOff>
    </xdr:from>
    <xdr:ext cx="1390650" cy="781050"/>
    <xdr:pic>
      <xdr:nvPicPr>
        <xdr:cNvPr id="0" name="image5.jp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17</xdr:row>
      <xdr:rowOff>0</xdr:rowOff>
    </xdr:from>
    <xdr:ext cx="1381125" cy="771525"/>
    <xdr:pic>
      <xdr:nvPicPr>
        <xdr:cNvPr id="0" name="image20.jp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17</xdr:row>
      <xdr:rowOff>0</xdr:rowOff>
    </xdr:from>
    <xdr:ext cx="1390650" cy="771525"/>
    <xdr:pic>
      <xdr:nvPicPr>
        <xdr:cNvPr id="0" name="image14.jp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17</xdr:row>
      <xdr:rowOff>0</xdr:rowOff>
    </xdr:from>
    <xdr:ext cx="2705100" cy="1524000"/>
    <xdr:pic>
      <xdr:nvPicPr>
        <xdr:cNvPr id="0" name="image26.jp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18</xdr:row>
      <xdr:rowOff>0</xdr:rowOff>
    </xdr:from>
    <xdr:ext cx="1381125" cy="771525"/>
    <xdr:pic>
      <xdr:nvPicPr>
        <xdr:cNvPr id="0" name="image25.jp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18</xdr:row>
      <xdr:rowOff>0</xdr:rowOff>
    </xdr:from>
    <xdr:ext cx="1390650" cy="771525"/>
    <xdr:pic>
      <xdr:nvPicPr>
        <xdr:cNvPr id="0" name="image30.jp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18</xdr:row>
      <xdr:rowOff>0</xdr:rowOff>
    </xdr:from>
    <xdr:ext cx="2714625" cy="1514475"/>
    <xdr:pic>
      <xdr:nvPicPr>
        <xdr:cNvPr id="0" name="image43.pn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19</xdr:row>
      <xdr:rowOff>0</xdr:rowOff>
    </xdr:from>
    <xdr:ext cx="1381125" cy="771525"/>
    <xdr:pic>
      <xdr:nvPicPr>
        <xdr:cNvPr id="0" name="image13.jp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19</xdr:row>
      <xdr:rowOff>0</xdr:rowOff>
    </xdr:from>
    <xdr:ext cx="2705100" cy="1524000"/>
    <xdr:pic>
      <xdr:nvPicPr>
        <xdr:cNvPr id="0" name="image37.jp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20</xdr:row>
      <xdr:rowOff>0</xdr:rowOff>
    </xdr:from>
    <xdr:ext cx="1381125" cy="771525"/>
    <xdr:pic>
      <xdr:nvPicPr>
        <xdr:cNvPr id="0" name="image69.jp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20</xdr:row>
      <xdr:rowOff>0</xdr:rowOff>
    </xdr:from>
    <xdr:ext cx="1390650" cy="781050"/>
    <xdr:pic>
      <xdr:nvPicPr>
        <xdr:cNvPr id="0" name="image72.jp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20</xdr:row>
      <xdr:rowOff>0</xdr:rowOff>
    </xdr:from>
    <xdr:ext cx="2705100" cy="1524000"/>
    <xdr:pic>
      <xdr:nvPicPr>
        <xdr:cNvPr id="0" name="image55.jp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21</xdr:row>
      <xdr:rowOff>0</xdr:rowOff>
    </xdr:from>
    <xdr:ext cx="1390650" cy="781050"/>
    <xdr:pic>
      <xdr:nvPicPr>
        <xdr:cNvPr id="0" name="image56.jp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21</xdr:row>
      <xdr:rowOff>0</xdr:rowOff>
    </xdr:from>
    <xdr:ext cx="1914525" cy="1524000"/>
    <xdr:pic>
      <xdr:nvPicPr>
        <xdr:cNvPr id="0" name="image59.jp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22</xdr:row>
      <xdr:rowOff>0</xdr:rowOff>
    </xdr:from>
    <xdr:ext cx="1381125" cy="771525"/>
    <xdr:pic>
      <xdr:nvPicPr>
        <xdr:cNvPr id="0" name="image65.jp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22</xdr:row>
      <xdr:rowOff>0</xdr:rowOff>
    </xdr:from>
    <xdr:ext cx="1390650" cy="781050"/>
    <xdr:pic>
      <xdr:nvPicPr>
        <xdr:cNvPr id="0" name="image57.jp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22</xdr:row>
      <xdr:rowOff>0</xdr:rowOff>
    </xdr:from>
    <xdr:ext cx="2705100" cy="1524000"/>
    <xdr:pic>
      <xdr:nvPicPr>
        <xdr:cNvPr id="0" name="image84.jp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23</xdr:row>
      <xdr:rowOff>0</xdr:rowOff>
    </xdr:from>
    <xdr:ext cx="1381125" cy="771525"/>
    <xdr:pic>
      <xdr:nvPicPr>
        <xdr:cNvPr id="0" name="image155.jp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23</xdr:row>
      <xdr:rowOff>0</xdr:rowOff>
    </xdr:from>
    <xdr:ext cx="1390650" cy="771525"/>
    <xdr:pic>
      <xdr:nvPicPr>
        <xdr:cNvPr id="0" name="image70.jp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23</xdr:row>
      <xdr:rowOff>0</xdr:rowOff>
    </xdr:from>
    <xdr:ext cx="2705100" cy="1524000"/>
    <xdr:pic>
      <xdr:nvPicPr>
        <xdr:cNvPr id="0" name="image64.jp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24</xdr:row>
      <xdr:rowOff>0</xdr:rowOff>
    </xdr:from>
    <xdr:ext cx="1381125" cy="771525"/>
    <xdr:pic>
      <xdr:nvPicPr>
        <xdr:cNvPr id="0" name="image75.jp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24</xdr:row>
      <xdr:rowOff>0</xdr:rowOff>
    </xdr:from>
    <xdr:ext cx="1390650" cy="771525"/>
    <xdr:pic>
      <xdr:nvPicPr>
        <xdr:cNvPr id="0" name="image113.jp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24</xdr:row>
      <xdr:rowOff>0</xdr:rowOff>
    </xdr:from>
    <xdr:ext cx="2705100" cy="1524000"/>
    <xdr:pic>
      <xdr:nvPicPr>
        <xdr:cNvPr id="0" name="image61.jp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25</xdr:row>
      <xdr:rowOff>0</xdr:rowOff>
    </xdr:from>
    <xdr:ext cx="1133475" cy="1524000"/>
    <xdr:pic>
      <xdr:nvPicPr>
        <xdr:cNvPr id="0" name="image67.pn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25</xdr:row>
      <xdr:rowOff>0</xdr:rowOff>
    </xdr:from>
    <xdr:ext cx="2705100" cy="1524000"/>
    <xdr:pic>
      <xdr:nvPicPr>
        <xdr:cNvPr id="0" name="image60.jpg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26</xdr:row>
      <xdr:rowOff>0</xdr:rowOff>
    </xdr:from>
    <xdr:ext cx="1381125" cy="771525"/>
    <xdr:pic>
      <xdr:nvPicPr>
        <xdr:cNvPr id="0" name="image96.jp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26</xdr:row>
      <xdr:rowOff>0</xdr:rowOff>
    </xdr:from>
    <xdr:ext cx="1390650" cy="781050"/>
    <xdr:pic>
      <xdr:nvPicPr>
        <xdr:cNvPr id="0" name="image124.jp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26</xdr:row>
      <xdr:rowOff>0</xdr:rowOff>
    </xdr:from>
    <xdr:ext cx="2705100" cy="1524000"/>
    <xdr:pic>
      <xdr:nvPicPr>
        <xdr:cNvPr id="0" name="image83.jp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27</xdr:row>
      <xdr:rowOff>0</xdr:rowOff>
    </xdr:from>
    <xdr:ext cx="1381125" cy="771525"/>
    <xdr:pic>
      <xdr:nvPicPr>
        <xdr:cNvPr id="0" name="image89.jp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27</xdr:row>
      <xdr:rowOff>0</xdr:rowOff>
    </xdr:from>
    <xdr:ext cx="1390650" cy="762000"/>
    <xdr:pic>
      <xdr:nvPicPr>
        <xdr:cNvPr id="0" name="image82.jp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27</xdr:row>
      <xdr:rowOff>0</xdr:rowOff>
    </xdr:from>
    <xdr:ext cx="2705100" cy="1524000"/>
    <xdr:pic>
      <xdr:nvPicPr>
        <xdr:cNvPr id="0" name="image93.jp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28</xdr:row>
      <xdr:rowOff>0</xdr:rowOff>
    </xdr:from>
    <xdr:ext cx="1381125" cy="771525"/>
    <xdr:pic>
      <xdr:nvPicPr>
        <xdr:cNvPr id="0" name="image92.jp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28</xdr:row>
      <xdr:rowOff>0</xdr:rowOff>
    </xdr:from>
    <xdr:ext cx="1390650" cy="771525"/>
    <xdr:pic>
      <xdr:nvPicPr>
        <xdr:cNvPr id="0" name="image77.jp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28</xdr:row>
      <xdr:rowOff>0</xdr:rowOff>
    </xdr:from>
    <xdr:ext cx="2705100" cy="1524000"/>
    <xdr:pic>
      <xdr:nvPicPr>
        <xdr:cNvPr id="0" name="image97.jp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29</xdr:row>
      <xdr:rowOff>0</xdr:rowOff>
    </xdr:from>
    <xdr:ext cx="1381125" cy="771525"/>
    <xdr:pic>
      <xdr:nvPicPr>
        <xdr:cNvPr id="0" name="image71.jpg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29</xdr:row>
      <xdr:rowOff>0</xdr:rowOff>
    </xdr:from>
    <xdr:ext cx="1390650" cy="771525"/>
    <xdr:pic>
      <xdr:nvPicPr>
        <xdr:cNvPr id="0" name="image111.jp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29</xdr:row>
      <xdr:rowOff>0</xdr:rowOff>
    </xdr:from>
    <xdr:ext cx="2705100" cy="1524000"/>
    <xdr:pic>
      <xdr:nvPicPr>
        <xdr:cNvPr id="0" name="image73.jp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30</xdr:row>
      <xdr:rowOff>0</xdr:rowOff>
    </xdr:from>
    <xdr:ext cx="1381125" cy="771525"/>
    <xdr:pic>
      <xdr:nvPicPr>
        <xdr:cNvPr id="0" name="image92.jp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30</xdr:row>
      <xdr:rowOff>0</xdr:rowOff>
    </xdr:from>
    <xdr:ext cx="1390650" cy="771525"/>
    <xdr:pic>
      <xdr:nvPicPr>
        <xdr:cNvPr id="0" name="image115.jp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30</xdr:row>
      <xdr:rowOff>0</xdr:rowOff>
    </xdr:from>
    <xdr:ext cx="1733550" cy="1524000"/>
    <xdr:pic>
      <xdr:nvPicPr>
        <xdr:cNvPr id="0" name="image80.jp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31</xdr:row>
      <xdr:rowOff>0</xdr:rowOff>
    </xdr:from>
    <xdr:ext cx="1381125" cy="771525"/>
    <xdr:pic>
      <xdr:nvPicPr>
        <xdr:cNvPr id="0" name="image100.jp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</xdr:row>
      <xdr:rowOff>0</xdr:rowOff>
    </xdr:from>
    <xdr:ext cx="1390650" cy="771525"/>
    <xdr:pic>
      <xdr:nvPicPr>
        <xdr:cNvPr id="0" name="image98.jpg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31</xdr:row>
      <xdr:rowOff>0</xdr:rowOff>
    </xdr:from>
    <xdr:ext cx="2219325" cy="1524000"/>
    <xdr:pic>
      <xdr:nvPicPr>
        <xdr:cNvPr id="0" name="image118.jpg"/>
        <xdr:cNvPicPr preferRelativeResize="0"/>
      </xdr:nvPicPr>
      <xdr:blipFill>
        <a:blip cstate="print" r:embed="rId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32</xdr:row>
      <xdr:rowOff>0</xdr:rowOff>
    </xdr:from>
    <xdr:ext cx="1381125" cy="771525"/>
    <xdr:pic>
      <xdr:nvPicPr>
        <xdr:cNvPr id="0" name="image79.jpg"/>
        <xdr:cNvPicPr preferRelativeResize="0"/>
      </xdr:nvPicPr>
      <xdr:blipFill>
        <a:blip cstate="print" r:embed="rId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</xdr:row>
      <xdr:rowOff>0</xdr:rowOff>
    </xdr:from>
    <xdr:ext cx="1390650" cy="771525"/>
    <xdr:pic>
      <xdr:nvPicPr>
        <xdr:cNvPr id="0" name="image74.jpg"/>
        <xdr:cNvPicPr preferRelativeResize="0"/>
      </xdr:nvPicPr>
      <xdr:blipFill>
        <a:blip cstate="print" r:embed="rId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32</xdr:row>
      <xdr:rowOff>0</xdr:rowOff>
    </xdr:from>
    <xdr:ext cx="2705100" cy="1524000"/>
    <xdr:pic>
      <xdr:nvPicPr>
        <xdr:cNvPr id="0" name="image81.jpg"/>
        <xdr:cNvPicPr preferRelativeResize="0"/>
      </xdr:nvPicPr>
      <xdr:blipFill>
        <a:blip cstate="print" r:embed="rId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33</xdr:row>
      <xdr:rowOff>0</xdr:rowOff>
    </xdr:from>
    <xdr:ext cx="1381125" cy="771525"/>
    <xdr:pic>
      <xdr:nvPicPr>
        <xdr:cNvPr id="0" name="image94.jpg"/>
        <xdr:cNvPicPr preferRelativeResize="0"/>
      </xdr:nvPicPr>
      <xdr:blipFill>
        <a:blip cstate="print" r:embed="rId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33</xdr:row>
      <xdr:rowOff>0</xdr:rowOff>
    </xdr:from>
    <xdr:ext cx="1390650" cy="771525"/>
    <xdr:pic>
      <xdr:nvPicPr>
        <xdr:cNvPr id="0" name="image91.jpg"/>
        <xdr:cNvPicPr preferRelativeResize="0"/>
      </xdr:nvPicPr>
      <xdr:blipFill>
        <a:blip cstate="print" r:embed="rId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33</xdr:row>
      <xdr:rowOff>0</xdr:rowOff>
    </xdr:from>
    <xdr:ext cx="2705100" cy="1524000"/>
    <xdr:pic>
      <xdr:nvPicPr>
        <xdr:cNvPr id="0" name="image103.jpg"/>
        <xdr:cNvPicPr preferRelativeResize="0"/>
      </xdr:nvPicPr>
      <xdr:blipFill>
        <a:blip cstate="print" r:embed="rId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34</xdr:row>
      <xdr:rowOff>0</xdr:rowOff>
    </xdr:from>
    <xdr:ext cx="1381125" cy="771525"/>
    <xdr:pic>
      <xdr:nvPicPr>
        <xdr:cNvPr id="0" name="image114.jpg"/>
        <xdr:cNvPicPr preferRelativeResize="0"/>
      </xdr:nvPicPr>
      <xdr:blipFill>
        <a:blip cstate="print" r:embed="rId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34</xdr:row>
      <xdr:rowOff>0</xdr:rowOff>
    </xdr:from>
    <xdr:ext cx="1390650" cy="781050"/>
    <xdr:pic>
      <xdr:nvPicPr>
        <xdr:cNvPr id="0" name="image110.jpg"/>
        <xdr:cNvPicPr preferRelativeResize="0"/>
      </xdr:nvPicPr>
      <xdr:blipFill>
        <a:blip cstate="print" r:embed="rId1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34</xdr:row>
      <xdr:rowOff>0</xdr:rowOff>
    </xdr:from>
    <xdr:ext cx="2705100" cy="1524000"/>
    <xdr:pic>
      <xdr:nvPicPr>
        <xdr:cNvPr id="0" name="image120.jpg"/>
        <xdr:cNvPicPr preferRelativeResize="0"/>
      </xdr:nvPicPr>
      <xdr:blipFill>
        <a:blip cstate="print" r:embed="rId1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35</xdr:row>
      <xdr:rowOff>0</xdr:rowOff>
    </xdr:from>
    <xdr:ext cx="1381125" cy="771525"/>
    <xdr:pic>
      <xdr:nvPicPr>
        <xdr:cNvPr id="0" name="image107.jpg"/>
        <xdr:cNvPicPr preferRelativeResize="0"/>
      </xdr:nvPicPr>
      <xdr:blipFill>
        <a:blip cstate="print" r:embed="rId1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35</xdr:row>
      <xdr:rowOff>0</xdr:rowOff>
    </xdr:from>
    <xdr:ext cx="1390650" cy="771525"/>
    <xdr:pic>
      <xdr:nvPicPr>
        <xdr:cNvPr id="0" name="image141.jpg"/>
        <xdr:cNvPicPr preferRelativeResize="0"/>
      </xdr:nvPicPr>
      <xdr:blipFill>
        <a:blip cstate="print" r:embed="rId1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35</xdr:row>
      <xdr:rowOff>0</xdr:rowOff>
    </xdr:from>
    <xdr:ext cx="2714625" cy="1466850"/>
    <xdr:pic>
      <xdr:nvPicPr>
        <xdr:cNvPr id="0" name="image86.jpg"/>
        <xdr:cNvPicPr preferRelativeResize="0"/>
      </xdr:nvPicPr>
      <xdr:blipFill>
        <a:blip cstate="print" r:embed="rId1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36</xdr:row>
      <xdr:rowOff>0</xdr:rowOff>
    </xdr:from>
    <xdr:ext cx="1381125" cy="771525"/>
    <xdr:pic>
      <xdr:nvPicPr>
        <xdr:cNvPr id="0" name="image104.jpg"/>
        <xdr:cNvPicPr preferRelativeResize="0"/>
      </xdr:nvPicPr>
      <xdr:blipFill>
        <a:blip cstate="print" r:embed="rId1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36</xdr:row>
      <xdr:rowOff>0</xdr:rowOff>
    </xdr:from>
    <xdr:ext cx="1390650" cy="771525"/>
    <xdr:pic>
      <xdr:nvPicPr>
        <xdr:cNvPr id="0" name="image90.jpg"/>
        <xdr:cNvPicPr preferRelativeResize="0"/>
      </xdr:nvPicPr>
      <xdr:blipFill>
        <a:blip cstate="print" r:embed="rId1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36</xdr:row>
      <xdr:rowOff>0</xdr:rowOff>
    </xdr:from>
    <xdr:ext cx="2705100" cy="1524000"/>
    <xdr:pic>
      <xdr:nvPicPr>
        <xdr:cNvPr id="0" name="image78.jpg"/>
        <xdr:cNvPicPr preferRelativeResize="0"/>
      </xdr:nvPicPr>
      <xdr:blipFill>
        <a:blip cstate="print" r:embed="rId1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37</xdr:row>
      <xdr:rowOff>0</xdr:rowOff>
    </xdr:from>
    <xdr:ext cx="1381125" cy="771525"/>
    <xdr:pic>
      <xdr:nvPicPr>
        <xdr:cNvPr id="0" name="image88.jpg"/>
        <xdr:cNvPicPr preferRelativeResize="0"/>
      </xdr:nvPicPr>
      <xdr:blipFill>
        <a:blip cstate="print" r:embed="rId1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37</xdr:row>
      <xdr:rowOff>0</xdr:rowOff>
    </xdr:from>
    <xdr:ext cx="1390650" cy="781050"/>
    <xdr:pic>
      <xdr:nvPicPr>
        <xdr:cNvPr id="0" name="image87.jpg"/>
        <xdr:cNvPicPr preferRelativeResize="0"/>
      </xdr:nvPicPr>
      <xdr:blipFill>
        <a:blip cstate="print" r:embed="rId1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37</xdr:row>
      <xdr:rowOff>0</xdr:rowOff>
    </xdr:from>
    <xdr:ext cx="2705100" cy="1524000"/>
    <xdr:pic>
      <xdr:nvPicPr>
        <xdr:cNvPr id="0" name="image119.jpg"/>
        <xdr:cNvPicPr preferRelativeResize="0"/>
      </xdr:nvPicPr>
      <xdr:blipFill>
        <a:blip cstate="print" r:embed="rId1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38</xdr:row>
      <xdr:rowOff>0</xdr:rowOff>
    </xdr:from>
    <xdr:ext cx="1381125" cy="771525"/>
    <xdr:pic>
      <xdr:nvPicPr>
        <xdr:cNvPr id="0" name="image85.jpg"/>
        <xdr:cNvPicPr preferRelativeResize="0"/>
      </xdr:nvPicPr>
      <xdr:blipFill>
        <a:blip cstate="print" r:embed="rId1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38</xdr:row>
      <xdr:rowOff>0</xdr:rowOff>
    </xdr:from>
    <xdr:ext cx="1390650" cy="771525"/>
    <xdr:pic>
      <xdr:nvPicPr>
        <xdr:cNvPr id="0" name="image133.jpg"/>
        <xdr:cNvPicPr preferRelativeResize="0"/>
      </xdr:nvPicPr>
      <xdr:blipFill>
        <a:blip cstate="print" r:embed="rId1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38</xdr:row>
      <xdr:rowOff>0</xdr:rowOff>
    </xdr:from>
    <xdr:ext cx="2705100" cy="1524000"/>
    <xdr:pic>
      <xdr:nvPicPr>
        <xdr:cNvPr id="0" name="image102.jpg"/>
        <xdr:cNvPicPr preferRelativeResize="0"/>
      </xdr:nvPicPr>
      <xdr:blipFill>
        <a:blip cstate="print" r:embed="rId1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39</xdr:row>
      <xdr:rowOff>0</xdr:rowOff>
    </xdr:from>
    <xdr:ext cx="1381125" cy="771525"/>
    <xdr:pic>
      <xdr:nvPicPr>
        <xdr:cNvPr id="0" name="image106.jpg"/>
        <xdr:cNvPicPr preferRelativeResize="0"/>
      </xdr:nvPicPr>
      <xdr:blipFill>
        <a:blip cstate="print" r:embed="rId1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39</xdr:row>
      <xdr:rowOff>0</xdr:rowOff>
    </xdr:from>
    <xdr:ext cx="1390650" cy="771525"/>
    <xdr:pic>
      <xdr:nvPicPr>
        <xdr:cNvPr id="0" name="image117.jpg"/>
        <xdr:cNvPicPr preferRelativeResize="0"/>
      </xdr:nvPicPr>
      <xdr:blipFill>
        <a:blip cstate="print" r:embed="rId1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39</xdr:row>
      <xdr:rowOff>0</xdr:rowOff>
    </xdr:from>
    <xdr:ext cx="2705100" cy="1524000"/>
    <xdr:pic>
      <xdr:nvPicPr>
        <xdr:cNvPr id="0" name="image112.jpg"/>
        <xdr:cNvPicPr preferRelativeResize="0"/>
      </xdr:nvPicPr>
      <xdr:blipFill>
        <a:blip cstate="print" r:embed="rId1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40</xdr:row>
      <xdr:rowOff>0</xdr:rowOff>
    </xdr:from>
    <xdr:ext cx="1381125" cy="771525"/>
    <xdr:pic>
      <xdr:nvPicPr>
        <xdr:cNvPr id="0" name="image116.jpg"/>
        <xdr:cNvPicPr preferRelativeResize="0"/>
      </xdr:nvPicPr>
      <xdr:blipFill>
        <a:blip cstate="print" r:embed="rId1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40</xdr:row>
      <xdr:rowOff>0</xdr:rowOff>
    </xdr:from>
    <xdr:ext cx="1390650" cy="771525"/>
    <xdr:pic>
      <xdr:nvPicPr>
        <xdr:cNvPr id="0" name="image105.jpg"/>
        <xdr:cNvPicPr preferRelativeResize="0"/>
      </xdr:nvPicPr>
      <xdr:blipFill>
        <a:blip cstate="print" r:embed="rId1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40</xdr:row>
      <xdr:rowOff>0</xdr:rowOff>
    </xdr:from>
    <xdr:ext cx="2705100" cy="1524000"/>
    <xdr:pic>
      <xdr:nvPicPr>
        <xdr:cNvPr id="0" name="image76.jpg"/>
        <xdr:cNvPicPr preferRelativeResize="0"/>
      </xdr:nvPicPr>
      <xdr:blipFill>
        <a:blip cstate="print" r:embed="rId1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41</xdr:row>
      <xdr:rowOff>0</xdr:rowOff>
    </xdr:from>
    <xdr:ext cx="1381125" cy="771525"/>
    <xdr:pic>
      <xdr:nvPicPr>
        <xdr:cNvPr id="0" name="image108.jpg"/>
        <xdr:cNvPicPr preferRelativeResize="0"/>
      </xdr:nvPicPr>
      <xdr:blipFill>
        <a:blip cstate="print" r:embed="rId1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41</xdr:row>
      <xdr:rowOff>0</xdr:rowOff>
    </xdr:from>
    <xdr:ext cx="1390650" cy="771525"/>
    <xdr:pic>
      <xdr:nvPicPr>
        <xdr:cNvPr id="0" name="image121.jpg"/>
        <xdr:cNvPicPr preferRelativeResize="0"/>
      </xdr:nvPicPr>
      <xdr:blipFill>
        <a:blip cstate="print" r:embed="rId1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41</xdr:row>
      <xdr:rowOff>0</xdr:rowOff>
    </xdr:from>
    <xdr:ext cx="2705100" cy="1524000"/>
    <xdr:pic>
      <xdr:nvPicPr>
        <xdr:cNvPr id="0" name="image101.jpg"/>
        <xdr:cNvPicPr preferRelativeResize="0"/>
      </xdr:nvPicPr>
      <xdr:blipFill>
        <a:blip cstate="print" r:embed="rId1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42</xdr:row>
      <xdr:rowOff>0</xdr:rowOff>
    </xdr:from>
    <xdr:ext cx="1381125" cy="771525"/>
    <xdr:pic>
      <xdr:nvPicPr>
        <xdr:cNvPr id="0" name="image109.jpg"/>
        <xdr:cNvPicPr preferRelativeResize="0"/>
      </xdr:nvPicPr>
      <xdr:blipFill>
        <a:blip cstate="print" r:embed="rId1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42</xdr:row>
      <xdr:rowOff>0</xdr:rowOff>
    </xdr:from>
    <xdr:ext cx="1390650" cy="771525"/>
    <xdr:pic>
      <xdr:nvPicPr>
        <xdr:cNvPr id="0" name="image153.jpg"/>
        <xdr:cNvPicPr preferRelativeResize="0"/>
      </xdr:nvPicPr>
      <xdr:blipFill>
        <a:blip cstate="print" r:embed="rId1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42</xdr:row>
      <xdr:rowOff>0</xdr:rowOff>
    </xdr:from>
    <xdr:ext cx="2705100" cy="1524000"/>
    <xdr:pic>
      <xdr:nvPicPr>
        <xdr:cNvPr id="0" name="image125.jpg"/>
        <xdr:cNvPicPr preferRelativeResize="0"/>
      </xdr:nvPicPr>
      <xdr:blipFill>
        <a:blip cstate="print" r:embed="rId1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43</xdr:row>
      <xdr:rowOff>0</xdr:rowOff>
    </xdr:from>
    <xdr:ext cx="1381125" cy="771525"/>
    <xdr:pic>
      <xdr:nvPicPr>
        <xdr:cNvPr id="0" name="image122.jpg"/>
        <xdr:cNvPicPr preferRelativeResize="0"/>
      </xdr:nvPicPr>
      <xdr:blipFill>
        <a:blip cstate="print" r:embed="rId1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43</xdr:row>
      <xdr:rowOff>0</xdr:rowOff>
    </xdr:from>
    <xdr:ext cx="1390650" cy="771525"/>
    <xdr:pic>
      <xdr:nvPicPr>
        <xdr:cNvPr id="0" name="image145.jpg"/>
        <xdr:cNvPicPr preferRelativeResize="0"/>
      </xdr:nvPicPr>
      <xdr:blipFill>
        <a:blip cstate="print" r:embed="rId1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43</xdr:row>
      <xdr:rowOff>0</xdr:rowOff>
    </xdr:from>
    <xdr:ext cx="2705100" cy="1524000"/>
    <xdr:pic>
      <xdr:nvPicPr>
        <xdr:cNvPr id="0" name="image222.jpg"/>
        <xdr:cNvPicPr preferRelativeResize="0"/>
      </xdr:nvPicPr>
      <xdr:blipFill>
        <a:blip cstate="print" r:embed="rId1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44</xdr:row>
      <xdr:rowOff>0</xdr:rowOff>
    </xdr:from>
    <xdr:ext cx="1381125" cy="1381125"/>
    <xdr:pic>
      <xdr:nvPicPr>
        <xdr:cNvPr id="0" name="image99.png"/>
        <xdr:cNvPicPr preferRelativeResize="0"/>
      </xdr:nvPicPr>
      <xdr:blipFill>
        <a:blip cstate="print" r:embed="rId1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44</xdr:row>
      <xdr:rowOff>0</xdr:rowOff>
    </xdr:from>
    <xdr:ext cx="1390650" cy="1390650"/>
    <xdr:pic>
      <xdr:nvPicPr>
        <xdr:cNvPr id="0" name="image170.png"/>
        <xdr:cNvPicPr preferRelativeResize="0"/>
      </xdr:nvPicPr>
      <xdr:blipFill>
        <a:blip cstate="print" r:embed="rId1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44</xdr:row>
      <xdr:rowOff>0</xdr:rowOff>
    </xdr:from>
    <xdr:ext cx="2009775" cy="1524000"/>
    <xdr:pic>
      <xdr:nvPicPr>
        <xdr:cNvPr id="0" name="image127.jpg"/>
        <xdr:cNvPicPr preferRelativeResize="0"/>
      </xdr:nvPicPr>
      <xdr:blipFill>
        <a:blip cstate="print" r:embed="rId1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45</xdr:row>
      <xdr:rowOff>0</xdr:rowOff>
    </xdr:from>
    <xdr:ext cx="1381125" cy="1381125"/>
    <xdr:pic>
      <xdr:nvPicPr>
        <xdr:cNvPr id="0" name="image144.png"/>
        <xdr:cNvPicPr preferRelativeResize="0"/>
      </xdr:nvPicPr>
      <xdr:blipFill>
        <a:blip cstate="print" r:embed="rId1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45</xdr:row>
      <xdr:rowOff>0</xdr:rowOff>
    </xdr:from>
    <xdr:ext cx="1390650" cy="1390650"/>
    <xdr:pic>
      <xdr:nvPicPr>
        <xdr:cNvPr id="0" name="image135.png"/>
        <xdr:cNvPicPr preferRelativeResize="0"/>
      </xdr:nvPicPr>
      <xdr:blipFill>
        <a:blip cstate="print" r:embed="rId1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46</xdr:row>
      <xdr:rowOff>0</xdr:rowOff>
    </xdr:from>
    <xdr:ext cx="1381125" cy="1381125"/>
    <xdr:pic>
      <xdr:nvPicPr>
        <xdr:cNvPr id="0" name="image128.png"/>
        <xdr:cNvPicPr preferRelativeResize="0"/>
      </xdr:nvPicPr>
      <xdr:blipFill>
        <a:blip cstate="print" r:embed="rId1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46</xdr:row>
      <xdr:rowOff>0</xdr:rowOff>
    </xdr:from>
    <xdr:ext cx="1390650" cy="1390650"/>
    <xdr:pic>
      <xdr:nvPicPr>
        <xdr:cNvPr id="0" name="image126.png"/>
        <xdr:cNvPicPr preferRelativeResize="0"/>
      </xdr:nvPicPr>
      <xdr:blipFill>
        <a:blip cstate="print" r:embed="rId1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47</xdr:row>
      <xdr:rowOff>0</xdr:rowOff>
    </xdr:from>
    <xdr:ext cx="1381125" cy="1362075"/>
    <xdr:pic>
      <xdr:nvPicPr>
        <xdr:cNvPr id="0" name="image123.png"/>
        <xdr:cNvPicPr preferRelativeResize="0"/>
      </xdr:nvPicPr>
      <xdr:blipFill>
        <a:blip cstate="print" r:embed="rId1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47</xdr:row>
      <xdr:rowOff>0</xdr:rowOff>
    </xdr:from>
    <xdr:ext cx="1390650" cy="1371600"/>
    <xdr:pic>
      <xdr:nvPicPr>
        <xdr:cNvPr id="0" name="image160.png"/>
        <xdr:cNvPicPr preferRelativeResize="0"/>
      </xdr:nvPicPr>
      <xdr:blipFill>
        <a:blip cstate="print" r:embed="rId1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47</xdr:row>
      <xdr:rowOff>0</xdr:rowOff>
    </xdr:from>
    <xdr:ext cx="2019300" cy="1524000"/>
    <xdr:pic>
      <xdr:nvPicPr>
        <xdr:cNvPr id="0" name="image132.png"/>
        <xdr:cNvPicPr preferRelativeResize="0"/>
      </xdr:nvPicPr>
      <xdr:blipFill>
        <a:blip cstate="print" r:embed="rId1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48</xdr:row>
      <xdr:rowOff>0</xdr:rowOff>
    </xdr:from>
    <xdr:ext cx="1381125" cy="1381125"/>
    <xdr:pic>
      <xdr:nvPicPr>
        <xdr:cNvPr id="0" name="image174.png"/>
        <xdr:cNvPicPr preferRelativeResize="0"/>
      </xdr:nvPicPr>
      <xdr:blipFill>
        <a:blip cstate="print" r:embed="rId1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48</xdr:row>
      <xdr:rowOff>0</xdr:rowOff>
    </xdr:from>
    <xdr:ext cx="1390650" cy="1390650"/>
    <xdr:pic>
      <xdr:nvPicPr>
        <xdr:cNvPr id="0" name="image142.png"/>
        <xdr:cNvPicPr preferRelativeResize="0"/>
      </xdr:nvPicPr>
      <xdr:blipFill>
        <a:blip cstate="print" r:embed="rId1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48</xdr:row>
      <xdr:rowOff>0</xdr:rowOff>
    </xdr:from>
    <xdr:ext cx="2028825" cy="1524000"/>
    <xdr:pic>
      <xdr:nvPicPr>
        <xdr:cNvPr id="0" name="image136.jpg"/>
        <xdr:cNvPicPr preferRelativeResize="0"/>
      </xdr:nvPicPr>
      <xdr:blipFill>
        <a:blip cstate="print" r:embed="rId1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49</xdr:row>
      <xdr:rowOff>0</xdr:rowOff>
    </xdr:from>
    <xdr:ext cx="1381125" cy="1381125"/>
    <xdr:pic>
      <xdr:nvPicPr>
        <xdr:cNvPr id="0" name="image129.png"/>
        <xdr:cNvPicPr preferRelativeResize="0"/>
      </xdr:nvPicPr>
      <xdr:blipFill>
        <a:blip cstate="print" r:embed="rId1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49</xdr:row>
      <xdr:rowOff>0</xdr:rowOff>
    </xdr:from>
    <xdr:ext cx="1390650" cy="1390650"/>
    <xdr:pic>
      <xdr:nvPicPr>
        <xdr:cNvPr id="0" name="image139.png"/>
        <xdr:cNvPicPr preferRelativeResize="0"/>
      </xdr:nvPicPr>
      <xdr:blipFill>
        <a:blip cstate="print" r:embed="rId1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50</xdr:row>
      <xdr:rowOff>0</xdr:rowOff>
    </xdr:from>
    <xdr:ext cx="1381125" cy="1381125"/>
    <xdr:pic>
      <xdr:nvPicPr>
        <xdr:cNvPr id="0" name="image131.png"/>
        <xdr:cNvPicPr preferRelativeResize="0"/>
      </xdr:nvPicPr>
      <xdr:blipFill>
        <a:blip cstate="print" r:embed="rId1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50</xdr:row>
      <xdr:rowOff>0</xdr:rowOff>
    </xdr:from>
    <xdr:ext cx="1390650" cy="1390650"/>
    <xdr:pic>
      <xdr:nvPicPr>
        <xdr:cNvPr id="0" name="image176.png"/>
        <xdr:cNvPicPr preferRelativeResize="0"/>
      </xdr:nvPicPr>
      <xdr:blipFill>
        <a:blip cstate="print" r:embed="rId1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51</xdr:row>
      <xdr:rowOff>0</xdr:rowOff>
    </xdr:from>
    <xdr:ext cx="1381125" cy="1381125"/>
    <xdr:pic>
      <xdr:nvPicPr>
        <xdr:cNvPr id="0" name="image134.png"/>
        <xdr:cNvPicPr preferRelativeResize="0"/>
      </xdr:nvPicPr>
      <xdr:blipFill>
        <a:blip cstate="print" r:embed="rId1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51</xdr:row>
      <xdr:rowOff>0</xdr:rowOff>
    </xdr:from>
    <xdr:ext cx="1390650" cy="1390650"/>
    <xdr:pic>
      <xdr:nvPicPr>
        <xdr:cNvPr id="0" name="image140.png"/>
        <xdr:cNvPicPr preferRelativeResize="0"/>
      </xdr:nvPicPr>
      <xdr:blipFill>
        <a:blip cstate="print" r:embed="rId1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52</xdr:row>
      <xdr:rowOff>0</xdr:rowOff>
    </xdr:from>
    <xdr:ext cx="1381125" cy="1381125"/>
    <xdr:pic>
      <xdr:nvPicPr>
        <xdr:cNvPr id="0" name="image130.png"/>
        <xdr:cNvPicPr preferRelativeResize="0"/>
      </xdr:nvPicPr>
      <xdr:blipFill>
        <a:blip cstate="print" r:embed="rId1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52</xdr:row>
      <xdr:rowOff>0</xdr:rowOff>
    </xdr:from>
    <xdr:ext cx="1390650" cy="1390650"/>
    <xdr:pic>
      <xdr:nvPicPr>
        <xdr:cNvPr id="0" name="image168.png"/>
        <xdr:cNvPicPr preferRelativeResize="0"/>
      </xdr:nvPicPr>
      <xdr:blipFill>
        <a:blip cstate="print" r:embed="rId1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52</xdr:row>
      <xdr:rowOff>0</xdr:rowOff>
    </xdr:from>
    <xdr:ext cx="2019300" cy="1524000"/>
    <xdr:pic>
      <xdr:nvPicPr>
        <xdr:cNvPr id="0" name="image175.png"/>
        <xdr:cNvPicPr preferRelativeResize="0"/>
      </xdr:nvPicPr>
      <xdr:blipFill>
        <a:blip cstate="print" r:embed="rId1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53</xdr:row>
      <xdr:rowOff>0</xdr:rowOff>
    </xdr:from>
    <xdr:ext cx="1381125" cy="1381125"/>
    <xdr:pic>
      <xdr:nvPicPr>
        <xdr:cNvPr id="0" name="image149.png"/>
        <xdr:cNvPicPr preferRelativeResize="0"/>
      </xdr:nvPicPr>
      <xdr:blipFill>
        <a:blip cstate="print" r:embed="rId1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53</xdr:row>
      <xdr:rowOff>0</xdr:rowOff>
    </xdr:from>
    <xdr:ext cx="1390650" cy="1390650"/>
    <xdr:pic>
      <xdr:nvPicPr>
        <xdr:cNvPr id="0" name="image137.png"/>
        <xdr:cNvPicPr preferRelativeResize="0"/>
      </xdr:nvPicPr>
      <xdr:blipFill>
        <a:blip cstate="print" r:embed="rId1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53</xdr:row>
      <xdr:rowOff>0</xdr:rowOff>
    </xdr:from>
    <xdr:ext cx="2019300" cy="1524000"/>
    <xdr:pic>
      <xdr:nvPicPr>
        <xdr:cNvPr id="0" name="image143.jpg"/>
        <xdr:cNvPicPr preferRelativeResize="0"/>
      </xdr:nvPicPr>
      <xdr:blipFill>
        <a:blip cstate="print" r:embed="rId1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54</xdr:row>
      <xdr:rowOff>0</xdr:rowOff>
    </xdr:from>
    <xdr:ext cx="1381125" cy="1381125"/>
    <xdr:pic>
      <xdr:nvPicPr>
        <xdr:cNvPr id="0" name="image150.png"/>
        <xdr:cNvPicPr preferRelativeResize="0"/>
      </xdr:nvPicPr>
      <xdr:blipFill>
        <a:blip cstate="print" r:embed="rId1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54</xdr:row>
      <xdr:rowOff>0</xdr:rowOff>
    </xdr:from>
    <xdr:ext cx="1390650" cy="1390650"/>
    <xdr:pic>
      <xdr:nvPicPr>
        <xdr:cNvPr id="0" name="image166.png"/>
        <xdr:cNvPicPr preferRelativeResize="0"/>
      </xdr:nvPicPr>
      <xdr:blipFill>
        <a:blip cstate="print" r:embed="rId1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54</xdr:row>
      <xdr:rowOff>0</xdr:rowOff>
    </xdr:from>
    <xdr:ext cx="2019300" cy="1524000"/>
    <xdr:pic>
      <xdr:nvPicPr>
        <xdr:cNvPr id="0" name="image148.jpg"/>
        <xdr:cNvPicPr preferRelativeResize="0"/>
      </xdr:nvPicPr>
      <xdr:blipFill>
        <a:blip cstate="print" r:embed="rId1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55</xdr:row>
      <xdr:rowOff>0</xdr:rowOff>
    </xdr:from>
    <xdr:ext cx="1381125" cy="1381125"/>
    <xdr:pic>
      <xdr:nvPicPr>
        <xdr:cNvPr id="0" name="image147.png"/>
        <xdr:cNvPicPr preferRelativeResize="0"/>
      </xdr:nvPicPr>
      <xdr:blipFill>
        <a:blip cstate="print" r:embed="rId1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55</xdr:row>
      <xdr:rowOff>0</xdr:rowOff>
    </xdr:from>
    <xdr:ext cx="1390650" cy="1390650"/>
    <xdr:pic>
      <xdr:nvPicPr>
        <xdr:cNvPr id="0" name="image186.png"/>
        <xdr:cNvPicPr preferRelativeResize="0"/>
      </xdr:nvPicPr>
      <xdr:blipFill>
        <a:blip cstate="print" r:embed="rId1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55</xdr:row>
      <xdr:rowOff>0</xdr:rowOff>
    </xdr:from>
    <xdr:ext cx="2028825" cy="1524000"/>
    <xdr:pic>
      <xdr:nvPicPr>
        <xdr:cNvPr id="0" name="image138.jpg"/>
        <xdr:cNvPicPr preferRelativeResize="0"/>
      </xdr:nvPicPr>
      <xdr:blipFill>
        <a:blip cstate="print" r:embed="rId1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56</xdr:row>
      <xdr:rowOff>0</xdr:rowOff>
    </xdr:from>
    <xdr:ext cx="1381125" cy="1381125"/>
    <xdr:pic>
      <xdr:nvPicPr>
        <xdr:cNvPr id="0" name="image164.png"/>
        <xdr:cNvPicPr preferRelativeResize="0"/>
      </xdr:nvPicPr>
      <xdr:blipFill>
        <a:blip cstate="print" r:embed="rId1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56</xdr:row>
      <xdr:rowOff>0</xdr:rowOff>
    </xdr:from>
    <xdr:ext cx="1390650" cy="1390650"/>
    <xdr:pic>
      <xdr:nvPicPr>
        <xdr:cNvPr id="0" name="image201.png"/>
        <xdr:cNvPicPr preferRelativeResize="0"/>
      </xdr:nvPicPr>
      <xdr:blipFill>
        <a:blip cstate="print" r:embed="rId1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57</xdr:row>
      <xdr:rowOff>0</xdr:rowOff>
    </xdr:from>
    <xdr:ext cx="1381125" cy="1381125"/>
    <xdr:pic>
      <xdr:nvPicPr>
        <xdr:cNvPr id="0" name="image177.png"/>
        <xdr:cNvPicPr preferRelativeResize="0"/>
      </xdr:nvPicPr>
      <xdr:blipFill>
        <a:blip cstate="print" r:embed="rId1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57</xdr:row>
      <xdr:rowOff>0</xdr:rowOff>
    </xdr:from>
    <xdr:ext cx="1390650" cy="1390650"/>
    <xdr:pic>
      <xdr:nvPicPr>
        <xdr:cNvPr id="0" name="image162.png"/>
        <xdr:cNvPicPr preferRelativeResize="0"/>
      </xdr:nvPicPr>
      <xdr:blipFill>
        <a:blip cstate="print" r:embed="rId1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58</xdr:row>
      <xdr:rowOff>0</xdr:rowOff>
    </xdr:from>
    <xdr:ext cx="1381125" cy="1381125"/>
    <xdr:pic>
      <xdr:nvPicPr>
        <xdr:cNvPr id="0" name="image161.png"/>
        <xdr:cNvPicPr preferRelativeResize="0"/>
      </xdr:nvPicPr>
      <xdr:blipFill>
        <a:blip cstate="print" r:embed="rId1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58</xdr:row>
      <xdr:rowOff>0</xdr:rowOff>
    </xdr:from>
    <xdr:ext cx="1390650" cy="1390650"/>
    <xdr:pic>
      <xdr:nvPicPr>
        <xdr:cNvPr id="0" name="image146.png"/>
        <xdr:cNvPicPr preferRelativeResize="0"/>
      </xdr:nvPicPr>
      <xdr:blipFill>
        <a:blip cstate="print" r:embed="rId1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58</xdr:row>
      <xdr:rowOff>0</xdr:rowOff>
    </xdr:from>
    <xdr:ext cx="2019300" cy="1524000"/>
    <xdr:pic>
      <xdr:nvPicPr>
        <xdr:cNvPr id="0" name="image213.jpg"/>
        <xdr:cNvPicPr preferRelativeResize="0"/>
      </xdr:nvPicPr>
      <xdr:blipFill>
        <a:blip cstate="print" r:embed="rId1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59</xdr:row>
      <xdr:rowOff>0</xdr:rowOff>
    </xdr:from>
    <xdr:ext cx="1381125" cy="1381125"/>
    <xdr:pic>
      <xdr:nvPicPr>
        <xdr:cNvPr id="0" name="image151.png"/>
        <xdr:cNvPicPr preferRelativeResize="0"/>
      </xdr:nvPicPr>
      <xdr:blipFill>
        <a:blip cstate="print" r:embed="rId1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59</xdr:row>
      <xdr:rowOff>0</xdr:rowOff>
    </xdr:from>
    <xdr:ext cx="1390650" cy="1390650"/>
    <xdr:pic>
      <xdr:nvPicPr>
        <xdr:cNvPr id="0" name="image165.png"/>
        <xdr:cNvPicPr preferRelativeResize="0"/>
      </xdr:nvPicPr>
      <xdr:blipFill>
        <a:blip cstate="print" r:embed="rId1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59</xdr:row>
      <xdr:rowOff>0</xdr:rowOff>
    </xdr:from>
    <xdr:ext cx="2019300" cy="1524000"/>
    <xdr:pic>
      <xdr:nvPicPr>
        <xdr:cNvPr id="0" name="image156.jpg"/>
        <xdr:cNvPicPr preferRelativeResize="0"/>
      </xdr:nvPicPr>
      <xdr:blipFill>
        <a:blip cstate="print" r:embed="rId1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60</xdr:row>
      <xdr:rowOff>0</xdr:rowOff>
    </xdr:from>
    <xdr:ext cx="1381125" cy="1381125"/>
    <xdr:pic>
      <xdr:nvPicPr>
        <xdr:cNvPr id="0" name="image152.png"/>
        <xdr:cNvPicPr preferRelativeResize="0"/>
      </xdr:nvPicPr>
      <xdr:blipFill>
        <a:blip cstate="print" r:embed="rId1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60</xdr:row>
      <xdr:rowOff>0</xdr:rowOff>
    </xdr:from>
    <xdr:ext cx="1390650" cy="1390650"/>
    <xdr:pic>
      <xdr:nvPicPr>
        <xdr:cNvPr id="0" name="image159.png"/>
        <xdr:cNvPicPr preferRelativeResize="0"/>
      </xdr:nvPicPr>
      <xdr:blipFill>
        <a:blip cstate="print" r:embed="rId1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60</xdr:row>
      <xdr:rowOff>0</xdr:rowOff>
    </xdr:from>
    <xdr:ext cx="2019300" cy="1524000"/>
    <xdr:pic>
      <xdr:nvPicPr>
        <xdr:cNvPr id="0" name="image158.jpg"/>
        <xdr:cNvPicPr preferRelativeResize="0"/>
      </xdr:nvPicPr>
      <xdr:blipFill>
        <a:blip cstate="print" r:embed="rId1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61</xdr:row>
      <xdr:rowOff>0</xdr:rowOff>
    </xdr:from>
    <xdr:ext cx="1381125" cy="1381125"/>
    <xdr:pic>
      <xdr:nvPicPr>
        <xdr:cNvPr id="0" name="image172.png"/>
        <xdr:cNvPicPr preferRelativeResize="0"/>
      </xdr:nvPicPr>
      <xdr:blipFill>
        <a:blip cstate="print" r:embed="rId1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61</xdr:row>
      <xdr:rowOff>0</xdr:rowOff>
    </xdr:from>
    <xdr:ext cx="1390650" cy="1390650"/>
    <xdr:pic>
      <xdr:nvPicPr>
        <xdr:cNvPr id="0" name="image169.png"/>
        <xdr:cNvPicPr preferRelativeResize="0"/>
      </xdr:nvPicPr>
      <xdr:blipFill>
        <a:blip cstate="print" r:embed="rId1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62</xdr:row>
      <xdr:rowOff>0</xdr:rowOff>
    </xdr:from>
    <xdr:ext cx="1381125" cy="1381125"/>
    <xdr:pic>
      <xdr:nvPicPr>
        <xdr:cNvPr id="0" name="image163.png"/>
        <xdr:cNvPicPr preferRelativeResize="0"/>
      </xdr:nvPicPr>
      <xdr:blipFill>
        <a:blip cstate="print" r:embed="rId1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62</xdr:row>
      <xdr:rowOff>0</xdr:rowOff>
    </xdr:from>
    <xdr:ext cx="1390650" cy="1390650"/>
    <xdr:pic>
      <xdr:nvPicPr>
        <xdr:cNvPr id="0" name="image167.png"/>
        <xdr:cNvPicPr preferRelativeResize="0"/>
      </xdr:nvPicPr>
      <xdr:blipFill>
        <a:blip cstate="print" r:embed="rId1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63</xdr:row>
      <xdr:rowOff>0</xdr:rowOff>
    </xdr:from>
    <xdr:ext cx="1381125" cy="1381125"/>
    <xdr:pic>
      <xdr:nvPicPr>
        <xdr:cNvPr id="0" name="image154.png"/>
        <xdr:cNvPicPr preferRelativeResize="0"/>
      </xdr:nvPicPr>
      <xdr:blipFill>
        <a:blip cstate="print" r:embed="rId1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63</xdr:row>
      <xdr:rowOff>0</xdr:rowOff>
    </xdr:from>
    <xdr:ext cx="1390650" cy="1390650"/>
    <xdr:pic>
      <xdr:nvPicPr>
        <xdr:cNvPr id="0" name="image173.png"/>
        <xdr:cNvPicPr preferRelativeResize="0"/>
      </xdr:nvPicPr>
      <xdr:blipFill>
        <a:blip cstate="print" r:embed="rId1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63</xdr:row>
      <xdr:rowOff>0</xdr:rowOff>
    </xdr:from>
    <xdr:ext cx="2019300" cy="1524000"/>
    <xdr:pic>
      <xdr:nvPicPr>
        <xdr:cNvPr id="0" name="image189.jpg"/>
        <xdr:cNvPicPr preferRelativeResize="0"/>
      </xdr:nvPicPr>
      <xdr:blipFill>
        <a:blip cstate="print" r:embed="rId1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64</xdr:row>
      <xdr:rowOff>0</xdr:rowOff>
    </xdr:from>
    <xdr:ext cx="1381125" cy="1381125"/>
    <xdr:pic>
      <xdr:nvPicPr>
        <xdr:cNvPr id="0" name="image171.png"/>
        <xdr:cNvPicPr preferRelativeResize="0"/>
      </xdr:nvPicPr>
      <xdr:blipFill>
        <a:blip cstate="print" r:embed="rId1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64</xdr:row>
      <xdr:rowOff>0</xdr:rowOff>
    </xdr:from>
    <xdr:ext cx="1390650" cy="1390650"/>
    <xdr:pic>
      <xdr:nvPicPr>
        <xdr:cNvPr id="0" name="image187.png"/>
        <xdr:cNvPicPr preferRelativeResize="0"/>
      </xdr:nvPicPr>
      <xdr:blipFill>
        <a:blip cstate="print" r:embed="rId1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65</xdr:row>
      <xdr:rowOff>0</xdr:rowOff>
    </xdr:from>
    <xdr:ext cx="1381125" cy="1381125"/>
    <xdr:pic>
      <xdr:nvPicPr>
        <xdr:cNvPr id="0" name="image157.png"/>
        <xdr:cNvPicPr preferRelativeResize="0"/>
      </xdr:nvPicPr>
      <xdr:blipFill>
        <a:blip cstate="print" r:embed="rId1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65</xdr:row>
      <xdr:rowOff>0</xdr:rowOff>
    </xdr:from>
    <xdr:ext cx="1390650" cy="1390650"/>
    <xdr:pic>
      <xdr:nvPicPr>
        <xdr:cNvPr id="0" name="image178.png"/>
        <xdr:cNvPicPr preferRelativeResize="0"/>
      </xdr:nvPicPr>
      <xdr:blipFill>
        <a:blip cstate="print" r:embed="rId1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66</xdr:row>
      <xdr:rowOff>0</xdr:rowOff>
    </xdr:from>
    <xdr:ext cx="1381125" cy="1381125"/>
    <xdr:pic>
      <xdr:nvPicPr>
        <xdr:cNvPr id="0" name="image184.jpg"/>
        <xdr:cNvPicPr preferRelativeResize="0"/>
      </xdr:nvPicPr>
      <xdr:blipFill>
        <a:blip cstate="print" r:embed="rId1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66</xdr:row>
      <xdr:rowOff>0</xdr:rowOff>
    </xdr:from>
    <xdr:ext cx="1390650" cy="1390650"/>
    <xdr:pic>
      <xdr:nvPicPr>
        <xdr:cNvPr id="0" name="image181.jpg"/>
        <xdr:cNvPicPr preferRelativeResize="0"/>
      </xdr:nvPicPr>
      <xdr:blipFill>
        <a:blip cstate="print" r:embed="rId1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67</xdr:row>
      <xdr:rowOff>0</xdr:rowOff>
    </xdr:from>
    <xdr:ext cx="1381125" cy="1381125"/>
    <xdr:pic>
      <xdr:nvPicPr>
        <xdr:cNvPr id="0" name="image183.png"/>
        <xdr:cNvPicPr preferRelativeResize="0"/>
      </xdr:nvPicPr>
      <xdr:blipFill>
        <a:blip cstate="print" r:embed="rId1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67</xdr:row>
      <xdr:rowOff>0</xdr:rowOff>
    </xdr:from>
    <xdr:ext cx="1390650" cy="1390650"/>
    <xdr:pic>
      <xdr:nvPicPr>
        <xdr:cNvPr id="0" name="image179.png"/>
        <xdr:cNvPicPr preferRelativeResize="0"/>
      </xdr:nvPicPr>
      <xdr:blipFill>
        <a:blip cstate="print" r:embed="rId1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68</xdr:row>
      <xdr:rowOff>0</xdr:rowOff>
    </xdr:from>
    <xdr:ext cx="1381125" cy="1381125"/>
    <xdr:pic>
      <xdr:nvPicPr>
        <xdr:cNvPr id="0" name="image240.png"/>
        <xdr:cNvPicPr preferRelativeResize="0"/>
      </xdr:nvPicPr>
      <xdr:blipFill>
        <a:blip cstate="print" r:embed="rId1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68</xdr:row>
      <xdr:rowOff>0</xdr:rowOff>
    </xdr:from>
    <xdr:ext cx="1390650" cy="1390650"/>
    <xdr:pic>
      <xdr:nvPicPr>
        <xdr:cNvPr id="0" name="image185.png"/>
        <xdr:cNvPicPr preferRelativeResize="0"/>
      </xdr:nvPicPr>
      <xdr:blipFill>
        <a:blip cstate="print" r:embed="rId1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69</xdr:row>
      <xdr:rowOff>0</xdr:rowOff>
    </xdr:from>
    <xdr:ext cx="685800" cy="1524000"/>
    <xdr:pic>
      <xdr:nvPicPr>
        <xdr:cNvPr id="0" name="image216.jpg"/>
        <xdr:cNvPicPr preferRelativeResize="0"/>
      </xdr:nvPicPr>
      <xdr:blipFill>
        <a:blip cstate="print" r:embed="rId1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69</xdr:row>
      <xdr:rowOff>0</xdr:rowOff>
    </xdr:from>
    <xdr:ext cx="685800" cy="1524000"/>
    <xdr:pic>
      <xdr:nvPicPr>
        <xdr:cNvPr id="0" name="image180.jpg"/>
        <xdr:cNvPicPr preferRelativeResize="0"/>
      </xdr:nvPicPr>
      <xdr:blipFill>
        <a:blip cstate="print" r:embed="rId1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70</xdr:row>
      <xdr:rowOff>0</xdr:rowOff>
    </xdr:from>
    <xdr:ext cx="1381125" cy="1381125"/>
    <xdr:pic>
      <xdr:nvPicPr>
        <xdr:cNvPr id="0" name="image206.jpg"/>
        <xdr:cNvPicPr preferRelativeResize="0"/>
      </xdr:nvPicPr>
      <xdr:blipFill>
        <a:blip cstate="print" r:embed="rId19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70</xdr:row>
      <xdr:rowOff>0</xdr:rowOff>
    </xdr:from>
    <xdr:ext cx="1390650" cy="1390650"/>
    <xdr:pic>
      <xdr:nvPicPr>
        <xdr:cNvPr id="0" name="image182.jpg"/>
        <xdr:cNvPicPr preferRelativeResize="0"/>
      </xdr:nvPicPr>
      <xdr:blipFill>
        <a:blip cstate="print" r:embed="rId19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71</xdr:row>
      <xdr:rowOff>0</xdr:rowOff>
    </xdr:from>
    <xdr:ext cx="1381125" cy="1381125"/>
    <xdr:pic>
      <xdr:nvPicPr>
        <xdr:cNvPr id="0" name="image193.jpg"/>
        <xdr:cNvPicPr preferRelativeResize="0"/>
      </xdr:nvPicPr>
      <xdr:blipFill>
        <a:blip cstate="print" r:embed="rId19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71</xdr:row>
      <xdr:rowOff>0</xdr:rowOff>
    </xdr:from>
    <xdr:ext cx="1390650" cy="1390650"/>
    <xdr:pic>
      <xdr:nvPicPr>
        <xdr:cNvPr id="0" name="image226.jpg"/>
        <xdr:cNvPicPr preferRelativeResize="0"/>
      </xdr:nvPicPr>
      <xdr:blipFill>
        <a:blip cstate="print" r:embed="rId19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72</xdr:row>
      <xdr:rowOff>0</xdr:rowOff>
    </xdr:from>
    <xdr:ext cx="1381125" cy="1381125"/>
    <xdr:pic>
      <xdr:nvPicPr>
        <xdr:cNvPr id="0" name="image205.png"/>
        <xdr:cNvPicPr preferRelativeResize="0"/>
      </xdr:nvPicPr>
      <xdr:blipFill>
        <a:blip cstate="print" r:embed="rId19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72</xdr:row>
      <xdr:rowOff>0</xdr:rowOff>
    </xdr:from>
    <xdr:ext cx="1390650" cy="1390650"/>
    <xdr:pic>
      <xdr:nvPicPr>
        <xdr:cNvPr id="0" name="image191.png"/>
        <xdr:cNvPicPr preferRelativeResize="0"/>
      </xdr:nvPicPr>
      <xdr:blipFill>
        <a:blip cstate="print" r:embed="rId19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72</xdr:row>
      <xdr:rowOff>0</xdr:rowOff>
    </xdr:from>
    <xdr:ext cx="2705100" cy="1524000"/>
    <xdr:pic>
      <xdr:nvPicPr>
        <xdr:cNvPr id="0" name="image190.jpg"/>
        <xdr:cNvPicPr preferRelativeResize="0"/>
      </xdr:nvPicPr>
      <xdr:blipFill>
        <a:blip cstate="print" r:embed="rId19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73</xdr:row>
      <xdr:rowOff>0</xdr:rowOff>
    </xdr:from>
    <xdr:ext cx="1381125" cy="1381125"/>
    <xdr:pic>
      <xdr:nvPicPr>
        <xdr:cNvPr id="0" name="image197.jpg"/>
        <xdr:cNvPicPr preferRelativeResize="0"/>
      </xdr:nvPicPr>
      <xdr:blipFill>
        <a:blip cstate="print" r:embed="rId19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73</xdr:row>
      <xdr:rowOff>0</xdr:rowOff>
    </xdr:from>
    <xdr:ext cx="1390650" cy="1390650"/>
    <xdr:pic>
      <xdr:nvPicPr>
        <xdr:cNvPr id="0" name="image188.jpg"/>
        <xdr:cNvPicPr preferRelativeResize="0"/>
      </xdr:nvPicPr>
      <xdr:blipFill>
        <a:blip cstate="print" r:embed="rId20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74</xdr:row>
      <xdr:rowOff>0</xdr:rowOff>
    </xdr:from>
    <xdr:ext cx="1381125" cy="1381125"/>
    <xdr:pic>
      <xdr:nvPicPr>
        <xdr:cNvPr id="0" name="image235.jpg"/>
        <xdr:cNvPicPr preferRelativeResize="0"/>
      </xdr:nvPicPr>
      <xdr:blipFill>
        <a:blip cstate="print" r:embed="rId20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74</xdr:row>
      <xdr:rowOff>0</xdr:rowOff>
    </xdr:from>
    <xdr:ext cx="1390650" cy="1390650"/>
    <xdr:pic>
      <xdr:nvPicPr>
        <xdr:cNvPr id="0" name="image215.jpg"/>
        <xdr:cNvPicPr preferRelativeResize="0"/>
      </xdr:nvPicPr>
      <xdr:blipFill>
        <a:blip cstate="print" r:embed="rId20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76</xdr:row>
      <xdr:rowOff>0</xdr:rowOff>
    </xdr:from>
    <xdr:ext cx="1381125" cy="1381125"/>
    <xdr:pic>
      <xdr:nvPicPr>
        <xdr:cNvPr id="0" name="image195.png"/>
        <xdr:cNvPicPr preferRelativeResize="0"/>
      </xdr:nvPicPr>
      <xdr:blipFill>
        <a:blip cstate="print" r:embed="rId20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76</xdr:row>
      <xdr:rowOff>0</xdr:rowOff>
    </xdr:from>
    <xdr:ext cx="1381125" cy="1524000"/>
    <xdr:pic>
      <xdr:nvPicPr>
        <xdr:cNvPr id="0" name="image232.png"/>
        <xdr:cNvPicPr preferRelativeResize="0"/>
      </xdr:nvPicPr>
      <xdr:blipFill>
        <a:blip cstate="print" r:embed="rId20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77</xdr:row>
      <xdr:rowOff>0</xdr:rowOff>
    </xdr:from>
    <xdr:ext cx="1381125" cy="1381125"/>
    <xdr:pic>
      <xdr:nvPicPr>
        <xdr:cNvPr id="0" name="image203.jpg"/>
        <xdr:cNvPicPr preferRelativeResize="0"/>
      </xdr:nvPicPr>
      <xdr:blipFill>
        <a:blip cstate="print" r:embed="rId20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77</xdr:row>
      <xdr:rowOff>0</xdr:rowOff>
    </xdr:from>
    <xdr:ext cx="1390650" cy="1390650"/>
    <xdr:pic>
      <xdr:nvPicPr>
        <xdr:cNvPr id="0" name="image214.jpg"/>
        <xdr:cNvPicPr preferRelativeResize="0"/>
      </xdr:nvPicPr>
      <xdr:blipFill>
        <a:blip cstate="print" r:embed="rId20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78</xdr:row>
      <xdr:rowOff>0</xdr:rowOff>
    </xdr:from>
    <xdr:ext cx="1381125" cy="1381125"/>
    <xdr:pic>
      <xdr:nvPicPr>
        <xdr:cNvPr id="0" name="image192.jpg"/>
        <xdr:cNvPicPr preferRelativeResize="0"/>
      </xdr:nvPicPr>
      <xdr:blipFill>
        <a:blip cstate="print" r:embed="rId20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78</xdr:row>
      <xdr:rowOff>0</xdr:rowOff>
    </xdr:from>
    <xdr:ext cx="1390650" cy="1390650"/>
    <xdr:pic>
      <xdr:nvPicPr>
        <xdr:cNvPr id="0" name="image194.jpg"/>
        <xdr:cNvPicPr preferRelativeResize="0"/>
      </xdr:nvPicPr>
      <xdr:blipFill>
        <a:blip cstate="print" r:embed="rId20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79</xdr:row>
      <xdr:rowOff>0</xdr:rowOff>
    </xdr:from>
    <xdr:ext cx="1381125" cy="1381125"/>
    <xdr:pic>
      <xdr:nvPicPr>
        <xdr:cNvPr id="0" name="image199.jpg"/>
        <xdr:cNvPicPr preferRelativeResize="0"/>
      </xdr:nvPicPr>
      <xdr:blipFill>
        <a:blip cstate="print" r:embed="rId20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79</xdr:row>
      <xdr:rowOff>0</xdr:rowOff>
    </xdr:from>
    <xdr:ext cx="1390650" cy="1390650"/>
    <xdr:pic>
      <xdr:nvPicPr>
        <xdr:cNvPr id="0" name="image210.jpg"/>
        <xdr:cNvPicPr preferRelativeResize="0"/>
      </xdr:nvPicPr>
      <xdr:blipFill>
        <a:blip cstate="print" r:embed="rId2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80</xdr:row>
      <xdr:rowOff>0</xdr:rowOff>
    </xdr:from>
    <xdr:ext cx="1381125" cy="1381125"/>
    <xdr:pic>
      <xdr:nvPicPr>
        <xdr:cNvPr id="0" name="image200.jpg"/>
        <xdr:cNvPicPr preferRelativeResize="0"/>
      </xdr:nvPicPr>
      <xdr:blipFill>
        <a:blip cstate="print" r:embed="rId2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80</xdr:row>
      <xdr:rowOff>0</xdr:rowOff>
    </xdr:from>
    <xdr:ext cx="1390650" cy="1390650"/>
    <xdr:pic>
      <xdr:nvPicPr>
        <xdr:cNvPr id="0" name="image208.jpg"/>
        <xdr:cNvPicPr preferRelativeResize="0"/>
      </xdr:nvPicPr>
      <xdr:blipFill>
        <a:blip cstate="print" r:embed="rId2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81</xdr:row>
      <xdr:rowOff>0</xdr:rowOff>
    </xdr:from>
    <xdr:ext cx="1381125" cy="1381125"/>
    <xdr:pic>
      <xdr:nvPicPr>
        <xdr:cNvPr id="0" name="image202.jpg"/>
        <xdr:cNvPicPr preferRelativeResize="0"/>
      </xdr:nvPicPr>
      <xdr:blipFill>
        <a:blip cstate="print" r:embed="rId2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81</xdr:row>
      <xdr:rowOff>0</xdr:rowOff>
    </xdr:from>
    <xdr:ext cx="1390650" cy="1390650"/>
    <xdr:pic>
      <xdr:nvPicPr>
        <xdr:cNvPr id="0" name="image230.jpg"/>
        <xdr:cNvPicPr preferRelativeResize="0"/>
      </xdr:nvPicPr>
      <xdr:blipFill>
        <a:blip cstate="print" r:embed="rId2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83</xdr:row>
      <xdr:rowOff>0</xdr:rowOff>
    </xdr:from>
    <xdr:ext cx="1381125" cy="1381125"/>
    <xdr:pic>
      <xdr:nvPicPr>
        <xdr:cNvPr id="0" name="image228.jpg"/>
        <xdr:cNvPicPr preferRelativeResize="0"/>
      </xdr:nvPicPr>
      <xdr:blipFill>
        <a:blip cstate="print" r:embed="rId2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83</xdr:row>
      <xdr:rowOff>0</xdr:rowOff>
    </xdr:from>
    <xdr:ext cx="1390650" cy="1390650"/>
    <xdr:pic>
      <xdr:nvPicPr>
        <xdr:cNvPr id="0" name="image249.jpg"/>
        <xdr:cNvPicPr preferRelativeResize="0"/>
      </xdr:nvPicPr>
      <xdr:blipFill>
        <a:blip cstate="print" r:embed="rId2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84</xdr:row>
      <xdr:rowOff>0</xdr:rowOff>
    </xdr:from>
    <xdr:ext cx="1381125" cy="1381125"/>
    <xdr:pic>
      <xdr:nvPicPr>
        <xdr:cNvPr id="0" name="image204.jpg"/>
        <xdr:cNvPicPr preferRelativeResize="0"/>
      </xdr:nvPicPr>
      <xdr:blipFill>
        <a:blip cstate="print" r:embed="rId2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84</xdr:row>
      <xdr:rowOff>0</xdr:rowOff>
    </xdr:from>
    <xdr:ext cx="1390650" cy="1390650"/>
    <xdr:pic>
      <xdr:nvPicPr>
        <xdr:cNvPr id="0" name="image212.jpg"/>
        <xdr:cNvPicPr preferRelativeResize="0"/>
      </xdr:nvPicPr>
      <xdr:blipFill>
        <a:blip cstate="print" r:embed="rId2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85</xdr:row>
      <xdr:rowOff>0</xdr:rowOff>
    </xdr:from>
    <xdr:ext cx="1381125" cy="1381125"/>
    <xdr:pic>
      <xdr:nvPicPr>
        <xdr:cNvPr id="0" name="image209.png"/>
        <xdr:cNvPicPr preferRelativeResize="0"/>
      </xdr:nvPicPr>
      <xdr:blipFill>
        <a:blip cstate="print" r:embed="rId2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85</xdr:row>
      <xdr:rowOff>0</xdr:rowOff>
    </xdr:from>
    <xdr:ext cx="1390650" cy="1390650"/>
    <xdr:pic>
      <xdr:nvPicPr>
        <xdr:cNvPr id="0" name="image237.png"/>
        <xdr:cNvPicPr preferRelativeResize="0"/>
      </xdr:nvPicPr>
      <xdr:blipFill>
        <a:blip cstate="print" r:embed="rId2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86</xdr:row>
      <xdr:rowOff>0</xdr:rowOff>
    </xdr:from>
    <xdr:ext cx="1381125" cy="1371600"/>
    <xdr:pic>
      <xdr:nvPicPr>
        <xdr:cNvPr id="0" name="image196.png"/>
        <xdr:cNvPicPr preferRelativeResize="0"/>
      </xdr:nvPicPr>
      <xdr:blipFill>
        <a:blip cstate="print" r:embed="rId2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86</xdr:row>
      <xdr:rowOff>0</xdr:rowOff>
    </xdr:from>
    <xdr:ext cx="1390650" cy="1390650"/>
    <xdr:pic>
      <xdr:nvPicPr>
        <xdr:cNvPr id="0" name="image198.png"/>
        <xdr:cNvPicPr preferRelativeResize="0"/>
      </xdr:nvPicPr>
      <xdr:blipFill>
        <a:blip cstate="print" r:embed="rId2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87</xdr:row>
      <xdr:rowOff>0</xdr:rowOff>
    </xdr:from>
    <xdr:ext cx="1381125" cy="1381125"/>
    <xdr:pic>
      <xdr:nvPicPr>
        <xdr:cNvPr id="0" name="image220.png"/>
        <xdr:cNvPicPr preferRelativeResize="0"/>
      </xdr:nvPicPr>
      <xdr:blipFill>
        <a:blip cstate="print" r:embed="rId2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87</xdr:row>
      <xdr:rowOff>0</xdr:rowOff>
    </xdr:from>
    <xdr:ext cx="1390650" cy="1476375"/>
    <xdr:pic>
      <xdr:nvPicPr>
        <xdr:cNvPr id="0" name="image253.png"/>
        <xdr:cNvPicPr preferRelativeResize="0"/>
      </xdr:nvPicPr>
      <xdr:blipFill>
        <a:blip cstate="print" r:embed="rId2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87</xdr:row>
      <xdr:rowOff>0</xdr:rowOff>
    </xdr:from>
    <xdr:ext cx="2705100" cy="1524000"/>
    <xdr:pic>
      <xdr:nvPicPr>
        <xdr:cNvPr id="0" name="image211.jpg"/>
        <xdr:cNvPicPr preferRelativeResize="0"/>
      </xdr:nvPicPr>
      <xdr:blipFill>
        <a:blip cstate="print" r:embed="rId2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88</xdr:row>
      <xdr:rowOff>0</xdr:rowOff>
    </xdr:from>
    <xdr:ext cx="1390650" cy="1390650"/>
    <xdr:pic>
      <xdr:nvPicPr>
        <xdr:cNvPr id="0" name="image223.png"/>
        <xdr:cNvPicPr preferRelativeResize="0"/>
      </xdr:nvPicPr>
      <xdr:blipFill>
        <a:blip cstate="print" r:embed="rId2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88</xdr:row>
      <xdr:rowOff>0</xdr:rowOff>
    </xdr:from>
    <xdr:ext cx="2676525" cy="1514475"/>
    <xdr:pic>
      <xdr:nvPicPr>
        <xdr:cNvPr id="0" name="image239.jpg"/>
        <xdr:cNvPicPr preferRelativeResize="0"/>
      </xdr:nvPicPr>
      <xdr:blipFill>
        <a:blip cstate="print" r:embed="rId2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89</xdr:row>
      <xdr:rowOff>0</xdr:rowOff>
    </xdr:from>
    <xdr:ext cx="1381125" cy="1457325"/>
    <xdr:pic>
      <xdr:nvPicPr>
        <xdr:cNvPr id="0" name="image207.png"/>
        <xdr:cNvPicPr preferRelativeResize="0"/>
      </xdr:nvPicPr>
      <xdr:blipFill>
        <a:blip cstate="print" r:embed="rId2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89</xdr:row>
      <xdr:rowOff>0</xdr:rowOff>
    </xdr:from>
    <xdr:ext cx="1390650" cy="1390650"/>
    <xdr:pic>
      <xdr:nvPicPr>
        <xdr:cNvPr id="0" name="image219.png"/>
        <xdr:cNvPicPr preferRelativeResize="0"/>
      </xdr:nvPicPr>
      <xdr:blipFill>
        <a:blip cstate="print" r:embed="rId2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89</xdr:row>
      <xdr:rowOff>0</xdr:rowOff>
    </xdr:from>
    <xdr:ext cx="2667000" cy="1524000"/>
    <xdr:pic>
      <xdr:nvPicPr>
        <xdr:cNvPr id="0" name="image218.jpg"/>
        <xdr:cNvPicPr preferRelativeResize="0"/>
      </xdr:nvPicPr>
      <xdr:blipFill>
        <a:blip cstate="print" r:embed="rId2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90</xdr:row>
      <xdr:rowOff>0</xdr:rowOff>
    </xdr:from>
    <xdr:ext cx="1381125" cy="1381125"/>
    <xdr:pic>
      <xdr:nvPicPr>
        <xdr:cNvPr id="0" name="image217.png"/>
        <xdr:cNvPicPr preferRelativeResize="0"/>
      </xdr:nvPicPr>
      <xdr:blipFill>
        <a:blip cstate="print" r:embed="rId2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90</xdr:row>
      <xdr:rowOff>0</xdr:rowOff>
    </xdr:from>
    <xdr:ext cx="1390650" cy="1381125"/>
    <xdr:pic>
      <xdr:nvPicPr>
        <xdr:cNvPr id="0" name="image224.png"/>
        <xdr:cNvPicPr preferRelativeResize="0"/>
      </xdr:nvPicPr>
      <xdr:blipFill>
        <a:blip cstate="print" r:embed="rId2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90</xdr:row>
      <xdr:rowOff>0</xdr:rowOff>
    </xdr:from>
    <xdr:ext cx="2695575" cy="1524000"/>
    <xdr:pic>
      <xdr:nvPicPr>
        <xdr:cNvPr id="0" name="image244.png"/>
        <xdr:cNvPicPr preferRelativeResize="0"/>
      </xdr:nvPicPr>
      <xdr:blipFill>
        <a:blip cstate="print" r:embed="rId2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91</xdr:row>
      <xdr:rowOff>0</xdr:rowOff>
    </xdr:from>
    <xdr:ext cx="1381125" cy="1381125"/>
    <xdr:pic>
      <xdr:nvPicPr>
        <xdr:cNvPr id="0" name="image233.png"/>
        <xdr:cNvPicPr preferRelativeResize="0"/>
      </xdr:nvPicPr>
      <xdr:blipFill>
        <a:blip cstate="print" r:embed="rId2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91</xdr:row>
      <xdr:rowOff>0</xdr:rowOff>
    </xdr:from>
    <xdr:ext cx="1390650" cy="1390650"/>
    <xdr:pic>
      <xdr:nvPicPr>
        <xdr:cNvPr id="0" name="image242.png"/>
        <xdr:cNvPicPr preferRelativeResize="0"/>
      </xdr:nvPicPr>
      <xdr:blipFill>
        <a:blip cstate="print" r:embed="rId2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92</xdr:row>
      <xdr:rowOff>0</xdr:rowOff>
    </xdr:from>
    <xdr:ext cx="1381125" cy="1371600"/>
    <xdr:pic>
      <xdr:nvPicPr>
        <xdr:cNvPr id="0" name="image229.png"/>
        <xdr:cNvPicPr preferRelativeResize="0"/>
      </xdr:nvPicPr>
      <xdr:blipFill>
        <a:blip cstate="print" r:embed="rId2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93</xdr:row>
      <xdr:rowOff>0</xdr:rowOff>
    </xdr:from>
    <xdr:ext cx="2676525" cy="1524000"/>
    <xdr:pic>
      <xdr:nvPicPr>
        <xdr:cNvPr id="0" name="image241.jpg"/>
        <xdr:cNvPicPr preferRelativeResize="0"/>
      </xdr:nvPicPr>
      <xdr:blipFill>
        <a:blip cstate="print" r:embed="rId2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94</xdr:row>
      <xdr:rowOff>0</xdr:rowOff>
    </xdr:from>
    <xdr:ext cx="1381125" cy="1381125"/>
    <xdr:pic>
      <xdr:nvPicPr>
        <xdr:cNvPr id="0" name="image221.png"/>
        <xdr:cNvPicPr preferRelativeResize="0"/>
      </xdr:nvPicPr>
      <xdr:blipFill>
        <a:blip cstate="print" r:embed="rId2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94</xdr:row>
      <xdr:rowOff>0</xdr:rowOff>
    </xdr:from>
    <xdr:ext cx="1390650" cy="1390650"/>
    <xdr:pic>
      <xdr:nvPicPr>
        <xdr:cNvPr id="0" name="image252.png"/>
        <xdr:cNvPicPr preferRelativeResize="0"/>
      </xdr:nvPicPr>
      <xdr:blipFill>
        <a:blip cstate="print" r:embed="rId2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95</xdr:row>
      <xdr:rowOff>0</xdr:rowOff>
    </xdr:from>
    <xdr:ext cx="1381125" cy="1381125"/>
    <xdr:pic>
      <xdr:nvPicPr>
        <xdr:cNvPr id="0" name="image260.png"/>
        <xdr:cNvPicPr preferRelativeResize="0"/>
      </xdr:nvPicPr>
      <xdr:blipFill>
        <a:blip cstate="print" r:embed="rId2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95</xdr:row>
      <xdr:rowOff>0</xdr:rowOff>
    </xdr:from>
    <xdr:ext cx="1390650" cy="1390650"/>
    <xdr:pic>
      <xdr:nvPicPr>
        <xdr:cNvPr id="0" name="image231.png"/>
        <xdr:cNvPicPr preferRelativeResize="0"/>
      </xdr:nvPicPr>
      <xdr:blipFill>
        <a:blip cstate="print" r:embed="rId2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96</xdr:row>
      <xdr:rowOff>0</xdr:rowOff>
    </xdr:from>
    <xdr:ext cx="1381125" cy="1381125"/>
    <xdr:pic>
      <xdr:nvPicPr>
        <xdr:cNvPr id="0" name="image259.png"/>
        <xdr:cNvPicPr preferRelativeResize="0"/>
      </xdr:nvPicPr>
      <xdr:blipFill>
        <a:blip cstate="print" r:embed="rId2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96</xdr:row>
      <xdr:rowOff>0</xdr:rowOff>
    </xdr:from>
    <xdr:ext cx="1390650" cy="1390650"/>
    <xdr:pic>
      <xdr:nvPicPr>
        <xdr:cNvPr id="0" name="image225.png"/>
        <xdr:cNvPicPr preferRelativeResize="0"/>
      </xdr:nvPicPr>
      <xdr:blipFill>
        <a:blip cstate="print" r:embed="rId2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96</xdr:row>
      <xdr:rowOff>0</xdr:rowOff>
    </xdr:from>
    <xdr:ext cx="2705100" cy="1524000"/>
    <xdr:pic>
      <xdr:nvPicPr>
        <xdr:cNvPr id="0" name="image245.jpg"/>
        <xdr:cNvPicPr preferRelativeResize="0"/>
      </xdr:nvPicPr>
      <xdr:blipFill>
        <a:blip cstate="print" r:embed="rId2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97</xdr:row>
      <xdr:rowOff>0</xdr:rowOff>
    </xdr:from>
    <xdr:ext cx="1381125" cy="1381125"/>
    <xdr:pic>
      <xdr:nvPicPr>
        <xdr:cNvPr id="0" name="image243.png"/>
        <xdr:cNvPicPr preferRelativeResize="0"/>
      </xdr:nvPicPr>
      <xdr:blipFill>
        <a:blip cstate="print" r:embed="rId2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97</xdr:row>
      <xdr:rowOff>0</xdr:rowOff>
    </xdr:from>
    <xdr:ext cx="1390650" cy="1390650"/>
    <xdr:pic>
      <xdr:nvPicPr>
        <xdr:cNvPr id="0" name="image246.png"/>
        <xdr:cNvPicPr preferRelativeResize="0"/>
      </xdr:nvPicPr>
      <xdr:blipFill>
        <a:blip cstate="print" r:embed="rId2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98</xdr:row>
      <xdr:rowOff>0</xdr:rowOff>
    </xdr:from>
    <xdr:ext cx="1381125" cy="1381125"/>
    <xdr:pic>
      <xdr:nvPicPr>
        <xdr:cNvPr id="0" name="image227.png"/>
        <xdr:cNvPicPr preferRelativeResize="0"/>
      </xdr:nvPicPr>
      <xdr:blipFill>
        <a:blip cstate="print" r:embed="rId2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98</xdr:row>
      <xdr:rowOff>0</xdr:rowOff>
    </xdr:from>
    <xdr:ext cx="1390650" cy="1390650"/>
    <xdr:pic>
      <xdr:nvPicPr>
        <xdr:cNvPr id="0" name="image258.png"/>
        <xdr:cNvPicPr preferRelativeResize="0"/>
      </xdr:nvPicPr>
      <xdr:blipFill>
        <a:blip cstate="print" r:embed="rId2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99</xdr:row>
      <xdr:rowOff>0</xdr:rowOff>
    </xdr:from>
    <xdr:ext cx="1381125" cy="1381125"/>
    <xdr:pic>
      <xdr:nvPicPr>
        <xdr:cNvPr id="0" name="image257.png"/>
        <xdr:cNvPicPr preferRelativeResize="0"/>
      </xdr:nvPicPr>
      <xdr:blipFill>
        <a:blip cstate="print" r:embed="rId2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99</xdr:row>
      <xdr:rowOff>0</xdr:rowOff>
    </xdr:from>
    <xdr:ext cx="1390650" cy="1381125"/>
    <xdr:pic>
      <xdr:nvPicPr>
        <xdr:cNvPr id="0" name="image250.png"/>
        <xdr:cNvPicPr preferRelativeResize="0"/>
      </xdr:nvPicPr>
      <xdr:blipFill>
        <a:blip cstate="print" r:embed="rId2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100</xdr:row>
      <xdr:rowOff>0</xdr:rowOff>
    </xdr:from>
    <xdr:ext cx="2676525" cy="1524000"/>
    <xdr:pic>
      <xdr:nvPicPr>
        <xdr:cNvPr id="0" name="image248.jpg"/>
        <xdr:cNvPicPr preferRelativeResize="0"/>
      </xdr:nvPicPr>
      <xdr:blipFill>
        <a:blip cstate="print" r:embed="rId2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101</xdr:row>
      <xdr:rowOff>0</xdr:rowOff>
    </xdr:from>
    <xdr:ext cx="1381125" cy="771525"/>
    <xdr:pic>
      <xdr:nvPicPr>
        <xdr:cNvPr id="0" name="image238.jpg"/>
        <xdr:cNvPicPr preferRelativeResize="0"/>
      </xdr:nvPicPr>
      <xdr:blipFill>
        <a:blip cstate="print" r:embed="rId2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101</xdr:row>
      <xdr:rowOff>0</xdr:rowOff>
    </xdr:from>
    <xdr:ext cx="1390650" cy="771525"/>
    <xdr:pic>
      <xdr:nvPicPr>
        <xdr:cNvPr id="0" name="image234.jpg"/>
        <xdr:cNvPicPr preferRelativeResize="0"/>
      </xdr:nvPicPr>
      <xdr:blipFill>
        <a:blip cstate="print" r:embed="rId2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102</xdr:row>
      <xdr:rowOff>0</xdr:rowOff>
    </xdr:from>
    <xdr:ext cx="1381125" cy="771525"/>
    <xdr:pic>
      <xdr:nvPicPr>
        <xdr:cNvPr id="0" name="image247.jpg"/>
        <xdr:cNvPicPr preferRelativeResize="0"/>
      </xdr:nvPicPr>
      <xdr:blipFill>
        <a:blip cstate="print" r:embed="rId2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102</xdr:row>
      <xdr:rowOff>0</xdr:rowOff>
    </xdr:from>
    <xdr:ext cx="1390650" cy="771525"/>
    <xdr:pic>
      <xdr:nvPicPr>
        <xdr:cNvPr id="0" name="image236.jpg"/>
        <xdr:cNvPicPr preferRelativeResize="0"/>
      </xdr:nvPicPr>
      <xdr:blipFill>
        <a:blip cstate="print" r:embed="rId2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103</xdr:row>
      <xdr:rowOff>0</xdr:rowOff>
    </xdr:from>
    <xdr:ext cx="1381125" cy="771525"/>
    <xdr:pic>
      <xdr:nvPicPr>
        <xdr:cNvPr id="0" name="image254.jpg"/>
        <xdr:cNvPicPr preferRelativeResize="0"/>
      </xdr:nvPicPr>
      <xdr:blipFill>
        <a:blip cstate="print" r:embed="rId2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103</xdr:row>
      <xdr:rowOff>0</xdr:rowOff>
    </xdr:from>
    <xdr:ext cx="1390650" cy="771525"/>
    <xdr:pic>
      <xdr:nvPicPr>
        <xdr:cNvPr id="0" name="image256.jpg"/>
        <xdr:cNvPicPr preferRelativeResize="0"/>
      </xdr:nvPicPr>
      <xdr:blipFill>
        <a:blip cstate="print" r:embed="rId2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104</xdr:row>
      <xdr:rowOff>0</xdr:rowOff>
    </xdr:from>
    <xdr:ext cx="1381125" cy="771525"/>
    <xdr:pic>
      <xdr:nvPicPr>
        <xdr:cNvPr id="0" name="image255.jpg"/>
        <xdr:cNvPicPr preferRelativeResize="0"/>
      </xdr:nvPicPr>
      <xdr:blipFill>
        <a:blip cstate="print" r:embed="rId2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104</xdr:row>
      <xdr:rowOff>0</xdr:rowOff>
    </xdr:from>
    <xdr:ext cx="1390650" cy="771525"/>
    <xdr:pic>
      <xdr:nvPicPr>
        <xdr:cNvPr id="0" name="image251.jpg"/>
        <xdr:cNvPicPr preferRelativeResize="0"/>
      </xdr:nvPicPr>
      <xdr:blipFill>
        <a:blip cstate="print" r:embed="rId2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marco@lenep.uenf.br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39.29"/>
    <col customWidth="1" min="3" max="3" width="14.86"/>
    <col customWidth="1" min="4" max="4" width="13.57"/>
    <col customWidth="1" min="5" max="5" width="13.71"/>
    <col customWidth="1" min="6" max="26" width="8.71"/>
  </cols>
  <sheetData>
    <row r="1">
      <c r="A1" s="1"/>
      <c r="B1" s="2"/>
      <c r="C1" s="3"/>
    </row>
    <row r="2">
      <c r="A2" s="4"/>
      <c r="C2" s="5"/>
    </row>
    <row r="3">
      <c r="A3" s="4"/>
      <c r="C3" s="5"/>
    </row>
    <row r="4">
      <c r="A4" s="4"/>
      <c r="C4" s="5"/>
    </row>
    <row r="5">
      <c r="A5" s="4"/>
      <c r="C5" s="5"/>
    </row>
    <row r="6">
      <c r="A6" s="6"/>
      <c r="B6" s="7"/>
      <c r="C6" s="8"/>
    </row>
    <row r="8">
      <c r="A8" s="9" t="s">
        <v>0</v>
      </c>
      <c r="B8" s="9" t="s">
        <v>1</v>
      </c>
    </row>
    <row r="9">
      <c r="A9" s="9" t="s">
        <v>2</v>
      </c>
      <c r="B9" s="9" t="s">
        <v>3</v>
      </c>
    </row>
    <row r="10">
      <c r="A10" s="9" t="s">
        <v>4</v>
      </c>
      <c r="B10" s="10" t="s">
        <v>5</v>
      </c>
    </row>
    <row r="13">
      <c r="A13" s="11" t="s">
        <v>6</v>
      </c>
      <c r="B13" s="12"/>
    </row>
    <row r="14">
      <c r="A14" s="13" t="s">
        <v>7</v>
      </c>
      <c r="B14" s="13" t="s">
        <v>8</v>
      </c>
    </row>
    <row r="15">
      <c r="A15" s="13" t="s">
        <v>9</v>
      </c>
      <c r="B15" s="13" t="s">
        <v>10</v>
      </c>
    </row>
    <row r="16">
      <c r="A16" s="13" t="s">
        <v>11</v>
      </c>
      <c r="B16" s="13" t="s">
        <v>12</v>
      </c>
    </row>
    <row r="17">
      <c r="A17" s="13" t="s">
        <v>13</v>
      </c>
      <c r="B17" s="13" t="s">
        <v>14</v>
      </c>
    </row>
    <row r="18">
      <c r="A18" s="13" t="s">
        <v>15</v>
      </c>
      <c r="B18" s="13" t="s">
        <v>16</v>
      </c>
    </row>
    <row r="19">
      <c r="A19" s="13" t="s">
        <v>17</v>
      </c>
      <c r="B19" s="13" t="s">
        <v>18</v>
      </c>
    </row>
    <row r="20">
      <c r="A20" s="13" t="s">
        <v>19</v>
      </c>
      <c r="B20" s="13" t="s">
        <v>20</v>
      </c>
    </row>
    <row r="21" ht="15.75" customHeight="1">
      <c r="A21" s="13" t="s">
        <v>21</v>
      </c>
      <c r="B21" s="13" t="s">
        <v>22</v>
      </c>
    </row>
    <row r="22" ht="15.75" customHeight="1">
      <c r="A22" s="13" t="s">
        <v>23</v>
      </c>
      <c r="B22" s="13" t="s">
        <v>24</v>
      </c>
    </row>
    <row r="23" ht="15.75" customHeight="1">
      <c r="A23" s="13" t="s">
        <v>25</v>
      </c>
      <c r="B23" s="13" t="s">
        <v>26</v>
      </c>
    </row>
    <row r="24" ht="15.75" customHeight="1">
      <c r="A24" s="13" t="s">
        <v>27</v>
      </c>
      <c r="B24" s="13" t="s">
        <v>28</v>
      </c>
    </row>
    <row r="25" ht="15.75" customHeight="1">
      <c r="A25" s="14" t="s">
        <v>29</v>
      </c>
      <c r="B25" s="13" t="s">
        <v>30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>
      <c r="A31" s="11" t="s">
        <v>31</v>
      </c>
      <c r="B31" s="15"/>
      <c r="C31" s="15"/>
      <c r="D31" s="15"/>
      <c r="E31" s="12"/>
    </row>
    <row r="32" ht="15.75" customHeight="1">
      <c r="A32" s="16" t="s">
        <v>32</v>
      </c>
      <c r="B32" s="17" t="s">
        <v>33</v>
      </c>
      <c r="C32" s="17" t="s">
        <v>34</v>
      </c>
      <c r="D32" s="17" t="s">
        <v>35</v>
      </c>
      <c r="E32" s="18" t="s">
        <v>36</v>
      </c>
    </row>
    <row r="33" ht="15.75" customHeight="1">
      <c r="A33" s="19" t="s">
        <v>37</v>
      </c>
      <c r="B33" s="20" t="s">
        <v>38</v>
      </c>
      <c r="C33" s="20">
        <v>146.32</v>
      </c>
      <c r="D33" s="20">
        <v>292.64</v>
      </c>
      <c r="E33" s="21">
        <v>731.59</v>
      </c>
    </row>
    <row r="34" ht="15.75" customHeight="1">
      <c r="A34" s="19" t="s">
        <v>39</v>
      </c>
      <c r="B34" s="20" t="s">
        <v>40</v>
      </c>
      <c r="C34" s="20">
        <v>2.288</v>
      </c>
      <c r="D34" s="20">
        <v>4.58</v>
      </c>
      <c r="E34" s="21">
        <v>11.44</v>
      </c>
    </row>
    <row r="35" ht="15.75" customHeight="1">
      <c r="A35" s="19" t="s">
        <v>41</v>
      </c>
      <c r="B35" s="20" t="s">
        <v>42</v>
      </c>
      <c r="C35" s="20">
        <v>88.77</v>
      </c>
      <c r="D35" s="20">
        <v>177.54</v>
      </c>
      <c r="E35" s="21">
        <v>443.85</v>
      </c>
    </row>
    <row r="36" ht="15.75" customHeight="1">
      <c r="A36" s="19" t="s">
        <v>43</v>
      </c>
      <c r="B36" s="20" t="s">
        <v>44</v>
      </c>
      <c r="C36" s="20">
        <v>17.72</v>
      </c>
      <c r="D36" s="20">
        <v>35.45</v>
      </c>
      <c r="E36" s="21">
        <v>88.62</v>
      </c>
    </row>
    <row r="37" ht="15.75" customHeight="1">
      <c r="A37" s="19" t="s">
        <v>45</v>
      </c>
      <c r="B37" s="20" t="s">
        <v>46</v>
      </c>
      <c r="C37" s="20">
        <v>0.04</v>
      </c>
      <c r="D37" s="20">
        <v>0.09</v>
      </c>
      <c r="E37" s="21">
        <v>0.21</v>
      </c>
    </row>
    <row r="38" ht="15.75" customHeight="1">
      <c r="A38" s="19" t="s">
        <v>47</v>
      </c>
      <c r="B38" s="20" t="s">
        <v>48</v>
      </c>
      <c r="C38" s="20">
        <v>3.833</v>
      </c>
      <c r="D38" s="20">
        <v>7.67</v>
      </c>
      <c r="E38" s="21">
        <v>19.16</v>
      </c>
    </row>
    <row r="39" ht="15.75" customHeight="1">
      <c r="A39" s="22" t="s">
        <v>49</v>
      </c>
      <c r="B39" s="23" t="s">
        <v>50</v>
      </c>
      <c r="C39" s="23">
        <v>0.06</v>
      </c>
      <c r="D39" s="23">
        <v>0.12</v>
      </c>
      <c r="E39" s="24">
        <v>0.3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C6"/>
    <mergeCell ref="A13:B13"/>
    <mergeCell ref="A31:E31"/>
  </mergeCells>
  <hyperlinks>
    <hyperlink r:id="rId1" ref="B10"/>
  </hyperlinks>
  <printOptions/>
  <pageMargins bottom="0.787401575" footer="0.0" header="0.0" left="0.511811024" right="0.511811024" top="0.787401575"/>
  <pageSetup paperSize="9"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18.57"/>
    <col customWidth="1" min="2" max="2" width="16.86"/>
    <col customWidth="1" min="3" max="3" width="13.86"/>
    <col customWidth="1" min="4" max="4" width="22.14"/>
    <col customWidth="1" min="5" max="5" width="45.0"/>
    <col customWidth="1" min="6" max="6" width="23.86"/>
    <col customWidth="1" min="7" max="7" width="71.29"/>
    <col customWidth="1" min="8" max="8" width="57.0"/>
    <col customWidth="1" min="9" max="9" width="14.86"/>
    <col customWidth="1" min="10" max="10" width="15.14"/>
    <col customWidth="1" min="11" max="11" width="23.0"/>
    <col customWidth="1" min="12" max="12" width="22.0"/>
    <col customWidth="1" min="13" max="13" width="21.0"/>
    <col customWidth="1" min="14" max="26" width="8.71"/>
  </cols>
  <sheetData>
    <row r="1">
      <c r="A1" s="25"/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7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>
      <c r="A2" s="29" t="s">
        <v>51</v>
      </c>
      <c r="B2" s="29" t="s">
        <v>52</v>
      </c>
      <c r="C2" s="29" t="s">
        <v>53</v>
      </c>
      <c r="D2" s="29" t="s">
        <v>54</v>
      </c>
      <c r="E2" s="29" t="s">
        <v>55</v>
      </c>
      <c r="F2" s="29" t="s">
        <v>56</v>
      </c>
      <c r="G2" s="29" t="s">
        <v>57</v>
      </c>
      <c r="H2" s="29" t="s">
        <v>58</v>
      </c>
      <c r="I2" s="29" t="s">
        <v>59</v>
      </c>
      <c r="J2" s="30" t="s">
        <v>60</v>
      </c>
      <c r="K2" s="30" t="s">
        <v>61</v>
      </c>
      <c r="L2" s="30" t="s">
        <v>62</v>
      </c>
      <c r="M2" s="29" t="s">
        <v>63</v>
      </c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 ht="15.0" customHeight="1">
      <c r="A3" s="31" t="s">
        <v>64</v>
      </c>
      <c r="B3" s="20" t="s">
        <v>65</v>
      </c>
      <c r="C3" s="32">
        <v>5054.2</v>
      </c>
      <c r="D3" s="20" t="s">
        <v>66</v>
      </c>
      <c r="E3" s="33" t="s">
        <v>67</v>
      </c>
      <c r="F3" s="20" t="s">
        <v>68</v>
      </c>
      <c r="G3" s="20" t="s">
        <v>69</v>
      </c>
      <c r="H3" s="20" t="s">
        <v>70</v>
      </c>
      <c r="I3" s="20" t="s">
        <v>71</v>
      </c>
      <c r="J3" s="20" t="s">
        <v>72</v>
      </c>
      <c r="K3" s="34">
        <v>123097.0</v>
      </c>
      <c r="L3" s="34">
        <v>47057.0</v>
      </c>
      <c r="M3" s="20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>
      <c r="A4" s="31" t="s">
        <v>73</v>
      </c>
      <c r="B4" s="20" t="s">
        <v>74</v>
      </c>
      <c r="C4" s="32">
        <v>5054.3</v>
      </c>
      <c r="D4" s="20" t="s">
        <v>66</v>
      </c>
      <c r="E4" s="33" t="s">
        <v>67</v>
      </c>
      <c r="F4" s="20" t="s">
        <v>68</v>
      </c>
      <c r="G4" s="20" t="s">
        <v>75</v>
      </c>
      <c r="H4" s="20" t="s">
        <v>76</v>
      </c>
      <c r="I4" s="20" t="s">
        <v>71</v>
      </c>
      <c r="J4" s="20" t="s">
        <v>72</v>
      </c>
      <c r="K4" s="34">
        <v>141297.0</v>
      </c>
      <c r="L4" s="34">
        <v>51275.0</v>
      </c>
      <c r="M4" s="20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>
      <c r="A5" s="31" t="s">
        <v>77</v>
      </c>
      <c r="B5" s="20" t="s">
        <v>78</v>
      </c>
      <c r="C5" s="32">
        <v>5054.55</v>
      </c>
      <c r="D5" s="20" t="s">
        <v>66</v>
      </c>
      <c r="E5" s="33" t="s">
        <v>67</v>
      </c>
      <c r="F5" s="20" t="s">
        <v>68</v>
      </c>
      <c r="G5" s="20" t="s">
        <v>75</v>
      </c>
      <c r="H5" s="20" t="s">
        <v>79</v>
      </c>
      <c r="I5" s="20" t="s">
        <v>71</v>
      </c>
      <c r="J5" s="20" t="s">
        <v>72</v>
      </c>
      <c r="K5" s="34">
        <v>136322.0</v>
      </c>
      <c r="L5" s="34">
        <v>57808.0</v>
      </c>
      <c r="M5" s="20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>
      <c r="A6" s="31" t="s">
        <v>80</v>
      </c>
      <c r="B6" s="20" t="s">
        <v>81</v>
      </c>
      <c r="C6" s="32">
        <v>5054.8</v>
      </c>
      <c r="D6" s="20" t="s">
        <v>66</v>
      </c>
      <c r="E6" s="33" t="s">
        <v>67</v>
      </c>
      <c r="F6" s="20" t="s">
        <v>68</v>
      </c>
      <c r="G6" s="20" t="s">
        <v>75</v>
      </c>
      <c r="H6" s="20" t="s">
        <v>82</v>
      </c>
      <c r="I6" s="20" t="s">
        <v>71</v>
      </c>
      <c r="J6" s="20" t="s">
        <v>72</v>
      </c>
      <c r="K6" s="34">
        <v>119558.0</v>
      </c>
      <c r="L6" s="34">
        <v>49901.0</v>
      </c>
      <c r="M6" s="20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>
      <c r="A7" s="31" t="s">
        <v>83</v>
      </c>
      <c r="B7" s="35" t="s">
        <v>84</v>
      </c>
      <c r="C7" s="32">
        <v>5055.0</v>
      </c>
      <c r="D7" s="20" t="s">
        <v>66</v>
      </c>
      <c r="E7" s="33" t="s">
        <v>67</v>
      </c>
      <c r="F7" s="20" t="s">
        <v>68</v>
      </c>
      <c r="G7" s="20"/>
      <c r="H7" s="20"/>
      <c r="I7" s="20"/>
      <c r="J7" s="20"/>
      <c r="K7" s="20"/>
      <c r="L7" s="20"/>
      <c r="M7" s="20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>
      <c r="A8" s="31" t="s">
        <v>85</v>
      </c>
      <c r="B8" s="20" t="s">
        <v>86</v>
      </c>
      <c r="C8" s="32">
        <v>5055.1</v>
      </c>
      <c r="D8" s="20" t="s">
        <v>66</v>
      </c>
      <c r="E8" s="33" t="s">
        <v>67</v>
      </c>
      <c r="F8" s="20" t="s">
        <v>68</v>
      </c>
      <c r="G8" s="20" t="s">
        <v>87</v>
      </c>
      <c r="H8" s="20" t="s">
        <v>88</v>
      </c>
      <c r="I8" s="20" t="s">
        <v>71</v>
      </c>
      <c r="J8" s="20" t="s">
        <v>72</v>
      </c>
      <c r="K8" s="20">
        <v>145.474</v>
      </c>
      <c r="L8" s="20">
        <v>61.561</v>
      </c>
      <c r="M8" s="20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>
      <c r="A9" s="31" t="s">
        <v>89</v>
      </c>
      <c r="B9" s="20" t="s">
        <v>90</v>
      </c>
      <c r="C9" s="32">
        <v>5055.2</v>
      </c>
      <c r="D9" s="20" t="s">
        <v>66</v>
      </c>
      <c r="E9" s="33" t="s">
        <v>67</v>
      </c>
      <c r="F9" s="20" t="s">
        <v>68</v>
      </c>
      <c r="G9" s="20" t="s">
        <v>75</v>
      </c>
      <c r="H9" s="20" t="s">
        <v>91</v>
      </c>
      <c r="I9" s="20" t="s">
        <v>71</v>
      </c>
      <c r="J9" s="20" t="s">
        <v>72</v>
      </c>
      <c r="K9" s="20">
        <v>198.802</v>
      </c>
      <c r="L9" s="20">
        <v>84.034</v>
      </c>
      <c r="M9" s="20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>
      <c r="A10" s="31" t="s">
        <v>92</v>
      </c>
      <c r="B10" s="20" t="s">
        <v>93</v>
      </c>
      <c r="C10" s="32">
        <v>5055.4</v>
      </c>
      <c r="D10" s="20" t="s">
        <v>66</v>
      </c>
      <c r="E10" s="33" t="s">
        <v>67</v>
      </c>
      <c r="F10" s="20" t="s">
        <v>68</v>
      </c>
      <c r="G10" s="20" t="s">
        <v>94</v>
      </c>
      <c r="H10" s="20" t="s">
        <v>95</v>
      </c>
      <c r="I10" s="20" t="s">
        <v>71</v>
      </c>
      <c r="J10" s="20" t="s">
        <v>72</v>
      </c>
      <c r="K10" s="20">
        <v>148.161</v>
      </c>
      <c r="L10" s="20">
        <v>59.293</v>
      </c>
      <c r="M10" s="20" t="s">
        <v>96</v>
      </c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>
      <c r="A11" s="31" t="s">
        <v>97</v>
      </c>
      <c r="B11" s="20" t="s">
        <v>98</v>
      </c>
      <c r="C11" s="32">
        <v>5055.75</v>
      </c>
      <c r="D11" s="20" t="s">
        <v>66</v>
      </c>
      <c r="E11" s="33" t="s">
        <v>67</v>
      </c>
      <c r="F11" s="20" t="s">
        <v>68</v>
      </c>
      <c r="G11" s="20" t="s">
        <v>99</v>
      </c>
      <c r="H11" s="20" t="s">
        <v>82</v>
      </c>
      <c r="I11" s="20" t="s">
        <v>71</v>
      </c>
      <c r="J11" s="20" t="s">
        <v>72</v>
      </c>
      <c r="K11" s="20">
        <v>137.392</v>
      </c>
      <c r="L11" s="20">
        <v>59.824</v>
      </c>
      <c r="M11" s="20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>
      <c r="A12" s="31" t="s">
        <v>100</v>
      </c>
      <c r="B12" s="20" t="s">
        <v>101</v>
      </c>
      <c r="C12" s="32">
        <v>5056.1</v>
      </c>
      <c r="D12" s="20" t="s">
        <v>66</v>
      </c>
      <c r="E12" s="33" t="s">
        <v>67</v>
      </c>
      <c r="F12" s="20" t="s">
        <v>68</v>
      </c>
      <c r="G12" s="20" t="s">
        <v>102</v>
      </c>
      <c r="H12" s="20" t="s">
        <v>103</v>
      </c>
      <c r="I12" s="20" t="s">
        <v>71</v>
      </c>
      <c r="J12" s="20" t="s">
        <v>72</v>
      </c>
      <c r="K12" s="20">
        <v>130.187</v>
      </c>
      <c r="L12" s="20">
        <v>54.752</v>
      </c>
      <c r="M12" s="20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>
      <c r="A13" s="31" t="s">
        <v>104</v>
      </c>
      <c r="B13" s="20" t="s">
        <v>105</v>
      </c>
      <c r="C13" s="32">
        <v>5056.4</v>
      </c>
      <c r="D13" s="20" t="s">
        <v>66</v>
      </c>
      <c r="E13" s="33" t="s">
        <v>67</v>
      </c>
      <c r="F13" s="20" t="s">
        <v>68</v>
      </c>
      <c r="G13" s="20" t="s">
        <v>106</v>
      </c>
      <c r="H13" s="20" t="s">
        <v>107</v>
      </c>
      <c r="I13" s="20" t="s">
        <v>71</v>
      </c>
      <c r="J13" s="20" t="s">
        <v>72</v>
      </c>
      <c r="K13" s="20">
        <v>135.455</v>
      </c>
      <c r="L13" s="20">
        <v>60.557</v>
      </c>
      <c r="M13" s="20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>
      <c r="A14" s="31" t="s">
        <v>108</v>
      </c>
      <c r="B14" s="20" t="s">
        <v>109</v>
      </c>
      <c r="C14" s="32">
        <v>5056.5</v>
      </c>
      <c r="D14" s="20" t="s">
        <v>66</v>
      </c>
      <c r="E14" s="33" t="s">
        <v>67</v>
      </c>
      <c r="F14" s="20" t="s">
        <v>68</v>
      </c>
      <c r="G14" s="20" t="s">
        <v>75</v>
      </c>
      <c r="H14" s="20" t="s">
        <v>110</v>
      </c>
      <c r="I14" s="20" t="s">
        <v>71</v>
      </c>
      <c r="J14" s="20" t="s">
        <v>72</v>
      </c>
      <c r="K14" s="20">
        <v>197.743</v>
      </c>
      <c r="L14" s="20">
        <v>85.243</v>
      </c>
      <c r="M14" s="20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>
      <c r="A15" s="31" t="s">
        <v>111</v>
      </c>
      <c r="B15" s="20" t="s">
        <v>112</v>
      </c>
      <c r="C15" s="32">
        <v>5056.65</v>
      </c>
      <c r="D15" s="20" t="s">
        <v>66</v>
      </c>
      <c r="E15" s="33" t="s">
        <v>67</v>
      </c>
      <c r="F15" s="20" t="s">
        <v>68</v>
      </c>
      <c r="G15" s="20" t="s">
        <v>113</v>
      </c>
      <c r="H15" s="20" t="s">
        <v>114</v>
      </c>
      <c r="I15" s="20" t="s">
        <v>71</v>
      </c>
      <c r="J15" s="20" t="s">
        <v>72</v>
      </c>
      <c r="K15" s="20">
        <v>142.992</v>
      </c>
      <c r="L15" s="20">
        <v>59.062</v>
      </c>
      <c r="M15" s="20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>
      <c r="A16" s="31" t="s">
        <v>115</v>
      </c>
      <c r="B16" s="20" t="s">
        <v>116</v>
      </c>
      <c r="C16" s="32">
        <v>5056.95</v>
      </c>
      <c r="D16" s="20" t="s">
        <v>66</v>
      </c>
      <c r="E16" s="33" t="s">
        <v>67</v>
      </c>
      <c r="F16" s="20" t="s">
        <v>68</v>
      </c>
      <c r="G16" s="20" t="s">
        <v>113</v>
      </c>
      <c r="H16" s="20" t="s">
        <v>117</v>
      </c>
      <c r="I16" s="20" t="s">
        <v>71</v>
      </c>
      <c r="J16" s="20" t="s">
        <v>72</v>
      </c>
      <c r="K16" s="20">
        <v>124.512</v>
      </c>
      <c r="L16" s="20">
        <v>51.116</v>
      </c>
      <c r="M16" s="20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>
      <c r="A17" s="31" t="s">
        <v>118</v>
      </c>
      <c r="B17" s="20"/>
      <c r="C17" s="36">
        <v>5206.0</v>
      </c>
      <c r="D17" s="20" t="s">
        <v>66</v>
      </c>
      <c r="E17" s="33" t="s">
        <v>67</v>
      </c>
      <c r="F17" s="20" t="s">
        <v>119</v>
      </c>
      <c r="G17" s="20"/>
      <c r="H17" s="20"/>
      <c r="I17" s="20" t="s">
        <v>71</v>
      </c>
      <c r="J17" s="20" t="s">
        <v>72</v>
      </c>
      <c r="K17" s="37">
        <v>172.696</v>
      </c>
      <c r="L17" s="37">
        <v>69.094</v>
      </c>
      <c r="M17" s="20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>
      <c r="A18" s="31" t="s">
        <v>120</v>
      </c>
      <c r="B18" s="20"/>
      <c r="C18" s="36">
        <v>5206.05</v>
      </c>
      <c r="D18" s="20" t="s">
        <v>66</v>
      </c>
      <c r="E18" s="33" t="s">
        <v>67</v>
      </c>
      <c r="F18" s="20" t="s">
        <v>119</v>
      </c>
      <c r="G18" s="20"/>
      <c r="H18" s="20"/>
      <c r="I18" s="20" t="s">
        <v>71</v>
      </c>
      <c r="J18" s="20" t="s">
        <v>72</v>
      </c>
      <c r="K18" s="37">
        <v>182.26</v>
      </c>
      <c r="L18" s="37">
        <v>70.898</v>
      </c>
      <c r="M18" s="20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>
      <c r="A19" s="31" t="s">
        <v>121</v>
      </c>
      <c r="B19" s="38"/>
      <c r="C19" s="36">
        <v>5210.05</v>
      </c>
      <c r="D19" s="20" t="s">
        <v>66</v>
      </c>
      <c r="E19" s="33" t="s">
        <v>67</v>
      </c>
      <c r="F19" s="20" t="s">
        <v>119</v>
      </c>
      <c r="G19" s="20"/>
      <c r="H19" s="20"/>
      <c r="I19" s="20" t="s">
        <v>71</v>
      </c>
      <c r="J19" s="20" t="s">
        <v>72</v>
      </c>
      <c r="K19" s="37">
        <v>171.805</v>
      </c>
      <c r="L19" s="37">
        <v>72.255</v>
      </c>
      <c r="M19" s="20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>
      <c r="A20" s="31" t="s">
        <v>122</v>
      </c>
      <c r="B20" s="38"/>
      <c r="C20" s="36">
        <v>5211.4</v>
      </c>
      <c r="D20" s="20" t="s">
        <v>66</v>
      </c>
      <c r="E20" s="33" t="s">
        <v>67</v>
      </c>
      <c r="F20" s="20" t="s">
        <v>119</v>
      </c>
      <c r="G20" s="20"/>
      <c r="H20" s="20"/>
      <c r="I20" s="20" t="s">
        <v>71</v>
      </c>
      <c r="J20" s="20" t="s">
        <v>72</v>
      </c>
      <c r="K20" s="37">
        <v>206.63</v>
      </c>
      <c r="L20" s="37">
        <v>77.496</v>
      </c>
      <c r="M20" s="20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ht="15.75" customHeight="1">
      <c r="A21" s="31" t="s">
        <v>123</v>
      </c>
      <c r="B21" s="39"/>
      <c r="C21" s="36">
        <v>5211.8</v>
      </c>
      <c r="D21" s="20" t="s">
        <v>66</v>
      </c>
      <c r="E21" s="33" t="s">
        <v>67</v>
      </c>
      <c r="F21" s="20" t="s">
        <v>119</v>
      </c>
      <c r="G21" s="20"/>
      <c r="H21" s="20"/>
      <c r="I21" s="20" t="s">
        <v>71</v>
      </c>
      <c r="J21" s="20" t="s">
        <v>72</v>
      </c>
      <c r="K21" s="37">
        <v>142.651</v>
      </c>
      <c r="L21" s="37">
        <v>54.307</v>
      </c>
      <c r="M21" s="20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ht="15.75" customHeight="1">
      <c r="A22" s="31" t="s">
        <v>124</v>
      </c>
      <c r="B22" s="38"/>
      <c r="C22" s="36">
        <v>5212.05</v>
      </c>
      <c r="D22" s="20" t="s">
        <v>66</v>
      </c>
      <c r="E22" s="33" t="s">
        <v>67</v>
      </c>
      <c r="F22" s="20" t="s">
        <v>119</v>
      </c>
      <c r="G22" s="20"/>
      <c r="H22" s="20"/>
      <c r="I22" s="20" t="s">
        <v>71</v>
      </c>
      <c r="J22" s="20" t="s">
        <v>72</v>
      </c>
      <c r="K22" s="37">
        <v>191.347</v>
      </c>
      <c r="L22" s="37">
        <v>76.769</v>
      </c>
      <c r="M22" s="20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ht="15.75" customHeight="1">
      <c r="A23" s="31" t="s">
        <v>125</v>
      </c>
      <c r="B23" s="38"/>
      <c r="C23" s="36">
        <v>5212.15</v>
      </c>
      <c r="D23" s="20" t="s">
        <v>66</v>
      </c>
      <c r="E23" s="33" t="s">
        <v>67</v>
      </c>
      <c r="F23" s="20" t="s">
        <v>119</v>
      </c>
      <c r="G23" s="20"/>
      <c r="H23" s="20"/>
      <c r="I23" s="20" t="s">
        <v>71</v>
      </c>
      <c r="J23" s="20" t="s">
        <v>72</v>
      </c>
      <c r="K23" s="37">
        <v>189.453</v>
      </c>
      <c r="L23" s="37">
        <v>77.56</v>
      </c>
      <c r="M23" s="20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ht="15.75" customHeight="1">
      <c r="A24" s="31" t="s">
        <v>126</v>
      </c>
      <c r="B24" s="38"/>
      <c r="C24" s="36">
        <v>5212.7</v>
      </c>
      <c r="D24" s="20" t="s">
        <v>66</v>
      </c>
      <c r="E24" s="33" t="s">
        <v>67</v>
      </c>
      <c r="F24" s="20" t="s">
        <v>119</v>
      </c>
      <c r="G24" s="20"/>
      <c r="H24" s="20"/>
      <c r="I24" s="20" t="s">
        <v>71</v>
      </c>
      <c r="J24" s="20" t="s">
        <v>72</v>
      </c>
      <c r="K24" s="37">
        <v>200.884</v>
      </c>
      <c r="L24" s="37">
        <v>78.072</v>
      </c>
      <c r="M24" s="20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ht="15.75" customHeight="1">
      <c r="A25" s="31" t="s">
        <v>127</v>
      </c>
      <c r="B25" s="38"/>
      <c r="C25" s="36">
        <v>5212.75</v>
      </c>
      <c r="D25" s="20" t="s">
        <v>66</v>
      </c>
      <c r="E25" s="33" t="s">
        <v>67</v>
      </c>
      <c r="F25" s="20" t="s">
        <v>119</v>
      </c>
      <c r="G25" s="20"/>
      <c r="H25" s="20"/>
      <c r="I25" s="20" t="s">
        <v>71</v>
      </c>
      <c r="J25" s="20" t="s">
        <v>72</v>
      </c>
      <c r="K25" s="37">
        <v>139.365</v>
      </c>
      <c r="L25" s="37">
        <v>55.4</v>
      </c>
      <c r="M25" s="20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ht="15.75" customHeight="1">
      <c r="A26" s="31" t="s">
        <v>128</v>
      </c>
      <c r="B26" s="38"/>
      <c r="C26" s="36">
        <v>5212.9</v>
      </c>
      <c r="D26" s="20" t="s">
        <v>66</v>
      </c>
      <c r="E26" s="33" t="s">
        <v>67</v>
      </c>
      <c r="F26" s="20" t="s">
        <v>119</v>
      </c>
      <c r="G26" s="20"/>
      <c r="H26" s="20"/>
      <c r="I26" s="20" t="s">
        <v>71</v>
      </c>
      <c r="J26" s="20" t="s">
        <v>72</v>
      </c>
      <c r="K26" s="37">
        <v>195.012</v>
      </c>
      <c r="L26" s="37">
        <v>77.079</v>
      </c>
      <c r="M26" s="20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ht="15.75" customHeight="1">
      <c r="A27" s="31" t="s">
        <v>129</v>
      </c>
      <c r="B27" s="38"/>
      <c r="C27" s="36">
        <v>5215.2</v>
      </c>
      <c r="D27" s="20" t="s">
        <v>66</v>
      </c>
      <c r="E27" s="33" t="s">
        <v>67</v>
      </c>
      <c r="F27" s="20" t="s">
        <v>119</v>
      </c>
      <c r="G27" s="20"/>
      <c r="H27" s="20"/>
      <c r="I27" s="20" t="s">
        <v>71</v>
      </c>
      <c r="J27" s="20" t="s">
        <v>72</v>
      </c>
      <c r="K27" s="37">
        <v>183.718</v>
      </c>
      <c r="L27" s="37">
        <v>76.616</v>
      </c>
      <c r="M27" s="20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ht="15.75" customHeight="1">
      <c r="A28" s="31" t="s">
        <v>130</v>
      </c>
      <c r="B28" s="38"/>
      <c r="C28" s="36">
        <v>5215.55</v>
      </c>
      <c r="D28" s="20" t="s">
        <v>66</v>
      </c>
      <c r="E28" s="33" t="s">
        <v>67</v>
      </c>
      <c r="F28" s="20" t="s">
        <v>119</v>
      </c>
      <c r="G28" s="20"/>
      <c r="H28" s="20"/>
      <c r="I28" s="20" t="s">
        <v>71</v>
      </c>
      <c r="J28" s="20" t="s">
        <v>72</v>
      </c>
      <c r="K28" s="37">
        <v>181.088</v>
      </c>
      <c r="L28" s="37">
        <v>70.867</v>
      </c>
      <c r="M28" s="20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ht="15.75" customHeight="1">
      <c r="A29" s="31" t="s">
        <v>131</v>
      </c>
      <c r="B29" s="38"/>
      <c r="C29" s="36">
        <v>5218.25</v>
      </c>
      <c r="D29" s="20" t="s">
        <v>66</v>
      </c>
      <c r="E29" s="33" t="s">
        <v>67</v>
      </c>
      <c r="F29" s="20" t="s">
        <v>119</v>
      </c>
      <c r="G29" s="20"/>
      <c r="H29" s="20"/>
      <c r="I29" s="20" t="s">
        <v>71</v>
      </c>
      <c r="J29" s="20" t="s">
        <v>72</v>
      </c>
      <c r="K29" s="37">
        <v>167.53</v>
      </c>
      <c r="L29" s="37">
        <v>71.243</v>
      </c>
      <c r="M29" s="20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ht="15.75" customHeight="1">
      <c r="A30" s="31" t="s">
        <v>132</v>
      </c>
      <c r="B30" s="38"/>
      <c r="C30" s="36">
        <v>5220.2</v>
      </c>
      <c r="D30" s="20" t="s">
        <v>66</v>
      </c>
      <c r="E30" s="33" t="s">
        <v>67</v>
      </c>
      <c r="F30" s="20" t="s">
        <v>119</v>
      </c>
      <c r="G30" s="20"/>
      <c r="H30" s="20"/>
      <c r="I30" s="20" t="s">
        <v>71</v>
      </c>
      <c r="J30" s="20" t="s">
        <v>72</v>
      </c>
      <c r="K30" s="37">
        <v>195.16</v>
      </c>
      <c r="L30" s="37">
        <v>76.722</v>
      </c>
      <c r="M30" s="20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ht="15.75" customHeight="1">
      <c r="A31" s="31" t="s">
        <v>133</v>
      </c>
      <c r="B31" s="38"/>
      <c r="C31" s="36">
        <v>5220.6</v>
      </c>
      <c r="D31" s="20" t="s">
        <v>66</v>
      </c>
      <c r="E31" s="33" t="s">
        <v>67</v>
      </c>
      <c r="F31" s="20" t="s">
        <v>119</v>
      </c>
      <c r="G31" s="20"/>
      <c r="H31" s="20"/>
      <c r="I31" s="20" t="s">
        <v>71</v>
      </c>
      <c r="J31" s="20" t="s">
        <v>72</v>
      </c>
      <c r="K31" s="40">
        <v>179.703</v>
      </c>
      <c r="L31" s="40">
        <v>70.087</v>
      </c>
      <c r="M31" s="13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ht="15.75" customHeight="1">
      <c r="A32" s="31" t="s">
        <v>134</v>
      </c>
      <c r="B32" s="38"/>
      <c r="C32" s="36">
        <v>5223.5</v>
      </c>
      <c r="D32" s="20" t="s">
        <v>66</v>
      </c>
      <c r="E32" s="33" t="s">
        <v>67</v>
      </c>
      <c r="F32" s="20" t="s">
        <v>119</v>
      </c>
      <c r="G32" s="20"/>
      <c r="H32" s="20"/>
      <c r="I32" s="20" t="s">
        <v>71</v>
      </c>
      <c r="J32" s="20" t="s">
        <v>72</v>
      </c>
      <c r="K32" s="40">
        <v>124.213</v>
      </c>
      <c r="L32" s="40">
        <v>48.442</v>
      </c>
      <c r="M32" s="13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ht="15.75" customHeight="1">
      <c r="A33" s="31" t="s">
        <v>135</v>
      </c>
      <c r="B33" s="38"/>
      <c r="C33" s="36">
        <v>5225.25</v>
      </c>
      <c r="D33" s="20" t="s">
        <v>66</v>
      </c>
      <c r="E33" s="33" t="s">
        <v>67</v>
      </c>
      <c r="F33" s="20" t="s">
        <v>119</v>
      </c>
      <c r="G33" s="20"/>
      <c r="H33" s="20"/>
      <c r="I33" s="20" t="s">
        <v>71</v>
      </c>
      <c r="J33" s="20" t="s">
        <v>72</v>
      </c>
      <c r="K33" s="40">
        <v>124.671</v>
      </c>
      <c r="L33" s="40">
        <v>51.738</v>
      </c>
      <c r="M33" s="13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ht="15.75" customHeight="1">
      <c r="A34" s="31" t="s">
        <v>136</v>
      </c>
      <c r="B34" s="38"/>
      <c r="C34" s="36">
        <v>5225.35</v>
      </c>
      <c r="D34" s="20" t="s">
        <v>66</v>
      </c>
      <c r="E34" s="33" t="s">
        <v>67</v>
      </c>
      <c r="F34" s="20" t="s">
        <v>119</v>
      </c>
      <c r="G34" s="20"/>
      <c r="H34" s="20"/>
      <c r="I34" s="20" t="s">
        <v>71</v>
      </c>
      <c r="J34" s="20" t="s">
        <v>72</v>
      </c>
      <c r="K34" s="40">
        <v>110.096</v>
      </c>
      <c r="L34" s="40">
        <v>45.709</v>
      </c>
      <c r="M34" s="13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ht="15.75" customHeight="1">
      <c r="A35" s="31" t="s">
        <v>137</v>
      </c>
      <c r="B35" s="38"/>
      <c r="C35" s="36">
        <v>5225.7</v>
      </c>
      <c r="D35" s="20" t="s">
        <v>66</v>
      </c>
      <c r="E35" s="33" t="s">
        <v>67</v>
      </c>
      <c r="F35" s="20" t="s">
        <v>119</v>
      </c>
      <c r="G35" s="20"/>
      <c r="H35" s="20"/>
      <c r="I35" s="20" t="s">
        <v>71</v>
      </c>
      <c r="J35" s="20" t="s">
        <v>72</v>
      </c>
      <c r="K35" s="40">
        <v>175.7</v>
      </c>
      <c r="L35" s="40">
        <v>74.582</v>
      </c>
      <c r="M35" s="13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ht="15.75" customHeight="1">
      <c r="A36" s="31" t="s">
        <v>138</v>
      </c>
      <c r="B36" s="38"/>
      <c r="C36" s="36">
        <v>5225.75</v>
      </c>
      <c r="D36" s="20" t="s">
        <v>66</v>
      </c>
      <c r="E36" s="33" t="s">
        <v>67</v>
      </c>
      <c r="F36" s="20" t="s">
        <v>119</v>
      </c>
      <c r="G36" s="20"/>
      <c r="H36" s="20"/>
      <c r="I36" s="20" t="s">
        <v>71</v>
      </c>
      <c r="J36" s="20" t="s">
        <v>72</v>
      </c>
      <c r="K36" s="40">
        <v>148.345</v>
      </c>
      <c r="L36" s="40">
        <v>71.283</v>
      </c>
      <c r="M36" s="13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ht="15.75" customHeight="1">
      <c r="A37" s="31" t="s">
        <v>139</v>
      </c>
      <c r="B37" s="38"/>
      <c r="C37" s="36">
        <v>5226.7</v>
      </c>
      <c r="D37" s="20" t="s">
        <v>66</v>
      </c>
      <c r="E37" s="33" t="s">
        <v>67</v>
      </c>
      <c r="F37" s="20" t="s">
        <v>119</v>
      </c>
      <c r="G37" s="20"/>
      <c r="H37" s="20"/>
      <c r="I37" s="20" t="s">
        <v>71</v>
      </c>
      <c r="J37" s="20" t="s">
        <v>72</v>
      </c>
      <c r="K37" s="40">
        <v>194.593</v>
      </c>
      <c r="L37" s="40">
        <v>76.196</v>
      </c>
      <c r="M37" s="13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ht="15.75" customHeight="1">
      <c r="A38" s="31" t="s">
        <v>140</v>
      </c>
      <c r="B38" s="38"/>
      <c r="C38" s="36">
        <v>5227.0</v>
      </c>
      <c r="D38" s="20" t="s">
        <v>66</v>
      </c>
      <c r="E38" s="33" t="s">
        <v>67</v>
      </c>
      <c r="F38" s="20" t="s">
        <v>119</v>
      </c>
      <c r="G38" s="20"/>
      <c r="H38" s="20"/>
      <c r="I38" s="20" t="s">
        <v>71</v>
      </c>
      <c r="J38" s="20" t="s">
        <v>72</v>
      </c>
      <c r="K38" s="40">
        <v>183.74</v>
      </c>
      <c r="L38" s="40">
        <v>75.608</v>
      </c>
      <c r="M38" s="13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ht="15.75" customHeight="1">
      <c r="A39" s="31" t="s">
        <v>141</v>
      </c>
      <c r="B39" s="38"/>
      <c r="C39" s="20">
        <v>5227.35</v>
      </c>
      <c r="D39" s="20" t="s">
        <v>66</v>
      </c>
      <c r="E39" s="33" t="s">
        <v>67</v>
      </c>
      <c r="F39" s="20" t="s">
        <v>119</v>
      </c>
      <c r="G39" s="20"/>
      <c r="H39" s="20"/>
      <c r="I39" s="20" t="s">
        <v>71</v>
      </c>
      <c r="J39" s="20" t="s">
        <v>72</v>
      </c>
      <c r="K39" s="40">
        <v>177.925</v>
      </c>
      <c r="L39" s="40">
        <v>70.986</v>
      </c>
      <c r="M39" s="13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ht="15.75" customHeight="1">
      <c r="A40" s="31" t="s">
        <v>142</v>
      </c>
      <c r="B40" s="38"/>
      <c r="C40" s="20">
        <v>5228.2</v>
      </c>
      <c r="D40" s="20" t="s">
        <v>66</v>
      </c>
      <c r="E40" s="33" t="s">
        <v>67</v>
      </c>
      <c r="F40" s="20" t="s">
        <v>119</v>
      </c>
      <c r="G40" s="20"/>
      <c r="H40" s="20"/>
      <c r="I40" s="20" t="s">
        <v>71</v>
      </c>
      <c r="J40" s="20" t="s">
        <v>72</v>
      </c>
      <c r="K40" s="40">
        <v>166.062</v>
      </c>
      <c r="L40" s="40">
        <v>69.35</v>
      </c>
      <c r="M40" s="13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ht="15.75" customHeight="1">
      <c r="A41" s="31" t="s">
        <v>143</v>
      </c>
      <c r="B41" s="38"/>
      <c r="C41" s="20">
        <v>5230.5</v>
      </c>
      <c r="D41" s="20" t="s">
        <v>66</v>
      </c>
      <c r="E41" s="33" t="s">
        <v>67</v>
      </c>
      <c r="F41" s="20" t="s">
        <v>119</v>
      </c>
      <c r="G41" s="20"/>
      <c r="H41" s="20"/>
      <c r="I41" s="20" t="s">
        <v>71</v>
      </c>
      <c r="J41" s="20" t="s">
        <v>72</v>
      </c>
      <c r="K41" s="40">
        <v>152.579</v>
      </c>
      <c r="L41" s="40">
        <v>69.989</v>
      </c>
      <c r="M41" s="13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ht="15.75" customHeight="1">
      <c r="A42" s="31" t="s">
        <v>144</v>
      </c>
      <c r="B42" s="38"/>
      <c r="C42" s="20">
        <v>5231.3</v>
      </c>
      <c r="D42" s="20" t="s">
        <v>66</v>
      </c>
      <c r="E42" s="33" t="s">
        <v>67</v>
      </c>
      <c r="F42" s="20" t="s">
        <v>119</v>
      </c>
      <c r="G42" s="20"/>
      <c r="H42" s="20"/>
      <c r="I42" s="20" t="s">
        <v>71</v>
      </c>
      <c r="J42" s="20" t="s">
        <v>72</v>
      </c>
      <c r="K42" s="40">
        <v>179.212</v>
      </c>
      <c r="L42" s="40">
        <v>74.559</v>
      </c>
      <c r="M42" s="13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ht="15.75" customHeight="1">
      <c r="A43" s="31" t="s">
        <v>145</v>
      </c>
      <c r="B43" s="38"/>
      <c r="C43" s="20">
        <v>5232.05</v>
      </c>
      <c r="D43" s="20" t="s">
        <v>66</v>
      </c>
      <c r="E43" s="33" t="s">
        <v>67</v>
      </c>
      <c r="F43" s="20" t="s">
        <v>119</v>
      </c>
      <c r="G43" s="20"/>
      <c r="H43" s="20"/>
      <c r="I43" s="20" t="s">
        <v>71</v>
      </c>
      <c r="J43" s="20" t="s">
        <v>72</v>
      </c>
      <c r="K43" s="40">
        <v>164.735</v>
      </c>
      <c r="L43" s="40">
        <v>71.348</v>
      </c>
      <c r="M43" s="13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ht="15.75" customHeight="1">
      <c r="A44" s="31" t="s">
        <v>146</v>
      </c>
      <c r="B44" s="38"/>
      <c r="C44" s="20">
        <v>5232.25</v>
      </c>
      <c r="D44" s="20" t="s">
        <v>66</v>
      </c>
      <c r="E44" s="33" t="s">
        <v>67</v>
      </c>
      <c r="F44" s="20" t="s">
        <v>119</v>
      </c>
      <c r="G44" s="20"/>
      <c r="H44" s="20"/>
      <c r="I44" s="20" t="s">
        <v>71</v>
      </c>
      <c r="J44" s="20" t="s">
        <v>72</v>
      </c>
      <c r="K44" s="40">
        <v>155.888</v>
      </c>
      <c r="L44" s="40">
        <v>65.706</v>
      </c>
      <c r="M44" s="13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ht="15.75" customHeight="1">
      <c r="A45" s="31" t="s">
        <v>147</v>
      </c>
      <c r="B45" s="38"/>
      <c r="C45" s="20">
        <v>5232.55</v>
      </c>
      <c r="D45" s="20" t="s">
        <v>66</v>
      </c>
      <c r="E45" s="33" t="s">
        <v>67</v>
      </c>
      <c r="F45" s="20" t="s">
        <v>119</v>
      </c>
      <c r="G45" s="20"/>
      <c r="H45" s="20"/>
      <c r="I45" s="20" t="s">
        <v>71</v>
      </c>
      <c r="J45" s="20" t="s">
        <v>72</v>
      </c>
      <c r="K45" s="40">
        <v>173.54</v>
      </c>
      <c r="L45" s="40">
        <v>66.259</v>
      </c>
      <c r="M45" s="13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ht="15.75" customHeight="1">
      <c r="A46" s="31" t="s">
        <v>148</v>
      </c>
      <c r="B46" s="20">
        <v>3586.0</v>
      </c>
      <c r="C46" s="32"/>
      <c r="D46" s="20" t="s">
        <v>66</v>
      </c>
      <c r="E46" s="41" t="s">
        <v>149</v>
      </c>
      <c r="F46" s="20"/>
      <c r="G46" s="20" t="s">
        <v>75</v>
      </c>
      <c r="H46" s="20"/>
      <c r="I46" s="20" t="s">
        <v>150</v>
      </c>
      <c r="J46" s="20" t="s">
        <v>72</v>
      </c>
      <c r="K46" s="20">
        <v>187.661</v>
      </c>
      <c r="L46" s="20">
        <v>73.614</v>
      </c>
      <c r="M46" s="20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ht="15.75" customHeight="1">
      <c r="A47" s="31" t="s">
        <v>151</v>
      </c>
      <c r="B47" s="20">
        <v>3590.0</v>
      </c>
      <c r="C47" s="32"/>
      <c r="D47" s="20" t="s">
        <v>66</v>
      </c>
      <c r="E47" s="41" t="s">
        <v>149</v>
      </c>
      <c r="F47" s="20"/>
      <c r="G47" s="20" t="s">
        <v>75</v>
      </c>
      <c r="H47" s="20"/>
      <c r="I47" s="20" t="s">
        <v>150</v>
      </c>
      <c r="J47" s="20" t="s">
        <v>72</v>
      </c>
      <c r="K47" s="20">
        <v>173.233</v>
      </c>
      <c r="L47" s="20">
        <v>68.089</v>
      </c>
      <c r="M47" s="20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ht="15.75" customHeight="1">
      <c r="A48" s="31" t="s">
        <v>152</v>
      </c>
      <c r="B48" s="20"/>
      <c r="C48" s="32"/>
      <c r="D48" s="20" t="s">
        <v>66</v>
      </c>
      <c r="E48" s="41" t="s">
        <v>149</v>
      </c>
      <c r="F48" s="20"/>
      <c r="G48" s="20"/>
      <c r="H48" s="20"/>
      <c r="I48" s="20" t="s">
        <v>150</v>
      </c>
      <c r="J48" s="20" t="s">
        <v>72</v>
      </c>
      <c r="K48" s="20">
        <v>157.606</v>
      </c>
      <c r="L48" s="20">
        <v>62.53</v>
      </c>
      <c r="M48" s="20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ht="15.75" customHeight="1">
      <c r="A49" s="31" t="s">
        <v>153</v>
      </c>
      <c r="B49" s="20">
        <v>3589.0</v>
      </c>
      <c r="C49" s="32"/>
      <c r="D49" s="20" t="s">
        <v>66</v>
      </c>
      <c r="E49" s="41" t="s">
        <v>149</v>
      </c>
      <c r="F49" s="20"/>
      <c r="G49" s="20" t="s">
        <v>75</v>
      </c>
      <c r="H49" s="20"/>
      <c r="I49" s="20" t="s">
        <v>150</v>
      </c>
      <c r="J49" s="20" t="s">
        <v>72</v>
      </c>
      <c r="K49" s="20">
        <v>172.829</v>
      </c>
      <c r="L49" s="20">
        <v>68.136</v>
      </c>
      <c r="M49" s="20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ht="15.75" customHeight="1">
      <c r="A50" s="31" t="s">
        <v>154</v>
      </c>
      <c r="B50" s="35">
        <v>3587.0</v>
      </c>
      <c r="C50" s="32"/>
      <c r="D50" s="20" t="s">
        <v>66</v>
      </c>
      <c r="E50" s="41" t="s">
        <v>149</v>
      </c>
      <c r="F50" s="20"/>
      <c r="G50" s="20" t="s">
        <v>75</v>
      </c>
      <c r="H50" s="20"/>
      <c r="I50" s="20" t="s">
        <v>150</v>
      </c>
      <c r="J50" s="20" t="s">
        <v>72</v>
      </c>
      <c r="K50" s="20">
        <v>155.168</v>
      </c>
      <c r="L50" s="20">
        <v>60.982</v>
      </c>
      <c r="M50" s="20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ht="15.75" customHeight="1">
      <c r="A51" s="31" t="s">
        <v>155</v>
      </c>
      <c r="B51" s="20"/>
      <c r="C51" s="32"/>
      <c r="D51" s="20" t="s">
        <v>66</v>
      </c>
      <c r="E51" s="41" t="s">
        <v>149</v>
      </c>
      <c r="F51" s="20"/>
      <c r="G51" s="20"/>
      <c r="H51" s="20"/>
      <c r="I51" s="20" t="s">
        <v>150</v>
      </c>
      <c r="J51" s="20" t="s">
        <v>72</v>
      </c>
      <c r="K51" s="20">
        <v>172.14</v>
      </c>
      <c r="L51" s="20">
        <v>68.495</v>
      </c>
      <c r="M51" s="20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ht="15.75" customHeight="1">
      <c r="A52" s="31" t="s">
        <v>156</v>
      </c>
      <c r="B52" s="20"/>
      <c r="C52" s="32"/>
      <c r="D52" s="20" t="s">
        <v>66</v>
      </c>
      <c r="E52" s="41" t="s">
        <v>149</v>
      </c>
      <c r="F52" s="20"/>
      <c r="G52" s="20"/>
      <c r="H52" s="20"/>
      <c r="I52" s="20" t="s">
        <v>150</v>
      </c>
      <c r="J52" s="20" t="s">
        <v>72</v>
      </c>
      <c r="K52" s="20">
        <v>129.464</v>
      </c>
      <c r="L52" s="20">
        <v>49.471</v>
      </c>
      <c r="M52" s="20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ht="15.75" customHeight="1">
      <c r="A53" s="31" t="s">
        <v>157</v>
      </c>
      <c r="B53" s="20"/>
      <c r="C53" s="32"/>
      <c r="D53" s="20" t="s">
        <v>66</v>
      </c>
      <c r="E53" s="41" t="s">
        <v>149</v>
      </c>
      <c r="F53" s="20"/>
      <c r="G53" s="20"/>
      <c r="H53" s="20"/>
      <c r="I53" s="20" t="s">
        <v>150</v>
      </c>
      <c r="J53" s="20" t="s">
        <v>72</v>
      </c>
      <c r="K53" s="20">
        <v>157.85</v>
      </c>
      <c r="L53" s="20">
        <v>66.76</v>
      </c>
      <c r="M53" s="20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ht="15.75" customHeight="1">
      <c r="A54" s="31" t="s">
        <v>158</v>
      </c>
      <c r="B54" s="20">
        <v>3591.0</v>
      </c>
      <c r="C54" s="32"/>
      <c r="D54" s="20" t="s">
        <v>66</v>
      </c>
      <c r="E54" s="41" t="s">
        <v>149</v>
      </c>
      <c r="F54" s="20"/>
      <c r="G54" s="20" t="s">
        <v>75</v>
      </c>
      <c r="H54" s="20"/>
      <c r="I54" s="20" t="s">
        <v>150</v>
      </c>
      <c r="J54" s="20" t="s">
        <v>72</v>
      </c>
      <c r="K54" s="20"/>
      <c r="L54" s="20"/>
      <c r="M54" s="20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ht="15.75" customHeight="1">
      <c r="A55" s="31" t="s">
        <v>159</v>
      </c>
      <c r="B55" s="20">
        <v>3592.0</v>
      </c>
      <c r="C55" s="32"/>
      <c r="D55" s="20" t="s">
        <v>66</v>
      </c>
      <c r="E55" s="41" t="s">
        <v>149</v>
      </c>
      <c r="F55" s="20"/>
      <c r="G55" s="20" t="s">
        <v>75</v>
      </c>
      <c r="H55" s="20"/>
      <c r="I55" s="20" t="s">
        <v>150</v>
      </c>
      <c r="J55" s="20" t="s">
        <v>72</v>
      </c>
      <c r="K55" s="20"/>
      <c r="L55" s="20"/>
      <c r="M55" s="20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ht="15.75" customHeight="1">
      <c r="A56" s="31" t="s">
        <v>160</v>
      </c>
      <c r="B56" s="20">
        <v>3588.0</v>
      </c>
      <c r="C56" s="32"/>
      <c r="D56" s="20" t="s">
        <v>66</v>
      </c>
      <c r="E56" s="41" t="s">
        <v>149</v>
      </c>
      <c r="F56" s="20"/>
      <c r="G56" s="20" t="s">
        <v>75</v>
      </c>
      <c r="H56" s="20"/>
      <c r="I56" s="20" t="s">
        <v>150</v>
      </c>
      <c r="J56" s="20" t="s">
        <v>72</v>
      </c>
      <c r="K56" s="20">
        <v>188.871</v>
      </c>
      <c r="L56" s="20">
        <v>77.375</v>
      </c>
      <c r="M56" s="20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ht="15.75" customHeight="1">
      <c r="A57" s="31" t="s">
        <v>161</v>
      </c>
      <c r="B57" s="20">
        <v>3593.0</v>
      </c>
      <c r="C57" s="32"/>
      <c r="D57" s="20" t="s">
        <v>66</v>
      </c>
      <c r="E57" s="41" t="s">
        <v>149</v>
      </c>
      <c r="F57" s="20"/>
      <c r="G57" s="20" t="s">
        <v>162</v>
      </c>
      <c r="H57" s="20"/>
      <c r="I57" s="20" t="s">
        <v>150</v>
      </c>
      <c r="J57" s="20" t="s">
        <v>72</v>
      </c>
      <c r="K57" s="20">
        <v>143.913</v>
      </c>
      <c r="L57" s="20">
        <v>63.06</v>
      </c>
      <c r="M57" s="20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ht="15.75" customHeight="1">
      <c r="A58" s="31" t="s">
        <v>163</v>
      </c>
      <c r="B58" s="20"/>
      <c r="C58" s="32"/>
      <c r="D58" s="20" t="s">
        <v>66</v>
      </c>
      <c r="E58" s="41" t="s">
        <v>149</v>
      </c>
      <c r="F58" s="20"/>
      <c r="G58" s="20"/>
      <c r="H58" s="20"/>
      <c r="I58" s="20" t="s">
        <v>150</v>
      </c>
      <c r="J58" s="20" t="s">
        <v>72</v>
      </c>
      <c r="K58" s="20">
        <v>146.734</v>
      </c>
      <c r="L58" s="20">
        <v>66.102</v>
      </c>
      <c r="M58" s="20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ht="15.75" customHeight="1">
      <c r="A59" s="31" t="s">
        <v>164</v>
      </c>
      <c r="B59" s="20"/>
      <c r="C59" s="32"/>
      <c r="D59" s="20" t="s">
        <v>66</v>
      </c>
      <c r="E59" s="41" t="s">
        <v>149</v>
      </c>
      <c r="F59" s="20"/>
      <c r="G59" s="20"/>
      <c r="H59" s="20"/>
      <c r="I59" s="20" t="s">
        <v>150</v>
      </c>
      <c r="J59" s="20" t="s">
        <v>72</v>
      </c>
      <c r="K59" s="20">
        <v>181.868</v>
      </c>
      <c r="L59" s="20">
        <v>79.887</v>
      </c>
      <c r="M59" s="20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ht="15.75" customHeight="1">
      <c r="A60" s="31" t="s">
        <v>165</v>
      </c>
      <c r="B60" s="20">
        <v>3598.0</v>
      </c>
      <c r="C60" s="32"/>
      <c r="D60" s="20" t="s">
        <v>66</v>
      </c>
      <c r="E60" s="41" t="s">
        <v>149</v>
      </c>
      <c r="F60" s="20"/>
      <c r="G60" s="20" t="s">
        <v>162</v>
      </c>
      <c r="H60" s="20"/>
      <c r="I60" s="20" t="s">
        <v>150</v>
      </c>
      <c r="J60" s="20" t="s">
        <v>72</v>
      </c>
      <c r="K60" s="20">
        <v>190.317</v>
      </c>
      <c r="L60" s="20">
        <v>84.811</v>
      </c>
      <c r="M60" s="20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ht="15.75" customHeight="1">
      <c r="A61" s="31" t="s">
        <v>166</v>
      </c>
      <c r="B61" s="20">
        <v>3594.0</v>
      </c>
      <c r="C61" s="20"/>
      <c r="D61" s="20" t="s">
        <v>66</v>
      </c>
      <c r="E61" s="41" t="s">
        <v>149</v>
      </c>
      <c r="F61" s="20"/>
      <c r="G61" s="20" t="s">
        <v>162</v>
      </c>
      <c r="H61" s="20"/>
      <c r="I61" s="20" t="s">
        <v>150</v>
      </c>
      <c r="J61" s="20" t="s">
        <v>72</v>
      </c>
      <c r="K61" s="20">
        <v>167.91</v>
      </c>
      <c r="L61" s="20">
        <v>74.163</v>
      </c>
      <c r="M61" s="20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ht="15.75" customHeight="1">
      <c r="A62" s="31" t="s">
        <v>167</v>
      </c>
      <c r="B62" s="20">
        <v>3597.0</v>
      </c>
      <c r="C62" s="20"/>
      <c r="D62" s="20" t="s">
        <v>66</v>
      </c>
      <c r="E62" s="41" t="s">
        <v>149</v>
      </c>
      <c r="F62" s="20"/>
      <c r="G62" s="20" t="s">
        <v>162</v>
      </c>
      <c r="H62" s="20"/>
      <c r="I62" s="20" t="s">
        <v>150</v>
      </c>
      <c r="J62" s="20" t="s">
        <v>72</v>
      </c>
      <c r="K62" s="20">
        <v>170.995</v>
      </c>
      <c r="L62" s="20">
        <v>73.953</v>
      </c>
      <c r="M62" s="20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ht="15.75" customHeight="1">
      <c r="A63" s="31" t="s">
        <v>168</v>
      </c>
      <c r="B63" s="20"/>
      <c r="C63" s="20"/>
      <c r="D63" s="20" t="s">
        <v>66</v>
      </c>
      <c r="E63" s="41" t="s">
        <v>149</v>
      </c>
      <c r="F63" s="20"/>
      <c r="G63" s="20"/>
      <c r="H63" s="20"/>
      <c r="I63" s="20" t="s">
        <v>150</v>
      </c>
      <c r="J63" s="20" t="s">
        <v>72</v>
      </c>
      <c r="K63" s="20">
        <v>181.217</v>
      </c>
      <c r="L63" s="20">
        <v>78.056</v>
      </c>
      <c r="M63" s="20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ht="15.75" customHeight="1">
      <c r="A64" s="31" t="s">
        <v>169</v>
      </c>
      <c r="B64" s="20"/>
      <c r="C64" s="20"/>
      <c r="D64" s="20" t="s">
        <v>66</v>
      </c>
      <c r="E64" s="41" t="s">
        <v>149</v>
      </c>
      <c r="F64" s="20"/>
      <c r="G64" s="20"/>
      <c r="H64" s="20"/>
      <c r="I64" s="20" t="s">
        <v>150</v>
      </c>
      <c r="J64" s="20" t="s">
        <v>72</v>
      </c>
      <c r="K64" s="20">
        <v>158.0</v>
      </c>
      <c r="L64" s="20">
        <v>63.025</v>
      </c>
      <c r="M64" s="20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ht="15.75" customHeight="1">
      <c r="A65" s="31" t="s">
        <v>170</v>
      </c>
      <c r="B65" s="20">
        <v>3595.0</v>
      </c>
      <c r="C65" s="20"/>
      <c r="D65" s="20" t="s">
        <v>66</v>
      </c>
      <c r="E65" s="41" t="s">
        <v>149</v>
      </c>
      <c r="F65" s="20"/>
      <c r="G65" s="20" t="s">
        <v>162</v>
      </c>
      <c r="H65" s="20"/>
      <c r="I65" s="20" t="s">
        <v>150</v>
      </c>
      <c r="J65" s="20" t="s">
        <v>72</v>
      </c>
      <c r="K65" s="20">
        <v>175.966</v>
      </c>
      <c r="L65" s="20">
        <v>78.553</v>
      </c>
      <c r="M65" s="20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ht="15.75" customHeight="1">
      <c r="A66" s="31" t="s">
        <v>171</v>
      </c>
      <c r="B66" s="20"/>
      <c r="C66" s="20"/>
      <c r="D66" s="20" t="s">
        <v>66</v>
      </c>
      <c r="E66" s="41" t="s">
        <v>149</v>
      </c>
      <c r="F66" s="20"/>
      <c r="G66" s="20"/>
      <c r="H66" s="20"/>
      <c r="I66" s="20" t="s">
        <v>150</v>
      </c>
      <c r="J66" s="20" t="s">
        <v>72</v>
      </c>
      <c r="K66" s="20">
        <v>151.496</v>
      </c>
      <c r="L66" s="20">
        <v>68.355</v>
      </c>
      <c r="M66" s="20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ht="15.75" customHeight="1">
      <c r="A67" s="31" t="s">
        <v>172</v>
      </c>
      <c r="B67" s="20"/>
      <c r="C67" s="20"/>
      <c r="D67" s="20" t="s">
        <v>66</v>
      </c>
      <c r="E67" s="41" t="s">
        <v>149</v>
      </c>
      <c r="F67" s="20"/>
      <c r="G67" s="20"/>
      <c r="H67" s="20"/>
      <c r="I67" s="20" t="s">
        <v>150</v>
      </c>
      <c r="J67" s="20" t="s">
        <v>72</v>
      </c>
      <c r="K67" s="20">
        <v>158.0</v>
      </c>
      <c r="L67" s="20">
        <v>63.025</v>
      </c>
      <c r="M67" s="20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ht="15.75" customHeight="1">
      <c r="A68" s="31" t="s">
        <v>173</v>
      </c>
      <c r="B68" s="20">
        <v>3599.0</v>
      </c>
      <c r="C68" s="20"/>
      <c r="D68" s="20" t="s">
        <v>66</v>
      </c>
      <c r="E68" s="41" t="s">
        <v>149</v>
      </c>
      <c r="F68" s="20"/>
      <c r="G68" s="20" t="s">
        <v>162</v>
      </c>
      <c r="H68" s="20"/>
      <c r="I68" s="20" t="s">
        <v>150</v>
      </c>
      <c r="J68" s="20" t="s">
        <v>72</v>
      </c>
      <c r="K68" s="20">
        <v>136.894</v>
      </c>
      <c r="L68" s="20">
        <v>62.506</v>
      </c>
      <c r="M68" s="20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ht="15.75" customHeight="1">
      <c r="A69" s="31" t="s">
        <v>174</v>
      </c>
      <c r="B69" s="20">
        <v>3596.0</v>
      </c>
      <c r="C69" s="20"/>
      <c r="D69" s="20" t="s">
        <v>66</v>
      </c>
      <c r="E69" s="41" t="s">
        <v>149</v>
      </c>
      <c r="F69" s="20"/>
      <c r="G69" s="20" t="s">
        <v>162</v>
      </c>
      <c r="H69" s="20"/>
      <c r="I69" s="20" t="s">
        <v>150</v>
      </c>
      <c r="J69" s="20" t="s">
        <v>72</v>
      </c>
      <c r="K69" s="20">
        <v>169.373</v>
      </c>
      <c r="L69" s="20">
        <v>79.224</v>
      </c>
      <c r="M69" s="20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ht="15.75" customHeight="1">
      <c r="A70" s="31" t="s">
        <v>175</v>
      </c>
      <c r="B70" s="20">
        <v>3600.0</v>
      </c>
      <c r="C70" s="20"/>
      <c r="D70" s="20" t="s">
        <v>66</v>
      </c>
      <c r="E70" s="41" t="s">
        <v>149</v>
      </c>
      <c r="F70" s="20"/>
      <c r="G70" s="20" t="s">
        <v>162</v>
      </c>
      <c r="H70" s="20"/>
      <c r="I70" s="20" t="s">
        <v>150</v>
      </c>
      <c r="J70" s="20" t="s">
        <v>72</v>
      </c>
      <c r="K70" s="20">
        <v>112.115</v>
      </c>
      <c r="L70" s="20">
        <v>51.516</v>
      </c>
      <c r="M70" s="20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ht="15.75" customHeight="1">
      <c r="A71" s="31" t="s">
        <v>176</v>
      </c>
      <c r="B71" s="38"/>
      <c r="C71" s="32"/>
      <c r="D71" s="20" t="s">
        <v>66</v>
      </c>
      <c r="E71" s="31" t="s">
        <v>177</v>
      </c>
      <c r="F71" s="20"/>
      <c r="G71" s="20"/>
      <c r="H71" s="20"/>
      <c r="I71" s="20" t="s">
        <v>150</v>
      </c>
      <c r="J71" s="20" t="s">
        <v>72</v>
      </c>
      <c r="K71" s="42">
        <v>132.406</v>
      </c>
      <c r="L71" s="37">
        <v>51.199</v>
      </c>
      <c r="M71" s="20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ht="15.75" customHeight="1">
      <c r="A72" s="31" t="s">
        <v>178</v>
      </c>
      <c r="B72" s="38"/>
      <c r="C72" s="32"/>
      <c r="D72" s="20" t="s">
        <v>66</v>
      </c>
      <c r="E72" s="31" t="s">
        <v>177</v>
      </c>
      <c r="F72" s="20"/>
      <c r="G72" s="20"/>
      <c r="H72" s="20"/>
      <c r="I72" s="20" t="s">
        <v>150</v>
      </c>
      <c r="J72" s="20" t="s">
        <v>72</v>
      </c>
      <c r="K72" s="37">
        <v>120.921</v>
      </c>
      <c r="L72" s="37">
        <v>51.165</v>
      </c>
      <c r="M72" s="20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ht="15.75" customHeight="1">
      <c r="A73" s="31" t="s">
        <v>179</v>
      </c>
      <c r="B73" s="38"/>
      <c r="C73" s="32"/>
      <c r="D73" s="20" t="s">
        <v>66</v>
      </c>
      <c r="E73" s="31" t="s">
        <v>177</v>
      </c>
      <c r="F73" s="20"/>
      <c r="G73" s="20"/>
      <c r="H73" s="20"/>
      <c r="I73" s="20" t="s">
        <v>150</v>
      </c>
      <c r="J73" s="20" t="s">
        <v>72</v>
      </c>
      <c r="K73" s="37">
        <v>117.924</v>
      </c>
      <c r="L73" s="37">
        <v>51.123</v>
      </c>
      <c r="M73" s="20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ht="15.75" customHeight="1">
      <c r="A74" s="31" t="s">
        <v>180</v>
      </c>
      <c r="B74" s="38"/>
      <c r="C74" s="32"/>
      <c r="D74" s="20" t="s">
        <v>66</v>
      </c>
      <c r="E74" s="31" t="s">
        <v>177</v>
      </c>
      <c r="F74" s="20"/>
      <c r="G74" s="20" t="s">
        <v>181</v>
      </c>
      <c r="H74" s="20" t="s">
        <v>182</v>
      </c>
      <c r="I74" s="20" t="s">
        <v>150</v>
      </c>
      <c r="J74" s="20" t="s">
        <v>72</v>
      </c>
      <c r="K74" s="37">
        <v>180.416</v>
      </c>
      <c r="L74" s="37">
        <v>79.548</v>
      </c>
      <c r="M74" s="20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ht="15.75" customHeight="1">
      <c r="A75" s="31" t="s">
        <v>183</v>
      </c>
      <c r="B75" s="39"/>
      <c r="C75" s="32"/>
      <c r="D75" s="20" t="s">
        <v>66</v>
      </c>
      <c r="E75" s="31" t="s">
        <v>177</v>
      </c>
      <c r="F75" s="20"/>
      <c r="G75" s="20"/>
      <c r="H75" s="20"/>
      <c r="I75" s="20" t="s">
        <v>150</v>
      </c>
      <c r="J75" s="20" t="s">
        <v>72</v>
      </c>
      <c r="K75" s="20">
        <v>178.057</v>
      </c>
      <c r="L75" s="20">
        <v>79.157</v>
      </c>
      <c r="M75" s="20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ht="15.75" customHeight="1">
      <c r="A76" s="31" t="s">
        <v>184</v>
      </c>
      <c r="B76" s="38"/>
      <c r="C76" s="32"/>
      <c r="D76" s="20" t="s">
        <v>66</v>
      </c>
      <c r="E76" s="31" t="s">
        <v>177</v>
      </c>
      <c r="F76" s="20"/>
      <c r="G76" s="20"/>
      <c r="H76" s="20"/>
      <c r="I76" s="20" t="s">
        <v>150</v>
      </c>
      <c r="J76" s="20" t="s">
        <v>72</v>
      </c>
      <c r="K76" s="20">
        <v>191.209</v>
      </c>
      <c r="L76" s="20">
        <v>85.116</v>
      </c>
      <c r="M76" s="20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ht="15.75" customHeight="1">
      <c r="A77" s="31" t="s">
        <v>185</v>
      </c>
      <c r="B77" s="38"/>
      <c r="C77" s="32"/>
      <c r="D77" s="20" t="s">
        <v>66</v>
      </c>
      <c r="E77" s="31" t="s">
        <v>177</v>
      </c>
      <c r="F77" s="20"/>
      <c r="G77" s="20"/>
      <c r="H77" s="20"/>
      <c r="I77" s="20" t="s">
        <v>150</v>
      </c>
      <c r="J77" s="20" t="s">
        <v>72</v>
      </c>
      <c r="K77" s="20">
        <v>192.613</v>
      </c>
      <c r="L77" s="20">
        <v>79.438</v>
      </c>
      <c r="M77" s="20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ht="15.75" customHeight="1">
      <c r="A78" s="31" t="s">
        <v>186</v>
      </c>
      <c r="B78" s="38"/>
      <c r="C78" s="32"/>
      <c r="D78" s="20" t="s">
        <v>66</v>
      </c>
      <c r="E78" s="31" t="s">
        <v>177</v>
      </c>
      <c r="F78" s="20"/>
      <c r="G78" s="20"/>
      <c r="H78" s="20"/>
      <c r="I78" s="20" t="s">
        <v>150</v>
      </c>
      <c r="J78" s="20" t="s">
        <v>72</v>
      </c>
      <c r="K78" s="20">
        <v>34.155</v>
      </c>
      <c r="L78" s="20">
        <v>14.59</v>
      </c>
      <c r="M78" s="20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ht="15.75" customHeight="1">
      <c r="A79" s="31" t="s">
        <v>187</v>
      </c>
      <c r="B79" s="38"/>
      <c r="C79" s="32"/>
      <c r="D79" s="20" t="s">
        <v>66</v>
      </c>
      <c r="E79" s="31" t="s">
        <v>177</v>
      </c>
      <c r="F79" s="20"/>
      <c r="G79" s="20"/>
      <c r="H79" s="20"/>
      <c r="I79" s="20" t="s">
        <v>150</v>
      </c>
      <c r="J79" s="20" t="s">
        <v>72</v>
      </c>
      <c r="K79" s="20">
        <v>216.45699999999997</v>
      </c>
      <c r="L79" s="20">
        <v>84.958</v>
      </c>
      <c r="M79" s="20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ht="15.75" customHeight="1">
      <c r="A80" s="31" t="s">
        <v>188</v>
      </c>
      <c r="B80" s="38"/>
      <c r="C80" s="32"/>
      <c r="D80" s="20" t="s">
        <v>66</v>
      </c>
      <c r="E80" s="31" t="s">
        <v>177</v>
      </c>
      <c r="F80" s="20"/>
      <c r="G80" s="20"/>
      <c r="H80" s="20"/>
      <c r="I80" s="20" t="s">
        <v>150</v>
      </c>
      <c r="J80" s="20" t="s">
        <v>72</v>
      </c>
      <c r="K80" s="20">
        <v>117.98800000000001</v>
      </c>
      <c r="L80" s="20">
        <v>51.228</v>
      </c>
      <c r="M80" s="20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ht="15.75" customHeight="1">
      <c r="A81" s="31" t="s">
        <v>189</v>
      </c>
      <c r="B81" s="38"/>
      <c r="C81" s="32"/>
      <c r="D81" s="20" t="s">
        <v>66</v>
      </c>
      <c r="E81" s="31" t="s">
        <v>177</v>
      </c>
      <c r="F81" s="20"/>
      <c r="G81" s="20"/>
      <c r="H81" s="20"/>
      <c r="I81" s="20" t="s">
        <v>150</v>
      </c>
      <c r="J81" s="20" t="s">
        <v>72</v>
      </c>
      <c r="K81" s="20">
        <v>198.726</v>
      </c>
      <c r="L81" s="20">
        <v>84.801</v>
      </c>
      <c r="M81" s="20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ht="15.75" customHeight="1">
      <c r="A82" s="31" t="s">
        <v>190</v>
      </c>
      <c r="B82" s="38"/>
      <c r="C82" s="32"/>
      <c r="D82" s="20" t="s">
        <v>66</v>
      </c>
      <c r="E82" s="31" t="s">
        <v>177</v>
      </c>
      <c r="F82" s="20"/>
      <c r="G82" s="20"/>
      <c r="H82" s="20"/>
      <c r="I82" s="20" t="s">
        <v>150</v>
      </c>
      <c r="J82" s="20" t="s">
        <v>72</v>
      </c>
      <c r="K82" s="20">
        <v>185.778</v>
      </c>
      <c r="L82" s="20">
        <v>79.392</v>
      </c>
      <c r="M82" s="20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ht="15.75" customHeight="1">
      <c r="A83" s="31" t="s">
        <v>191</v>
      </c>
      <c r="B83" s="38"/>
      <c r="C83" s="32"/>
      <c r="D83" s="20" t="s">
        <v>66</v>
      </c>
      <c r="E83" s="31" t="s">
        <v>177</v>
      </c>
      <c r="F83" s="20"/>
      <c r="G83" s="20"/>
      <c r="H83" s="20"/>
      <c r="I83" s="20" t="s">
        <v>150</v>
      </c>
      <c r="J83" s="20" t="s">
        <v>72</v>
      </c>
      <c r="K83" s="20">
        <v>195.595</v>
      </c>
      <c r="L83" s="20">
        <v>84.879</v>
      </c>
      <c r="M83" s="20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ht="15.75" customHeight="1">
      <c r="A84" s="31" t="s">
        <v>192</v>
      </c>
      <c r="B84" s="38"/>
      <c r="C84" s="32"/>
      <c r="D84" s="20" t="s">
        <v>66</v>
      </c>
      <c r="E84" s="31" t="s">
        <v>177</v>
      </c>
      <c r="F84" s="20"/>
      <c r="G84" s="20" t="s">
        <v>181</v>
      </c>
      <c r="H84" s="20" t="s">
        <v>193</v>
      </c>
      <c r="I84" s="20" t="s">
        <v>150</v>
      </c>
      <c r="J84" s="20" t="s">
        <v>72</v>
      </c>
      <c r="K84" s="20"/>
      <c r="L84" s="20"/>
      <c r="M84" s="20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ht="15.75" customHeight="1">
      <c r="A85" s="31" t="s">
        <v>194</v>
      </c>
      <c r="B85" s="38"/>
      <c r="C85" s="32"/>
      <c r="D85" s="20" t="s">
        <v>66</v>
      </c>
      <c r="E85" s="31" t="s">
        <v>177</v>
      </c>
      <c r="F85" s="20"/>
      <c r="G85" s="20"/>
      <c r="H85" s="20"/>
      <c r="I85" s="20" t="s">
        <v>150</v>
      </c>
      <c r="J85" s="20" t="s">
        <v>72</v>
      </c>
      <c r="K85" s="20">
        <v>192.467</v>
      </c>
      <c r="L85" s="20">
        <v>79.315</v>
      </c>
      <c r="M85" s="20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ht="15.75" customHeight="1">
      <c r="A86" s="31" t="s">
        <v>195</v>
      </c>
      <c r="B86" s="38"/>
      <c r="C86" s="32"/>
      <c r="D86" s="20" t="s">
        <v>66</v>
      </c>
      <c r="E86" s="31" t="s">
        <v>177</v>
      </c>
      <c r="F86" s="20"/>
      <c r="G86" s="20"/>
      <c r="H86" s="31"/>
      <c r="I86" s="20" t="s">
        <v>150</v>
      </c>
      <c r="J86" s="20" t="s">
        <v>72</v>
      </c>
      <c r="K86" s="31">
        <v>197.526</v>
      </c>
      <c r="L86" s="31">
        <v>79.183</v>
      </c>
      <c r="M86" s="31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ht="15.75" customHeight="1">
      <c r="A87" s="31" t="s">
        <v>196</v>
      </c>
      <c r="B87" s="38"/>
      <c r="C87" s="32"/>
      <c r="D87" s="20" t="s">
        <v>66</v>
      </c>
      <c r="E87" s="31" t="s">
        <v>177</v>
      </c>
      <c r="F87" s="20"/>
      <c r="G87" s="20"/>
      <c r="H87" s="31"/>
      <c r="I87" s="20" t="s">
        <v>150</v>
      </c>
      <c r="J87" s="20" t="s">
        <v>72</v>
      </c>
      <c r="K87" s="31">
        <v>137.29</v>
      </c>
      <c r="L87" s="31">
        <v>56.612</v>
      </c>
      <c r="M87" s="31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ht="15.75" customHeight="1">
      <c r="A88" s="31" t="s">
        <v>197</v>
      </c>
      <c r="B88" s="38"/>
      <c r="C88" s="32"/>
      <c r="D88" s="20" t="s">
        <v>66</v>
      </c>
      <c r="E88" s="31" t="s">
        <v>177</v>
      </c>
      <c r="F88" s="20"/>
      <c r="G88" s="20"/>
      <c r="H88" s="31"/>
      <c r="I88" s="20" t="s">
        <v>150</v>
      </c>
      <c r="J88" s="20" t="s">
        <v>72</v>
      </c>
      <c r="K88" s="31">
        <v>133.675</v>
      </c>
      <c r="L88" s="31">
        <v>56.612</v>
      </c>
      <c r="M88" s="31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ht="15.75" customHeight="1">
      <c r="A89" s="31" t="s">
        <v>198</v>
      </c>
      <c r="B89" s="38"/>
      <c r="C89" s="32"/>
      <c r="D89" s="20" t="s">
        <v>66</v>
      </c>
      <c r="E89" s="31" t="s">
        <v>177</v>
      </c>
      <c r="F89" s="20"/>
      <c r="G89" s="31" t="s">
        <v>181</v>
      </c>
      <c r="H89" s="31" t="s">
        <v>199</v>
      </c>
      <c r="I89" s="20" t="s">
        <v>150</v>
      </c>
      <c r="J89" s="20" t="s">
        <v>72</v>
      </c>
      <c r="K89" s="31">
        <v>127.50700000000002</v>
      </c>
      <c r="L89" s="31">
        <v>61.885</v>
      </c>
      <c r="M89" s="31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ht="15.75" customHeight="1">
      <c r="A90" s="31" t="s">
        <v>200</v>
      </c>
      <c r="B90" s="39"/>
      <c r="C90" s="32"/>
      <c r="D90" s="20" t="s">
        <v>66</v>
      </c>
      <c r="E90" s="31" t="s">
        <v>177</v>
      </c>
      <c r="F90" s="20"/>
      <c r="G90" s="31" t="s">
        <v>201</v>
      </c>
      <c r="H90" s="31" t="s">
        <v>202</v>
      </c>
      <c r="I90" s="20" t="s">
        <v>150</v>
      </c>
      <c r="J90" s="20" t="s">
        <v>72</v>
      </c>
      <c r="K90" s="31">
        <v>148.588</v>
      </c>
      <c r="L90" s="31">
        <v>67.434</v>
      </c>
      <c r="M90" s="31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ht="15.75" customHeight="1">
      <c r="A91" s="31" t="s">
        <v>203</v>
      </c>
      <c r="B91" s="38"/>
      <c r="C91" s="32"/>
      <c r="D91" s="20" t="s">
        <v>66</v>
      </c>
      <c r="E91" s="31" t="s">
        <v>177</v>
      </c>
      <c r="F91" s="20"/>
      <c r="G91" s="31" t="s">
        <v>204</v>
      </c>
      <c r="H91" s="31" t="s">
        <v>205</v>
      </c>
      <c r="I91" s="20" t="s">
        <v>150</v>
      </c>
      <c r="J91" s="20" t="s">
        <v>72</v>
      </c>
      <c r="K91" s="31">
        <v>39.122</v>
      </c>
      <c r="L91" s="31">
        <v>17.846</v>
      </c>
      <c r="M91" s="31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ht="15.75" customHeight="1">
      <c r="A92" s="31" t="s">
        <v>206</v>
      </c>
      <c r="B92" s="38"/>
      <c r="C92" s="32"/>
      <c r="D92" s="20" t="s">
        <v>66</v>
      </c>
      <c r="E92" s="31" t="s">
        <v>177</v>
      </c>
      <c r="F92" s="20"/>
      <c r="G92" s="31" t="s">
        <v>181</v>
      </c>
      <c r="H92" s="31" t="s">
        <v>207</v>
      </c>
      <c r="I92" s="20" t="s">
        <v>150</v>
      </c>
      <c r="J92" s="20" t="s">
        <v>72</v>
      </c>
      <c r="K92" s="31">
        <v>119.28299999999999</v>
      </c>
      <c r="L92" s="31">
        <v>51.368</v>
      </c>
      <c r="M92" s="31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ht="15.75" customHeight="1">
      <c r="A93" s="31" t="s">
        <v>208</v>
      </c>
      <c r="B93" s="38"/>
      <c r="C93" s="32"/>
      <c r="D93" s="20" t="s">
        <v>66</v>
      </c>
      <c r="E93" s="31" t="s">
        <v>177</v>
      </c>
      <c r="F93" s="20"/>
      <c r="G93" s="31"/>
      <c r="H93" s="31"/>
      <c r="I93" s="20" t="s">
        <v>150</v>
      </c>
      <c r="J93" s="20" t="s">
        <v>72</v>
      </c>
      <c r="K93" s="31">
        <v>143.607</v>
      </c>
      <c r="L93" s="31">
        <v>56.771</v>
      </c>
      <c r="M93" s="31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ht="15.75" customHeight="1">
      <c r="A94" s="31" t="s">
        <v>209</v>
      </c>
      <c r="B94" s="38"/>
      <c r="C94" s="32"/>
      <c r="D94" s="20" t="s">
        <v>66</v>
      </c>
      <c r="E94" s="31" t="s">
        <v>177</v>
      </c>
      <c r="F94" s="20"/>
      <c r="G94" s="31"/>
      <c r="H94" s="31"/>
      <c r="I94" s="20" t="s">
        <v>150</v>
      </c>
      <c r="J94" s="20" t="s">
        <v>72</v>
      </c>
      <c r="K94" s="31">
        <v>187.414</v>
      </c>
      <c r="L94" s="31">
        <v>73.931</v>
      </c>
      <c r="M94" s="31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ht="15.75" customHeight="1">
      <c r="A95" s="31" t="s">
        <v>210</v>
      </c>
      <c r="B95" s="38"/>
      <c r="C95" s="32"/>
      <c r="D95" s="20" t="s">
        <v>66</v>
      </c>
      <c r="E95" s="31" t="s">
        <v>177</v>
      </c>
      <c r="F95" s="20"/>
      <c r="G95" s="31" t="s">
        <v>181</v>
      </c>
      <c r="H95" s="31" t="s">
        <v>211</v>
      </c>
      <c r="I95" s="20" t="s">
        <v>150</v>
      </c>
      <c r="J95" s="20" t="s">
        <v>72</v>
      </c>
      <c r="K95" s="31"/>
      <c r="L95" s="31"/>
      <c r="M95" s="31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ht="15.75" customHeight="1">
      <c r="A96" s="31" t="s">
        <v>212</v>
      </c>
      <c r="B96" s="38"/>
      <c r="C96" s="32"/>
      <c r="D96" s="20" t="s">
        <v>66</v>
      </c>
      <c r="E96" s="31" t="s">
        <v>177</v>
      </c>
      <c r="F96" s="20"/>
      <c r="G96" s="31"/>
      <c r="H96" s="31"/>
      <c r="I96" s="20" t="s">
        <v>150</v>
      </c>
      <c r="J96" s="20" t="s">
        <v>72</v>
      </c>
      <c r="K96" s="31">
        <v>127.362</v>
      </c>
      <c r="L96" s="31">
        <v>50.816</v>
      </c>
      <c r="M96" s="31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ht="15.75" customHeight="1">
      <c r="A97" s="31" t="s">
        <v>213</v>
      </c>
      <c r="B97" s="38"/>
      <c r="C97" s="32"/>
      <c r="D97" s="20" t="s">
        <v>66</v>
      </c>
      <c r="E97" s="31" t="s">
        <v>177</v>
      </c>
      <c r="F97" s="20"/>
      <c r="G97" s="31"/>
      <c r="H97" s="31"/>
      <c r="I97" s="20" t="s">
        <v>150</v>
      </c>
      <c r="J97" s="20" t="s">
        <v>72</v>
      </c>
      <c r="K97" s="31">
        <v>169.308</v>
      </c>
      <c r="L97" s="31">
        <v>67.996</v>
      </c>
      <c r="M97" s="31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ht="15.75" customHeight="1">
      <c r="A98" s="31" t="s">
        <v>214</v>
      </c>
      <c r="B98" s="38"/>
      <c r="C98" s="32"/>
      <c r="D98" s="20" t="s">
        <v>66</v>
      </c>
      <c r="E98" s="31" t="s">
        <v>177</v>
      </c>
      <c r="F98" s="20"/>
      <c r="G98" s="31" t="s">
        <v>181</v>
      </c>
      <c r="H98" s="31" t="s">
        <v>211</v>
      </c>
      <c r="I98" s="20" t="s">
        <v>150</v>
      </c>
      <c r="J98" s="20" t="s">
        <v>72</v>
      </c>
      <c r="K98" s="31">
        <v>127.58</v>
      </c>
      <c r="L98" s="31">
        <v>56.511</v>
      </c>
      <c r="M98" s="31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ht="15.75" customHeight="1">
      <c r="A99" s="31" t="s">
        <v>215</v>
      </c>
      <c r="B99" s="38"/>
      <c r="C99" s="32"/>
      <c r="D99" s="20" t="s">
        <v>66</v>
      </c>
      <c r="E99" s="31" t="s">
        <v>177</v>
      </c>
      <c r="F99" s="20"/>
      <c r="G99" s="31"/>
      <c r="H99" s="31"/>
      <c r="I99" s="20" t="s">
        <v>150</v>
      </c>
      <c r="J99" s="20" t="s">
        <v>72</v>
      </c>
      <c r="K99" s="31">
        <v>193.125</v>
      </c>
      <c r="L99" s="31">
        <v>79.101</v>
      </c>
      <c r="M99" s="31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ht="15.75" customHeight="1">
      <c r="A100" s="31" t="s">
        <v>216</v>
      </c>
      <c r="B100" s="38"/>
      <c r="C100" s="32"/>
      <c r="D100" s="20" t="s">
        <v>66</v>
      </c>
      <c r="E100" s="31" t="s">
        <v>177</v>
      </c>
      <c r="F100" s="20"/>
      <c r="G100" s="31"/>
      <c r="H100" s="31"/>
      <c r="I100" s="20" t="s">
        <v>150</v>
      </c>
      <c r="J100" s="20" t="s">
        <v>72</v>
      </c>
      <c r="K100" s="31">
        <v>209.767</v>
      </c>
      <c r="L100" s="31">
        <v>85.037</v>
      </c>
      <c r="M100" s="31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ht="15.75" customHeight="1">
      <c r="A101" s="31" t="s">
        <v>217</v>
      </c>
      <c r="B101" s="38"/>
      <c r="C101" s="32"/>
      <c r="D101" s="20" t="s">
        <v>66</v>
      </c>
      <c r="E101" s="31" t="s">
        <v>177</v>
      </c>
      <c r="F101" s="20"/>
      <c r="G101" s="31"/>
      <c r="H101" s="31"/>
      <c r="I101" s="20" t="s">
        <v>150</v>
      </c>
      <c r="J101" s="20" t="s">
        <v>72</v>
      </c>
      <c r="K101" s="31">
        <v>210.40299999999996</v>
      </c>
      <c r="L101" s="31">
        <v>85.104</v>
      </c>
      <c r="M101" s="31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ht="15.75" customHeight="1">
      <c r="A102" s="31" t="s">
        <v>218</v>
      </c>
      <c r="B102" s="31"/>
      <c r="C102" s="31"/>
      <c r="D102" s="31" t="s">
        <v>66</v>
      </c>
      <c r="E102" s="31" t="s">
        <v>177</v>
      </c>
      <c r="F102" s="31"/>
      <c r="G102" s="31" t="s">
        <v>204</v>
      </c>
      <c r="H102" s="31" t="s">
        <v>205</v>
      </c>
      <c r="I102" s="20" t="s">
        <v>150</v>
      </c>
      <c r="J102" s="20" t="s">
        <v>72</v>
      </c>
      <c r="K102" s="31"/>
      <c r="L102" s="31"/>
      <c r="M102" s="31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ht="15.75" customHeight="1">
      <c r="A103" s="31" t="s">
        <v>219</v>
      </c>
      <c r="B103" s="38"/>
      <c r="C103" s="32"/>
      <c r="D103" s="20" t="s">
        <v>220</v>
      </c>
      <c r="E103" s="31" t="s">
        <v>221</v>
      </c>
      <c r="F103" s="20"/>
      <c r="G103" s="20"/>
      <c r="H103" s="20"/>
      <c r="I103" s="20" t="s">
        <v>150</v>
      </c>
      <c r="J103" s="20" t="s">
        <v>72</v>
      </c>
      <c r="K103" s="42">
        <v>22.428</v>
      </c>
      <c r="L103" s="37">
        <v>14.32</v>
      </c>
      <c r="M103" s="20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ht="15.75" customHeight="1">
      <c r="A104" s="31" t="s">
        <v>222</v>
      </c>
      <c r="B104" s="38"/>
      <c r="C104" s="32"/>
      <c r="D104" s="20" t="s">
        <v>220</v>
      </c>
      <c r="E104" s="31" t="s">
        <v>221</v>
      </c>
      <c r="F104" s="20"/>
      <c r="G104" s="20"/>
      <c r="H104" s="20"/>
      <c r="I104" s="20" t="s">
        <v>150</v>
      </c>
      <c r="J104" s="20" t="s">
        <v>72</v>
      </c>
      <c r="K104" s="37">
        <v>29.177</v>
      </c>
      <c r="L104" s="37">
        <v>15.25</v>
      </c>
      <c r="M104" s="20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ht="15.75" customHeight="1">
      <c r="A105" s="31" t="s">
        <v>223</v>
      </c>
      <c r="B105" s="38"/>
      <c r="C105" s="32"/>
      <c r="D105" s="20" t="s">
        <v>220</v>
      </c>
      <c r="E105" s="31" t="s">
        <v>221</v>
      </c>
      <c r="F105" s="20"/>
      <c r="G105" s="20"/>
      <c r="H105" s="20"/>
      <c r="I105" s="20" t="s">
        <v>150</v>
      </c>
      <c r="J105" s="20" t="s">
        <v>72</v>
      </c>
      <c r="K105" s="37">
        <v>30.105</v>
      </c>
      <c r="L105" s="37">
        <v>14.8</v>
      </c>
      <c r="M105" s="20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ht="15.75" customHeight="1">
      <c r="A106" s="31" t="s">
        <v>224</v>
      </c>
      <c r="B106" s="38"/>
      <c r="C106" s="32"/>
      <c r="D106" s="20" t="s">
        <v>220</v>
      </c>
      <c r="E106" s="31" t="s">
        <v>221</v>
      </c>
      <c r="F106" s="20"/>
      <c r="G106" s="20"/>
      <c r="H106" s="20"/>
      <c r="I106" s="20" t="s">
        <v>150</v>
      </c>
      <c r="J106" s="20" t="s">
        <v>72</v>
      </c>
      <c r="K106" s="37">
        <v>30.031</v>
      </c>
      <c r="L106" s="37">
        <v>17.41</v>
      </c>
      <c r="M106" s="20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ht="15.75" customHeight="1">
      <c r="A107" s="31" t="s">
        <v>225</v>
      </c>
      <c r="B107" s="39"/>
      <c r="C107" s="32"/>
      <c r="D107" s="20" t="s">
        <v>220</v>
      </c>
      <c r="E107" s="31" t="s">
        <v>221</v>
      </c>
      <c r="F107" s="20"/>
      <c r="G107" s="20"/>
      <c r="H107" s="20"/>
      <c r="I107" s="20" t="s">
        <v>150</v>
      </c>
      <c r="J107" s="20" t="s">
        <v>72</v>
      </c>
      <c r="K107" s="20">
        <v>25.1564</v>
      </c>
      <c r="L107" s="20">
        <v>16.308</v>
      </c>
      <c r="M107" s="20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ht="15.75" customHeight="1">
      <c r="A108" s="31" t="s">
        <v>226</v>
      </c>
      <c r="B108" s="38"/>
      <c r="C108" s="32"/>
      <c r="D108" s="20" t="s">
        <v>220</v>
      </c>
      <c r="E108" s="31" t="s">
        <v>221</v>
      </c>
      <c r="F108" s="20"/>
      <c r="G108" s="20"/>
      <c r="H108" s="20"/>
      <c r="I108" s="20" t="s">
        <v>150</v>
      </c>
      <c r="J108" s="20" t="s">
        <v>72</v>
      </c>
      <c r="K108" s="20">
        <v>37.124</v>
      </c>
      <c r="L108" s="20">
        <v>19.494</v>
      </c>
      <c r="M108" s="20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ht="15.75" customHeight="1">
      <c r="A109" s="31" t="s">
        <v>227</v>
      </c>
      <c r="B109" s="38"/>
      <c r="C109" s="32"/>
      <c r="D109" s="20" t="s">
        <v>220</v>
      </c>
      <c r="E109" s="31" t="s">
        <v>221</v>
      </c>
      <c r="F109" s="20"/>
      <c r="G109" s="20"/>
      <c r="H109" s="20"/>
      <c r="I109" s="20" t="s">
        <v>150</v>
      </c>
      <c r="J109" s="20" t="s">
        <v>72</v>
      </c>
      <c r="K109" s="20">
        <v>37.727</v>
      </c>
      <c r="L109" s="20">
        <v>19.39</v>
      </c>
      <c r="M109" s="20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ht="15.75" customHeight="1"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ht="15.7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ht="15.7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ht="15.7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ht="15.7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ht="15.7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ht="15.7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ht="15.7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ht="15.7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ht="15.7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ht="15.7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ht="15.7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ht="15.7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ht="15.7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ht="15.7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ht="15.7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ht="15.7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ht="15.7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ht="15.7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ht="15.7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ht="15.7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ht="15.7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ht="15.7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ht="15.7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ht="15.7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ht="15.7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ht="15.7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ht="15.7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ht="15.7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ht="15.7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ht="15.7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ht="15.7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ht="15.7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ht="15.7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ht="15.7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ht="15.7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ht="15.7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ht="15.7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ht="15.7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ht="15.7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ht="15.7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ht="15.7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ht="15.7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ht="15.75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ht="15.7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ht="15.75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ht="15.7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ht="15.75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ht="15.7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ht="15.75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ht="15.75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ht="15.75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ht="15.75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ht="15.7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ht="15.75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ht="15.75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ht="15.75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ht="15.75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ht="15.7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ht="15.7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ht="15.7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ht="15.7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ht="15.7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ht="15.7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ht="15.7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ht="15.7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ht="15.75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ht="15.7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ht="15.7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ht="15.7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ht="15.75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ht="15.75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ht="15.7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ht="15.7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ht="15.75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ht="15.75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ht="15.75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ht="15.75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ht="15.75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ht="15.75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ht="15.75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ht="15.75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ht="15.75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ht="15.75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ht="15.75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ht="15.75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ht="15.75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ht="15.75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ht="15.75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ht="15.75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ht="15.75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ht="15.75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ht="15.75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ht="15.75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ht="15.75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ht="15.75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ht="15.75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ht="15.75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ht="15.75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ht="15.75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ht="15.75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ht="15.75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ht="15.75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ht="15.7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ht="15.7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ht="15.7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ht="15.75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ht="15.75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ht="15.75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ht="15.75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ht="15.75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ht="15.75" customHeight="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 ht="15.75" customHeight="1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 ht="15.75" customHeight="1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 ht="15.75" customHeight="1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 ht="15.75" customHeight="1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 ht="15.75" customHeight="1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 ht="15.75" customHeight="1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 ht="15.75" customHeight="1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 ht="15.75" customHeight="1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 ht="15.75" customHeight="1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 ht="15.75" customHeight="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 ht="15.75" customHeight="1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 ht="15.75" customHeight="1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 ht="15.75" customHeight="1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 ht="15.75" customHeight="1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 ht="15.75" customHeight="1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 ht="15.75" customHeight="1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 ht="15.75" customHeight="1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 ht="15.75" customHeight="1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 ht="15.75" customHeight="1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 ht="15.75" customHeight="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 ht="15.75" customHeight="1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 ht="15.75" customHeight="1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 ht="15.75" customHeight="1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 ht="15.75" customHeight="1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 ht="15.75" customHeight="1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 ht="15.75" customHeight="1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 ht="15.75" customHeight="1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 ht="15.75" customHeight="1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 ht="15.75" customHeight="1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 ht="15.75" customHeight="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 ht="15.75" customHeight="1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 ht="15.75" customHeight="1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 ht="15.75" customHeight="1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 ht="15.75" customHeight="1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 ht="15.75" customHeight="1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 ht="15.75" customHeight="1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 ht="15.75" customHeight="1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 ht="15.75" customHeight="1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 ht="15.75" customHeight="1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 ht="15.75" customHeight="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 ht="15.75" customHeight="1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 ht="15.75" customHeight="1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 ht="15.75" customHeight="1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 ht="15.75" customHeight="1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 ht="15.75" customHeight="1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 ht="15.75" customHeight="1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 ht="15.75" customHeight="1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 ht="15.75" customHeight="1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 ht="15.75" customHeight="1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 ht="15.75" customHeight="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 ht="15.75" customHeight="1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 ht="15.75" customHeight="1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 ht="15.75" customHeight="1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 ht="15.75" customHeight="1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 ht="15.75" customHeight="1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 ht="15.75" customHeight="1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 ht="15.75" customHeight="1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 ht="15.75" customHeight="1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 ht="15.75" customHeight="1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 ht="15.75" customHeight="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 ht="15.75" customHeight="1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 ht="15.75" customHeight="1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 ht="15.75" customHeight="1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 ht="15.75" customHeight="1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 ht="15.75" customHeight="1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 ht="15.75" customHeight="1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 ht="15.75" customHeight="1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 ht="15.75" customHeight="1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 ht="15.75" customHeight="1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 ht="15.75" customHeight="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 ht="15.75" customHeight="1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 ht="15.75" customHeight="1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 ht="15.75" customHeight="1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 ht="15.75" customHeight="1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 ht="15.75" customHeight="1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 ht="15.75" customHeight="1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 ht="15.75" customHeight="1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 ht="15.75" customHeight="1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 ht="15.75" customHeight="1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 ht="15.75" customHeight="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 ht="15.75" customHeight="1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 ht="15.75" customHeight="1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 ht="15.75" customHeight="1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 ht="15.75" customHeight="1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 ht="15.75" customHeight="1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 ht="15.75" customHeight="1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 ht="15.75" customHeight="1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 ht="15.75" customHeight="1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 ht="15.75" customHeight="1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 ht="15.75" customHeight="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 ht="15.75" customHeight="1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 ht="15.75" customHeight="1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 ht="15.75" customHeight="1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 ht="15.75" customHeight="1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 ht="15.75" customHeight="1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 ht="15.75" customHeight="1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 ht="15.75" customHeight="1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 ht="15.75" customHeight="1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 ht="15.75" customHeight="1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 ht="15.75" customHeight="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 ht="15.75" customHeight="1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 ht="15.75" customHeight="1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 ht="15.75" customHeight="1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 ht="15.75" customHeight="1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 ht="15.75" customHeight="1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 ht="15.75" customHeight="1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 ht="15.75" customHeight="1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 ht="15.75" customHeight="1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 ht="15.75" customHeight="1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 ht="15.75" customHeight="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 ht="15.75" customHeight="1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 ht="15.75" customHeight="1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 ht="15.75" customHeight="1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 ht="15.75" customHeight="1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 ht="15.75" customHeight="1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 ht="15.75" customHeight="1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 ht="15.75" customHeight="1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 ht="15.75" customHeight="1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 ht="15.75" customHeight="1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 ht="15.75" customHeight="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 ht="15.75" customHeight="1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 ht="15.75" customHeight="1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 ht="15.75" customHeight="1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 ht="15.75" customHeight="1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 ht="15.75" customHeight="1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 ht="15.75" customHeight="1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 ht="15.75" customHeight="1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 ht="15.75" customHeight="1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 ht="15.75" customHeight="1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 ht="15.75" customHeight="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 ht="15.75" customHeight="1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 ht="15.75" customHeight="1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 ht="15.75" customHeight="1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 ht="15.75" customHeight="1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 ht="15.75" customHeight="1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 ht="15.75" customHeight="1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 ht="15.75" customHeight="1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 ht="15.75" customHeight="1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 ht="15.75" customHeight="1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 ht="15.75" customHeight="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 ht="15.75" customHeight="1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 ht="15.75" customHeight="1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 ht="15.75" customHeight="1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 ht="15.75" customHeight="1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 ht="15.75" customHeight="1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 ht="15.75" customHeight="1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 ht="15.75" customHeight="1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 ht="15.75" customHeight="1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 ht="15.75" customHeight="1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 ht="15.75" customHeight="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 ht="15.75" customHeight="1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 ht="15.75" customHeight="1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 ht="15.75" customHeight="1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 ht="15.75" customHeight="1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 ht="15.75" customHeight="1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 ht="15.75" customHeight="1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 ht="15.75" customHeight="1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 ht="15.75" customHeight="1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 ht="15.75" customHeight="1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 ht="15.75" customHeight="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 ht="15.75" customHeight="1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 ht="15.75" customHeight="1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 ht="15.75" customHeight="1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 ht="15.75" customHeight="1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 ht="15.75" customHeight="1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 ht="15.75" customHeight="1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 ht="15.75" customHeight="1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 ht="15.75" customHeight="1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 ht="15.75" customHeight="1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 ht="15.75" customHeight="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 ht="15.75" customHeight="1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 ht="15.75" customHeight="1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 ht="15.75" customHeight="1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 ht="15.75" customHeight="1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 ht="15.75" customHeight="1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 ht="15.75" customHeight="1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 ht="15.75" customHeight="1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 ht="15.75" customHeight="1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 ht="15.75" customHeight="1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 ht="15.75" customHeight="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 ht="15.75" customHeight="1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 ht="15.75" customHeight="1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 ht="15.75" customHeight="1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 ht="15.75" customHeight="1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 ht="15.75" customHeight="1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 ht="15.75" customHeight="1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 ht="15.75" customHeight="1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 ht="15.75" customHeight="1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 ht="15.75" customHeight="1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 ht="15.75" customHeight="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 ht="15.75" customHeight="1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 ht="15.75" customHeight="1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 ht="15.75" customHeight="1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 ht="15.75" customHeight="1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 ht="15.75" customHeight="1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 ht="15.75" customHeight="1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 ht="15.75" customHeight="1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 ht="15.75" customHeight="1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 ht="15.75" customHeight="1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 ht="15.75" customHeight="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 ht="15.75" customHeight="1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 ht="15.75" customHeight="1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 ht="15.75" customHeight="1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 ht="15.75" customHeight="1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 ht="15.75" customHeight="1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 ht="15.75" customHeight="1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 ht="15.75" customHeight="1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 ht="15.75" customHeight="1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 ht="15.75" customHeight="1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 ht="15.75" customHeight="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 ht="15.75" customHeight="1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 ht="15.75" customHeight="1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 ht="15.75" customHeight="1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 ht="15.75" customHeight="1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 ht="15.75" customHeight="1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 ht="15.75" customHeight="1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 ht="15.75" customHeight="1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 ht="15.75" customHeight="1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 ht="15.75" customHeight="1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 ht="15.75" customHeight="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 ht="15.75" customHeight="1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 ht="15.75" customHeight="1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 ht="15.75" customHeight="1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 ht="15.75" customHeight="1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 ht="15.75" customHeight="1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 ht="15.75" customHeight="1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 ht="15.75" customHeight="1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 ht="15.75" customHeight="1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 ht="15.75" customHeight="1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 ht="15.75" customHeight="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 ht="15.75" customHeight="1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 ht="15.75" customHeight="1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 ht="15.75" customHeight="1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 ht="15.75" customHeight="1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 ht="15.75" customHeight="1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 ht="15.75" customHeight="1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 ht="15.75" customHeight="1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 ht="15.75" customHeight="1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 ht="15.75" customHeight="1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 ht="15.75" customHeight="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 ht="15.75" customHeight="1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 ht="15.75" customHeight="1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 ht="15.75" customHeight="1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 ht="15.75" customHeight="1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 ht="15.75" customHeight="1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 ht="15.75" customHeight="1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 ht="15.75" customHeight="1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 ht="15.75" customHeight="1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 ht="15.75" customHeight="1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 ht="15.75" customHeight="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 ht="15.75" customHeight="1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 ht="15.75" customHeight="1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 ht="15.75" customHeight="1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 ht="15.75" customHeight="1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 ht="15.75" customHeight="1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 ht="15.75" customHeight="1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 ht="15.75" customHeight="1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 ht="15.75" customHeight="1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 ht="15.75" customHeight="1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 ht="15.75" customHeight="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 ht="15.75" customHeight="1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 ht="15.75" customHeight="1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 ht="15.75" customHeight="1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 ht="15.75" customHeight="1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 ht="15.75" customHeight="1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 ht="15.75" customHeight="1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 ht="15.75" customHeight="1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 ht="15.75" customHeight="1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 ht="15.75" customHeight="1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 ht="15.75" customHeight="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 ht="15.75" customHeight="1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 ht="15.75" customHeight="1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 ht="15.75" customHeight="1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 ht="15.75" customHeight="1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 ht="15.75" customHeight="1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 ht="15.75" customHeight="1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 ht="15.75" customHeight="1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 ht="15.75" customHeight="1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 ht="15.75" customHeight="1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 ht="15.75" customHeight="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 ht="15.75" customHeight="1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 ht="15.75" customHeight="1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 ht="15.75" customHeight="1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 ht="15.75" customHeight="1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 ht="15.75" customHeight="1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 ht="15.75" customHeight="1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 ht="15.75" customHeight="1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 ht="15.75" customHeight="1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 ht="15.75" customHeight="1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 ht="15.75" customHeight="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 ht="15.75" customHeight="1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 ht="15.75" customHeight="1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 ht="15.75" customHeight="1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 ht="15.75" customHeight="1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 ht="15.75" customHeight="1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 ht="15.75" customHeight="1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 ht="15.75" customHeight="1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 ht="15.75" customHeight="1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 ht="15.75" customHeight="1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 ht="15.75" customHeight="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 ht="15.75" customHeight="1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 ht="15.75" customHeight="1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 ht="15.75" customHeight="1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 ht="15.75" customHeight="1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 ht="15.75" customHeight="1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 ht="15.75" customHeight="1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 ht="15.75" customHeight="1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 ht="15.75" customHeight="1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 ht="15.75" customHeight="1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 ht="15.75" customHeight="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 ht="15.75" customHeight="1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 ht="15.75" customHeight="1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 ht="15.75" customHeight="1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 ht="15.75" customHeight="1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 ht="15.75" customHeight="1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 ht="15.75" customHeight="1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 ht="15.75" customHeight="1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 ht="15.75" customHeight="1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 ht="15.75" customHeight="1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 ht="15.75" customHeight="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 ht="15.75" customHeight="1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 ht="15.75" customHeight="1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 ht="15.75" customHeight="1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 ht="15.75" customHeight="1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 ht="15.75" customHeight="1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 ht="15.75" customHeight="1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 ht="15.75" customHeight="1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 ht="15.75" customHeight="1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 ht="15.75" customHeight="1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 ht="15.75" customHeight="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 ht="15.75" customHeight="1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 ht="15.75" customHeight="1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 ht="15.75" customHeight="1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 ht="15.75" customHeight="1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 ht="15.75" customHeight="1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 ht="15.75" customHeight="1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 ht="15.75" customHeight="1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 ht="15.75" customHeight="1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 ht="15.75" customHeight="1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 ht="15.75" customHeight="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 ht="15.75" customHeight="1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 ht="15.75" customHeight="1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 ht="15.75" customHeight="1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 ht="15.75" customHeight="1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 ht="15.75" customHeight="1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 ht="15.75" customHeight="1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 ht="15.75" customHeight="1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 ht="15.75" customHeight="1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 ht="15.75" customHeight="1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 ht="15.75" customHeight="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 ht="15.75" customHeight="1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 ht="15.75" customHeight="1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 ht="15.75" customHeight="1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 ht="15.75" customHeight="1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 ht="15.75" customHeight="1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 ht="15.75" customHeight="1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 ht="15.75" customHeight="1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 ht="15.75" customHeight="1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 ht="15.75" customHeight="1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 ht="15.75" customHeight="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 ht="15.75" customHeight="1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 ht="15.75" customHeight="1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 ht="15.75" customHeight="1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 ht="15.75" customHeight="1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 ht="15.75" customHeight="1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 ht="15.75" customHeight="1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 ht="15.75" customHeight="1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 ht="15.75" customHeight="1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 ht="15.75" customHeight="1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 ht="15.75" customHeight="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 ht="15.75" customHeight="1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 ht="15.75" customHeight="1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 ht="15.75" customHeight="1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 ht="15.75" customHeight="1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 ht="15.75" customHeight="1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 ht="15.75" customHeight="1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 ht="15.75" customHeight="1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 ht="15.75" customHeight="1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 ht="15.75" customHeight="1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 ht="15.75" customHeight="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 ht="15.75" customHeight="1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 ht="15.75" customHeight="1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 ht="15.75" customHeight="1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 ht="15.75" customHeight="1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 ht="15.75" customHeight="1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 ht="15.75" customHeight="1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 ht="15.75" customHeight="1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 ht="15.75" customHeight="1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 ht="15.75" customHeight="1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 ht="15.75" customHeight="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 ht="15.75" customHeight="1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 ht="15.75" customHeight="1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 ht="15.75" customHeight="1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 ht="15.75" customHeight="1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 ht="15.75" customHeight="1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 ht="15.75" customHeight="1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 ht="15.75" customHeight="1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 ht="15.75" customHeight="1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 ht="15.75" customHeight="1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 ht="15.75" customHeight="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 ht="15.75" customHeight="1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 ht="15.75" customHeight="1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 ht="15.75" customHeight="1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 ht="15.75" customHeight="1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 ht="15.75" customHeight="1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 ht="15.75" customHeight="1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 ht="15.75" customHeight="1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 ht="15.75" customHeight="1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 ht="15.75" customHeight="1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 ht="15.75" customHeight="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 ht="15.75" customHeight="1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 ht="15.75" customHeight="1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 ht="15.75" customHeight="1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 ht="15.75" customHeight="1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 ht="15.75" customHeight="1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 ht="15.75" customHeight="1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 ht="15.75" customHeight="1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 ht="15.75" customHeight="1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 ht="15.75" customHeight="1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 ht="15.75" customHeight="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 ht="15.75" customHeight="1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 ht="15.75" customHeight="1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 ht="15.75" customHeight="1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 ht="15.75" customHeight="1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 ht="15.75" customHeight="1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 ht="15.75" customHeight="1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 ht="15.75" customHeight="1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 ht="15.75" customHeight="1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 ht="15.75" customHeight="1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 ht="15.75" customHeight="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 ht="15.75" customHeight="1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 ht="15.75" customHeight="1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 ht="15.75" customHeight="1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 ht="15.75" customHeight="1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 ht="15.75" customHeight="1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 ht="15.75" customHeight="1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 ht="15.75" customHeight="1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 ht="15.75" customHeight="1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 ht="15.75" customHeight="1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 ht="15.75" customHeight="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 ht="15.75" customHeight="1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 ht="15.75" customHeight="1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 ht="15.75" customHeight="1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 ht="15.75" customHeight="1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 ht="15.75" customHeight="1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 ht="15.75" customHeight="1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 ht="15.75" customHeight="1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 ht="15.75" customHeight="1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 ht="15.75" customHeight="1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 ht="15.75" customHeight="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 ht="15.75" customHeight="1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 ht="15.75" customHeight="1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 ht="15.75" customHeight="1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 ht="15.75" customHeight="1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 ht="15.75" customHeight="1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 ht="15.75" customHeight="1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 ht="15.75" customHeight="1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 ht="15.75" customHeight="1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 ht="15.75" customHeight="1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 ht="15.75" customHeight="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 ht="15.75" customHeight="1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 ht="15.75" customHeight="1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 ht="15.75" customHeight="1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 ht="15.75" customHeight="1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 ht="15.75" customHeight="1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 ht="15.75" customHeight="1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 ht="15.75" customHeight="1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 ht="15.75" customHeight="1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 ht="15.75" customHeight="1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 ht="15.75" customHeight="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 ht="15.75" customHeight="1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 ht="15.75" customHeight="1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 ht="15.75" customHeight="1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 ht="15.75" customHeight="1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 ht="15.75" customHeight="1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 ht="15.75" customHeight="1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 ht="15.75" customHeight="1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 ht="15.75" customHeight="1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 ht="15.75" customHeight="1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 ht="15.75" customHeight="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 ht="15.75" customHeight="1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 ht="15.75" customHeight="1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 ht="15.75" customHeight="1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 ht="15.75" customHeight="1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 ht="15.75" customHeight="1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 ht="15.75" customHeight="1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 ht="15.75" customHeight="1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 ht="15.75" customHeight="1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 ht="15.75" customHeight="1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 ht="15.75" customHeight="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 ht="15.75" customHeight="1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 ht="15.75" customHeight="1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 ht="15.75" customHeight="1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 ht="15.75" customHeight="1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 ht="15.75" customHeight="1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 ht="15.75" customHeight="1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 ht="15.75" customHeight="1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 ht="15.75" customHeight="1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 ht="15.75" customHeight="1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 ht="15.75" customHeight="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 ht="15.75" customHeight="1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 ht="15.75" customHeight="1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 ht="15.75" customHeight="1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 ht="15.75" customHeight="1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 ht="15.75" customHeight="1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 ht="15.75" customHeight="1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 ht="15.75" customHeight="1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 ht="15.75" customHeight="1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 ht="15.75" customHeight="1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 ht="15.75" customHeight="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 ht="15.75" customHeight="1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 ht="15.75" customHeight="1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 ht="15.75" customHeight="1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 ht="15.75" customHeight="1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 ht="15.75" customHeight="1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 ht="15.75" customHeight="1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 ht="15.75" customHeight="1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 ht="15.75" customHeight="1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 ht="15.75" customHeight="1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 ht="15.75" customHeight="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 ht="15.75" customHeight="1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 ht="15.75" customHeight="1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 ht="15.75" customHeight="1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 ht="15.75" customHeight="1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 ht="15.75" customHeight="1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 ht="15.75" customHeight="1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 ht="15.75" customHeight="1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 ht="15.75" customHeight="1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 ht="15.75" customHeight="1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 ht="15.75" customHeight="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 ht="15.75" customHeight="1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 ht="15.75" customHeight="1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 ht="15.75" customHeight="1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 ht="15.75" customHeight="1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 ht="15.75" customHeight="1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 ht="15.75" customHeight="1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 ht="15.75" customHeight="1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 ht="15.75" customHeight="1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 ht="15.75" customHeight="1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 ht="15.75" customHeight="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 ht="15.75" customHeight="1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 ht="15.75" customHeight="1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 ht="15.75" customHeight="1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 ht="15.75" customHeight="1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 ht="15.75" customHeight="1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 ht="15.75" customHeight="1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 ht="15.75" customHeight="1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 ht="15.75" customHeight="1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 ht="15.75" customHeight="1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 ht="15.75" customHeight="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 ht="15.75" customHeight="1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 ht="15.75" customHeight="1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 ht="15.75" customHeight="1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 ht="15.75" customHeight="1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 ht="15.75" customHeight="1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 ht="15.75" customHeight="1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 ht="15.75" customHeight="1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 ht="15.75" customHeight="1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 ht="15.75" customHeight="1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 ht="15.75" customHeight="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 ht="15.75" customHeight="1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 ht="15.75" customHeight="1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 ht="15.75" customHeight="1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 ht="15.75" customHeight="1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 ht="15.75" customHeight="1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 ht="15.75" customHeight="1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 ht="15.75" customHeight="1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 ht="15.75" customHeight="1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 ht="15.75" customHeight="1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 ht="15.75" customHeight="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 ht="15.75" customHeight="1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 ht="15.75" customHeight="1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 ht="15.75" customHeight="1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 ht="15.75" customHeight="1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 ht="15.75" customHeight="1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 ht="15.75" customHeight="1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 ht="15.75" customHeight="1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 ht="15.75" customHeight="1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 ht="15.75" customHeight="1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 ht="15.75" customHeight="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 ht="15.75" customHeight="1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 ht="15.75" customHeight="1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 ht="15.75" customHeight="1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 ht="15.75" customHeight="1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 ht="15.75" customHeight="1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 ht="15.75" customHeight="1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 ht="15.75" customHeight="1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 ht="15.75" customHeight="1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 ht="15.75" customHeight="1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 ht="15.75" customHeight="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 ht="15.75" customHeight="1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 ht="15.75" customHeight="1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 ht="15.75" customHeight="1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 ht="15.75" customHeight="1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 ht="15.75" customHeight="1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 ht="15.75" customHeight="1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 ht="15.75" customHeight="1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 ht="15.75" customHeight="1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 ht="15.75" customHeight="1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 ht="15.75" customHeight="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 ht="15.75" customHeight="1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 ht="15.75" customHeight="1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 ht="15.75" customHeight="1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 ht="15.75" customHeight="1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 ht="15.75" customHeight="1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 ht="15.75" customHeight="1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 ht="15.75" customHeight="1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 ht="15.75" customHeight="1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 ht="15.75" customHeight="1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 ht="15.75" customHeight="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 ht="15.75" customHeight="1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 ht="15.75" customHeight="1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 ht="15.75" customHeight="1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 ht="15.75" customHeight="1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 ht="15.75" customHeight="1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 ht="15.75" customHeight="1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 ht="15.75" customHeight="1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 ht="15.75" customHeight="1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 ht="15.75" customHeight="1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 ht="15.75" customHeight="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 ht="15.75" customHeight="1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 ht="15.75" customHeight="1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 ht="15.75" customHeight="1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 ht="15.75" customHeight="1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 ht="15.75" customHeight="1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 ht="15.75" customHeight="1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 ht="15.75" customHeight="1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 ht="15.75" customHeight="1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 ht="15.75" customHeight="1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 ht="15.75" customHeight="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 ht="15.75" customHeight="1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 ht="15.75" customHeight="1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 ht="15.75" customHeight="1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 ht="15.75" customHeight="1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 ht="15.75" customHeight="1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 ht="15.75" customHeight="1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 ht="15.75" customHeight="1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 ht="15.75" customHeight="1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 ht="15.75" customHeight="1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 ht="15.75" customHeight="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 ht="15.75" customHeight="1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 ht="15.75" customHeight="1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 ht="15.75" customHeight="1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 ht="15.75" customHeight="1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 ht="15.75" customHeight="1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 ht="15.75" customHeight="1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 ht="15.75" customHeight="1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 ht="15.75" customHeight="1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 ht="15.75" customHeight="1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 ht="15.75" customHeight="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 ht="15.75" customHeight="1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 ht="15.75" customHeight="1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 ht="15.75" customHeight="1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 ht="15.75" customHeight="1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 ht="15.75" customHeight="1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 ht="15.75" customHeight="1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 ht="15.75" customHeight="1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 ht="15.75" customHeight="1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 ht="15.75" customHeight="1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 ht="15.75" customHeight="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 ht="15.75" customHeight="1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 ht="15.75" customHeight="1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 ht="15.75" customHeight="1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 ht="15.75" customHeight="1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 ht="15.75" customHeight="1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 ht="15.75" customHeight="1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 ht="15.75" customHeight="1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 ht="15.75" customHeight="1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 ht="15.75" customHeight="1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 ht="15.75" customHeight="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 ht="15.75" customHeight="1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 ht="15.75" customHeight="1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 ht="15.75" customHeight="1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 ht="15.75" customHeight="1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 ht="15.75" customHeight="1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 ht="15.75" customHeight="1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 ht="15.75" customHeight="1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 ht="15.75" customHeight="1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 ht="15.75" customHeight="1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 ht="15.75" customHeight="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 ht="15.75" customHeight="1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 ht="15.75" customHeight="1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 ht="15.75" customHeight="1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 ht="15.75" customHeight="1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 ht="15.75" customHeight="1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 ht="15.75" customHeight="1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 ht="15.75" customHeight="1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 ht="15.75" customHeight="1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 ht="15.75" customHeight="1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 ht="15.75" customHeight="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 ht="15.75" customHeight="1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 ht="15.75" customHeight="1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 ht="15.75" customHeight="1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 ht="15.75" customHeight="1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 ht="15.75" customHeight="1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 ht="15.75" customHeight="1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 ht="15.75" customHeight="1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 ht="15.75" customHeight="1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 ht="15.75" customHeight="1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 ht="15.75" customHeight="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 ht="15.75" customHeight="1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 ht="15.75" customHeight="1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 ht="15.75" customHeight="1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 ht="15.75" customHeight="1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 ht="15.75" customHeight="1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 ht="15.75" customHeight="1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 ht="15.75" customHeight="1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 ht="15.75" customHeight="1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 ht="15.75" customHeight="1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 ht="15.75" customHeight="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 ht="15.75" customHeight="1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 ht="15.75" customHeight="1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 ht="15.75" customHeight="1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 ht="15.75" customHeight="1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 ht="15.75" customHeight="1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 ht="15.75" customHeight="1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 ht="15.75" customHeight="1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 ht="15.75" customHeight="1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 ht="15.75" customHeight="1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 ht="15.75" customHeight="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 ht="15.75" customHeight="1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 ht="15.75" customHeight="1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 ht="15.75" customHeight="1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 ht="15.75" customHeight="1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 ht="15.75" customHeight="1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 ht="15.75" customHeight="1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 ht="15.75" customHeight="1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 ht="15.75" customHeight="1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 ht="15.75" customHeight="1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 ht="15.75" customHeight="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 ht="15.75" customHeight="1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 ht="15.75" customHeight="1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 ht="15.75" customHeight="1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 ht="15.75" customHeight="1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 ht="15.75" customHeight="1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 ht="15.75" customHeight="1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 ht="15.75" customHeight="1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 ht="15.75" customHeight="1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 ht="15.75" customHeight="1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 ht="15.75" customHeight="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 ht="15.75" customHeight="1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 ht="15.75" customHeight="1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 ht="15.75" customHeight="1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 ht="15.75" customHeight="1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 ht="15.75" customHeight="1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 ht="15.75" customHeight="1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 ht="15.75" customHeight="1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 ht="15.75" customHeight="1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 ht="15.75" customHeight="1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 ht="15.75" customHeight="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 ht="15.75" customHeight="1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 ht="15.75" customHeight="1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 ht="15.75" customHeight="1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 ht="15.75" customHeight="1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 ht="15.75" customHeight="1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 ht="15.75" customHeight="1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 ht="15.75" customHeight="1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 ht="15.75" customHeight="1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 ht="15.75" customHeight="1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 ht="15.75" customHeight="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 ht="15.75" customHeight="1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 ht="15.75" customHeight="1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 ht="15.75" customHeight="1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 ht="15.75" customHeight="1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 ht="15.75" customHeight="1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 ht="15.75" customHeight="1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 ht="15.75" customHeight="1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 ht="15.75" customHeight="1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 ht="15.75" customHeight="1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 ht="15.75" customHeight="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 ht="15.75" customHeight="1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 ht="15.75" customHeight="1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 ht="15.75" customHeight="1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 ht="15.75" customHeight="1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  <row r="996" ht="15.75" customHeight="1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</row>
    <row r="997" ht="15.75" customHeight="1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  <row r="998" ht="15.75" customHeight="1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</row>
    <row r="999" ht="15.75" customHeight="1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</row>
    <row r="1000" ht="15.75" customHeight="1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</row>
  </sheetData>
  <autoFilter ref="$A$2:$M$110"/>
  <mergeCells count="1">
    <mergeCell ref="A1:M1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57"/>
    <col customWidth="1" min="2" max="2" width="16.29"/>
    <col customWidth="1" min="3" max="3" width="20.86"/>
    <col customWidth="1" min="4" max="6" width="16.29"/>
    <col customWidth="1" min="7" max="7" width="41.57"/>
    <col customWidth="1" min="8" max="8" width="18.0"/>
    <col customWidth="1" min="9" max="26" width="8.71"/>
  </cols>
  <sheetData>
    <row r="1">
      <c r="A1" s="43"/>
      <c r="B1" s="43"/>
      <c r="C1" s="43"/>
      <c r="D1" s="43"/>
      <c r="E1" s="43"/>
      <c r="F1" s="43"/>
      <c r="G1" s="44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</row>
    <row r="2" ht="29.25" customHeight="1">
      <c r="A2" s="30" t="s">
        <v>51</v>
      </c>
      <c r="B2" s="30" t="s">
        <v>53</v>
      </c>
      <c r="C2" s="30" t="s">
        <v>228</v>
      </c>
      <c r="D2" s="30" t="s">
        <v>229</v>
      </c>
      <c r="E2" s="30" t="s">
        <v>230</v>
      </c>
      <c r="F2" s="30" t="s">
        <v>231</v>
      </c>
      <c r="G2" s="30" t="s">
        <v>63</v>
      </c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</row>
    <row r="3">
      <c r="A3" s="20" t="s">
        <v>64</v>
      </c>
      <c r="B3" s="36">
        <v>5054.2</v>
      </c>
      <c r="C3" s="20" t="s">
        <v>232</v>
      </c>
      <c r="D3" s="37">
        <v>5.257</v>
      </c>
      <c r="E3" s="37">
        <v>2.616</v>
      </c>
      <c r="F3" s="46">
        <v>2.761</v>
      </c>
      <c r="G3" s="20" t="s">
        <v>233</v>
      </c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</row>
    <row r="4">
      <c r="A4" s="20" t="s">
        <v>73</v>
      </c>
      <c r="B4" s="36">
        <v>5054.3</v>
      </c>
      <c r="C4" s="20" t="s">
        <v>232</v>
      </c>
      <c r="D4" s="37">
        <v>3.885</v>
      </c>
      <c r="E4" s="37">
        <v>2.756</v>
      </c>
      <c r="F4" s="46">
        <v>2.867</v>
      </c>
      <c r="G4" s="20" t="s">
        <v>233</v>
      </c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</row>
    <row r="5">
      <c r="A5" s="20" t="s">
        <v>77</v>
      </c>
      <c r="B5" s="36">
        <v>5054.55</v>
      </c>
      <c r="C5" s="20" t="s">
        <v>232</v>
      </c>
      <c r="D5" s="37">
        <v>13.435</v>
      </c>
      <c r="E5" s="37">
        <v>2.358</v>
      </c>
      <c r="F5" s="46">
        <v>2.724</v>
      </c>
      <c r="G5" s="20" t="s">
        <v>233</v>
      </c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</row>
    <row r="6">
      <c r="A6" s="20" t="s">
        <v>80</v>
      </c>
      <c r="B6" s="36">
        <v>5054.8</v>
      </c>
      <c r="C6" s="20" t="s">
        <v>232</v>
      </c>
      <c r="D6" s="37">
        <v>12.404</v>
      </c>
      <c r="E6" s="37">
        <v>2.396</v>
      </c>
      <c r="F6" s="46">
        <v>2.735</v>
      </c>
      <c r="G6" s="20" t="s">
        <v>233</v>
      </c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</row>
    <row r="7">
      <c r="A7" s="20" t="s">
        <v>85</v>
      </c>
      <c r="B7" s="36">
        <v>5055.1</v>
      </c>
      <c r="C7" s="20" t="s">
        <v>232</v>
      </c>
      <c r="D7" s="20">
        <v>12.735</v>
      </c>
      <c r="E7" s="37">
        <f>'Rock info'!K8/'Rock info'!L8</f>
        <v>2.363087019</v>
      </c>
      <c r="F7" s="47">
        <v>2.7079999999999997</v>
      </c>
      <c r="G7" s="20" t="s">
        <v>234</v>
      </c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</row>
    <row r="8">
      <c r="A8" s="20" t="s">
        <v>89</v>
      </c>
      <c r="B8" s="36">
        <v>5055.2</v>
      </c>
      <c r="C8" s="20" t="s">
        <v>232</v>
      </c>
      <c r="D8" s="20">
        <v>13.818</v>
      </c>
      <c r="E8" s="37">
        <f>'Rock info'!K9/'Rock info'!L9</f>
        <v>2.365732918</v>
      </c>
      <c r="F8" s="47">
        <v>2.745</v>
      </c>
      <c r="G8" s="20" t="s">
        <v>234</v>
      </c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</row>
    <row r="9">
      <c r="A9" s="20" t="s">
        <v>92</v>
      </c>
      <c r="B9" s="36">
        <v>5055.4</v>
      </c>
      <c r="C9" s="20" t="s">
        <v>232</v>
      </c>
      <c r="D9" s="31">
        <v>6.776</v>
      </c>
      <c r="E9" s="37">
        <f>'Rock info'!K10/'Rock info'!L10</f>
        <v>2.498794124</v>
      </c>
      <c r="F9" s="47">
        <v>2.6802</v>
      </c>
      <c r="G9" s="20" t="s">
        <v>234</v>
      </c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</row>
    <row r="10">
      <c r="A10" s="20" t="s">
        <v>97</v>
      </c>
      <c r="B10" s="36">
        <v>5055.75</v>
      </c>
      <c r="C10" s="20" t="s">
        <v>232</v>
      </c>
      <c r="D10" s="20">
        <v>16.219</v>
      </c>
      <c r="E10" s="37">
        <f>'Rock info'!K11/'Rock info'!L11</f>
        <v>2.29660337</v>
      </c>
      <c r="F10" s="47">
        <v>2.7414</v>
      </c>
      <c r="G10" s="20" t="s">
        <v>234</v>
      </c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</row>
    <row r="11">
      <c r="A11" s="20" t="s">
        <v>100</v>
      </c>
      <c r="B11" s="36">
        <v>5056.1</v>
      </c>
      <c r="C11" s="20" t="s">
        <v>232</v>
      </c>
      <c r="D11" s="20">
        <v>12.569</v>
      </c>
      <c r="E11" s="37">
        <f>'Rock info'!K12/'Rock info'!L12</f>
        <v>2.37775789</v>
      </c>
      <c r="F11" s="47">
        <v>2.7198</v>
      </c>
      <c r="G11" s="20" t="s">
        <v>234</v>
      </c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</row>
    <row r="12">
      <c r="A12" s="20" t="s">
        <v>104</v>
      </c>
      <c r="B12" s="36">
        <v>5056.4</v>
      </c>
      <c r="C12" s="20" t="s">
        <v>232</v>
      </c>
      <c r="D12" s="20">
        <v>18.114</v>
      </c>
      <c r="E12" s="37">
        <f>'Rock info'!K13/'Rock info'!L13</f>
        <v>2.236818204</v>
      </c>
      <c r="F12" s="47">
        <v>2.7318000000000007</v>
      </c>
      <c r="G12" s="20" t="s">
        <v>234</v>
      </c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</row>
    <row r="13">
      <c r="A13" s="20" t="s">
        <v>108</v>
      </c>
      <c r="B13" s="36">
        <v>5056.5</v>
      </c>
      <c r="C13" s="20" t="s">
        <v>232</v>
      </c>
      <c r="D13" s="20">
        <v>16.009</v>
      </c>
      <c r="E13" s="37">
        <f>'Rock info'!K14/'Rock info'!L14</f>
        <v>2.319756461</v>
      </c>
      <c r="F13" s="47">
        <v>2.762</v>
      </c>
      <c r="G13" s="20" t="s">
        <v>234</v>
      </c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</row>
    <row r="14">
      <c r="A14" s="20" t="s">
        <v>111</v>
      </c>
      <c r="B14" s="36">
        <v>5056.65</v>
      </c>
      <c r="C14" s="20" t="s">
        <v>232</v>
      </c>
      <c r="D14" s="20">
        <v>10.541</v>
      </c>
      <c r="E14" s="37">
        <f>'Rock info'!K15/'Rock info'!L15</f>
        <v>2.421049067</v>
      </c>
      <c r="F14" s="47">
        <v>2.7066000000000003</v>
      </c>
      <c r="G14" s="20" t="s">
        <v>234</v>
      </c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</row>
    <row r="15">
      <c r="A15" s="20" t="s">
        <v>115</v>
      </c>
      <c r="B15" s="36">
        <v>5056.95</v>
      </c>
      <c r="C15" s="20" t="s">
        <v>232</v>
      </c>
      <c r="D15" s="20">
        <v>9.654</v>
      </c>
      <c r="E15" s="37">
        <f>'Rock info'!K16/'Rock info'!L16</f>
        <v>2.435871351</v>
      </c>
      <c r="F15" s="47">
        <v>2.6962</v>
      </c>
      <c r="G15" s="20" t="s">
        <v>234</v>
      </c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</row>
    <row r="16">
      <c r="A16" s="20" t="s">
        <v>118</v>
      </c>
      <c r="B16" s="36">
        <v>5206.0</v>
      </c>
      <c r="C16" s="20" t="s">
        <v>119</v>
      </c>
      <c r="D16" s="37">
        <v>6.723</v>
      </c>
      <c r="E16" s="37">
        <v>2.49943555156743</v>
      </c>
      <c r="F16" s="32">
        <v>2.68</v>
      </c>
      <c r="G16" s="20" t="s">
        <v>234</v>
      </c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</row>
    <row r="17">
      <c r="A17" s="20" t="s">
        <v>120</v>
      </c>
      <c r="B17" s="36">
        <v>5206.05</v>
      </c>
      <c r="C17" s="20" t="s">
        <v>119</v>
      </c>
      <c r="D17" s="37">
        <v>3.782</v>
      </c>
      <c r="E17" s="37">
        <v>2.570735422719964</v>
      </c>
      <c r="F17" s="20">
        <v>2.672</v>
      </c>
      <c r="G17" s="20" t="s">
        <v>234</v>
      </c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</row>
    <row r="18">
      <c r="A18" s="20" t="s">
        <v>121</v>
      </c>
      <c r="B18" s="36">
        <v>5210.05</v>
      </c>
      <c r="C18" s="20" t="s">
        <v>119</v>
      </c>
      <c r="D18" s="37">
        <v>9.32</v>
      </c>
      <c r="E18" s="37">
        <v>2.377759324614214</v>
      </c>
      <c r="F18" s="20">
        <v>2.622</v>
      </c>
      <c r="G18" s="20" t="s">
        <v>234</v>
      </c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</row>
    <row r="19">
      <c r="A19" s="20" t="s">
        <v>122</v>
      </c>
      <c r="B19" s="36">
        <v>5211.4</v>
      </c>
      <c r="C19" s="20" t="s">
        <v>119</v>
      </c>
      <c r="D19" s="37">
        <v>1.328</v>
      </c>
      <c r="E19" s="37">
        <v>2.6663311654795088</v>
      </c>
      <c r="F19" s="20">
        <v>2.702</v>
      </c>
      <c r="G19" s="20" t="s">
        <v>234</v>
      </c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</row>
    <row r="20">
      <c r="A20" s="48" t="s">
        <v>123</v>
      </c>
      <c r="B20" s="49">
        <v>5211.8</v>
      </c>
      <c r="C20" s="20" t="s">
        <v>119</v>
      </c>
      <c r="D20" s="20">
        <v>2.761</v>
      </c>
      <c r="E20" s="37">
        <v>2.6267516158137996</v>
      </c>
      <c r="F20" s="20">
        <v>2.701</v>
      </c>
      <c r="G20" s="20" t="s">
        <v>234</v>
      </c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</row>
    <row r="21" ht="15.75" customHeight="1">
      <c r="A21" s="20" t="s">
        <v>124</v>
      </c>
      <c r="B21" s="36">
        <v>5212.05</v>
      </c>
      <c r="C21" s="20" t="s">
        <v>119</v>
      </c>
      <c r="D21" s="20">
        <v>8.028</v>
      </c>
      <c r="E21" s="37">
        <v>2.4925034844794123</v>
      </c>
      <c r="F21" s="32">
        <v>2.71</v>
      </c>
      <c r="G21" s="20" t="s">
        <v>234</v>
      </c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</row>
    <row r="22" ht="15.75" customHeight="1">
      <c r="A22" s="20" t="s">
        <v>125</v>
      </c>
      <c r="B22" s="36">
        <v>5212.15</v>
      </c>
      <c r="C22" s="20" t="s">
        <v>119</v>
      </c>
      <c r="D22" s="31">
        <v>9.93</v>
      </c>
      <c r="E22" s="37">
        <v>2.44266374419804</v>
      </c>
      <c r="F22" s="20">
        <v>2.712</v>
      </c>
      <c r="G22" s="20" t="s">
        <v>234</v>
      </c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</row>
    <row r="23" ht="15.75" customHeight="1">
      <c r="A23" s="20" t="s">
        <v>126</v>
      </c>
      <c r="B23" s="36">
        <v>5212.7</v>
      </c>
      <c r="C23" s="20" t="s">
        <v>119</v>
      </c>
      <c r="D23" s="20">
        <v>5.584</v>
      </c>
      <c r="E23" s="37">
        <v>2.573060764422584</v>
      </c>
      <c r="F23" s="20">
        <v>2.725</v>
      </c>
      <c r="G23" s="20" t="s">
        <v>234</v>
      </c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</row>
    <row r="24" ht="15.75" customHeight="1">
      <c r="A24" s="20" t="s">
        <v>127</v>
      </c>
      <c r="B24" s="36">
        <v>5212.75</v>
      </c>
      <c r="C24" s="20" t="s">
        <v>119</v>
      </c>
      <c r="D24" s="20">
        <v>7.28</v>
      </c>
      <c r="E24" s="37">
        <v>2.5156137184115526</v>
      </c>
      <c r="F24" s="20">
        <v>2.713</v>
      </c>
      <c r="G24" s="20" t="s">
        <v>234</v>
      </c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</row>
    <row r="25" ht="15.75" customHeight="1">
      <c r="A25" s="20" t="s">
        <v>128</v>
      </c>
      <c r="B25" s="36">
        <v>5212.9</v>
      </c>
      <c r="C25" s="20" t="s">
        <v>119</v>
      </c>
      <c r="D25" s="20">
        <v>6.37</v>
      </c>
      <c r="E25" s="37">
        <v>2.530027633985911</v>
      </c>
      <c r="F25" s="20">
        <v>2.702</v>
      </c>
      <c r="G25" s="20" t="s">
        <v>234</v>
      </c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</row>
    <row r="26" ht="15.75" customHeight="1">
      <c r="A26" s="48" t="s">
        <v>129</v>
      </c>
      <c r="B26" s="49">
        <v>5215.2</v>
      </c>
      <c r="C26" s="20" t="s">
        <v>119</v>
      </c>
      <c r="D26" s="20">
        <v>8.86</v>
      </c>
      <c r="E26" s="37">
        <v>2.3979064425185337</v>
      </c>
      <c r="F26" s="20">
        <v>2.631</v>
      </c>
      <c r="G26" s="20" t="s">
        <v>234</v>
      </c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</row>
    <row r="27" ht="15.75" customHeight="1">
      <c r="A27" s="20" t="s">
        <v>130</v>
      </c>
      <c r="B27" s="36">
        <v>5215.55</v>
      </c>
      <c r="C27" s="20" t="s">
        <v>119</v>
      </c>
      <c r="D27" s="20">
        <v>4.461</v>
      </c>
      <c r="E27" s="37">
        <v>2.555321941100935</v>
      </c>
      <c r="F27" s="20">
        <v>2.675</v>
      </c>
      <c r="G27" s="20" t="s">
        <v>234</v>
      </c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 ht="15.75" customHeight="1">
      <c r="A28" s="20" t="s">
        <v>131</v>
      </c>
      <c r="B28" s="36">
        <v>5218.25</v>
      </c>
      <c r="C28" s="20" t="s">
        <v>119</v>
      </c>
      <c r="D28" s="20">
        <v>13.716</v>
      </c>
      <c r="E28" s="37">
        <v>2.3515292730513875</v>
      </c>
      <c r="F28" s="20">
        <v>2.725</v>
      </c>
      <c r="G28" s="20" t="s">
        <v>234</v>
      </c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</row>
    <row r="29" ht="15.75" customHeight="1">
      <c r="A29" s="48" t="s">
        <v>132</v>
      </c>
      <c r="B29" s="49">
        <v>5220.2</v>
      </c>
      <c r="C29" s="20" t="s">
        <v>119</v>
      </c>
      <c r="D29" s="31">
        <v>6.411</v>
      </c>
      <c r="E29" s="37">
        <v>2.5437293084121895</v>
      </c>
      <c r="F29" s="20">
        <v>2.718</v>
      </c>
      <c r="G29" s="20" t="s">
        <v>234</v>
      </c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</row>
    <row r="30" ht="15.75" customHeight="1">
      <c r="A30" s="20" t="s">
        <v>133</v>
      </c>
      <c r="B30" s="36">
        <v>5220.6</v>
      </c>
      <c r="C30" s="20" t="s">
        <v>119</v>
      </c>
      <c r="D30" s="31">
        <v>6.856</v>
      </c>
      <c r="E30" s="37">
        <v>2.5639990297772766</v>
      </c>
      <c r="F30" s="20">
        <v>2.753</v>
      </c>
      <c r="G30" s="20" t="s">
        <v>234</v>
      </c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5.75" customHeight="1">
      <c r="A31" s="20" t="s">
        <v>134</v>
      </c>
      <c r="B31" s="36">
        <v>5223.5</v>
      </c>
      <c r="C31" s="20" t="s">
        <v>119</v>
      </c>
      <c r="D31" s="31">
        <v>6.66</v>
      </c>
      <c r="E31" s="37">
        <v>2.564159200693613</v>
      </c>
      <c r="F31" s="20">
        <v>2.747</v>
      </c>
      <c r="G31" s="20" t="s">
        <v>234</v>
      </c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ht="15.75" customHeight="1">
      <c r="A32" s="48" t="s">
        <v>135</v>
      </c>
      <c r="B32" s="49">
        <v>5225.25</v>
      </c>
      <c r="C32" s="20" t="s">
        <v>119</v>
      </c>
      <c r="D32" s="31">
        <v>12.889</v>
      </c>
      <c r="E32" s="37">
        <v>2.4096602110634353</v>
      </c>
      <c r="F32" s="20">
        <v>2.766</v>
      </c>
      <c r="G32" s="20" t="s">
        <v>234</v>
      </c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ht="15.75" customHeight="1">
      <c r="A33" s="20" t="s">
        <v>136</v>
      </c>
      <c r="B33" s="36">
        <v>5225.35</v>
      </c>
      <c r="C33" s="20" t="s">
        <v>119</v>
      </c>
      <c r="D33" s="31">
        <v>11.653</v>
      </c>
      <c r="E33" s="37">
        <v>2.408628497670043</v>
      </c>
      <c r="F33" s="20">
        <v>2.726</v>
      </c>
      <c r="G33" s="20" t="s">
        <v>234</v>
      </c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ht="15.75" customHeight="1">
      <c r="A34" s="20" t="s">
        <v>137</v>
      </c>
      <c r="B34" s="36">
        <v>5225.7</v>
      </c>
      <c r="C34" s="20" t="s">
        <v>119</v>
      </c>
      <c r="D34" s="31">
        <v>14.631</v>
      </c>
      <c r="E34" s="37">
        <v>2.355796304738409</v>
      </c>
      <c r="F34" s="20">
        <v>2.759</v>
      </c>
      <c r="G34" s="20" t="s">
        <v>234</v>
      </c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ht="15.75" customHeight="1">
      <c r="A35" s="20" t="s">
        <v>138</v>
      </c>
      <c r="B35" s="36">
        <v>5225.75</v>
      </c>
      <c r="C35" s="20" t="s">
        <v>119</v>
      </c>
      <c r="D35" s="31">
        <v>23.733</v>
      </c>
      <c r="E35" s="37">
        <v>2.0810712231527853</v>
      </c>
      <c r="F35" s="20">
        <v>2.7288</v>
      </c>
      <c r="G35" s="20" t="s">
        <v>234</v>
      </c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ht="15.75" customHeight="1">
      <c r="A36" s="20" t="s">
        <v>139</v>
      </c>
      <c r="B36" s="36">
        <v>5226.7</v>
      </c>
      <c r="C36" s="20" t="s">
        <v>119</v>
      </c>
      <c r="D36" s="31">
        <v>6.454</v>
      </c>
      <c r="E36" s="37">
        <v>2.5538479710221007</v>
      </c>
      <c r="F36" s="32">
        <v>2.73</v>
      </c>
      <c r="G36" s="20" t="s">
        <v>234</v>
      </c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ht="15.75" customHeight="1">
      <c r="A37" s="20" t="s">
        <v>140</v>
      </c>
      <c r="B37" s="36">
        <v>5227.0</v>
      </c>
      <c r="C37" s="20" t="s">
        <v>119</v>
      </c>
      <c r="D37" s="31">
        <v>10.938</v>
      </c>
      <c r="E37" s="37">
        <v>2.430166119987303</v>
      </c>
      <c r="F37" s="20">
        <v>2.729</v>
      </c>
      <c r="G37" s="20" t="s">
        <v>234</v>
      </c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ht="15.75" customHeight="1">
      <c r="A38" s="20" t="s">
        <v>141</v>
      </c>
      <c r="B38" s="36">
        <v>5227.35</v>
      </c>
      <c r="C38" s="20" t="s">
        <v>119</v>
      </c>
      <c r="D38" s="31">
        <v>7.982</v>
      </c>
      <c r="E38" s="37">
        <v>2.506480151015693</v>
      </c>
      <c r="F38" s="20">
        <v>2.724</v>
      </c>
      <c r="G38" s="20" t="s">
        <v>234</v>
      </c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ht="15.75" customHeight="1">
      <c r="A39" s="20" t="s">
        <v>142</v>
      </c>
      <c r="B39" s="36">
        <v>5228.2</v>
      </c>
      <c r="C39" s="20" t="s">
        <v>119</v>
      </c>
      <c r="D39" s="31">
        <v>11.661</v>
      </c>
      <c r="E39" s="37">
        <v>2.394549387166547</v>
      </c>
      <c r="F39" s="20">
        <v>2.711</v>
      </c>
      <c r="G39" s="20" t="s">
        <v>234</v>
      </c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 ht="15.75" customHeight="1">
      <c r="A40" s="20" t="s">
        <v>143</v>
      </c>
      <c r="B40" s="36">
        <v>5230.5</v>
      </c>
      <c r="C40" s="20" t="s">
        <v>119</v>
      </c>
      <c r="D40" s="31">
        <v>19.657</v>
      </c>
      <c r="E40" s="37">
        <v>2.180042578119419</v>
      </c>
      <c r="F40" s="20">
        <v>2.713</v>
      </c>
      <c r="G40" s="20" t="s">
        <v>234</v>
      </c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</row>
    <row r="41" ht="15.75" customHeight="1">
      <c r="A41" s="20" t="s">
        <v>144</v>
      </c>
      <c r="B41" s="36">
        <v>5231.3</v>
      </c>
      <c r="C41" s="20" t="s">
        <v>119</v>
      </c>
      <c r="D41" s="31">
        <v>12.307</v>
      </c>
      <c r="E41" s="37">
        <v>2.4036266580828607</v>
      </c>
      <c r="F41" s="20">
        <v>2.741</v>
      </c>
      <c r="G41" s="20" t="s">
        <v>234</v>
      </c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</row>
    <row r="42" ht="15.75" customHeight="1">
      <c r="A42" s="48" t="s">
        <v>145</v>
      </c>
      <c r="B42" s="49">
        <v>5232.05</v>
      </c>
      <c r="C42" s="20" t="s">
        <v>119</v>
      </c>
      <c r="D42" s="31">
        <v>14.671</v>
      </c>
      <c r="E42" s="37">
        <v>2.3088944329203342</v>
      </c>
      <c r="F42" s="20">
        <v>2.706</v>
      </c>
      <c r="G42" s="20" t="s">
        <v>234</v>
      </c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</row>
    <row r="43" ht="15.75" customHeight="1">
      <c r="A43" s="20" t="s">
        <v>146</v>
      </c>
      <c r="B43" s="36">
        <v>5232.25</v>
      </c>
      <c r="C43" s="20" t="s">
        <v>119</v>
      </c>
      <c r="D43" s="31">
        <v>12.863</v>
      </c>
      <c r="E43" s="37">
        <v>2.3725078379447844</v>
      </c>
      <c r="F43" s="20">
        <v>2.723</v>
      </c>
      <c r="G43" s="20" t="s">
        <v>234</v>
      </c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</row>
    <row r="44" ht="15.75" customHeight="1">
      <c r="A44" s="20" t="s">
        <v>147</v>
      </c>
      <c r="B44" s="36">
        <v>5232.55</v>
      </c>
      <c r="C44" s="20" t="s">
        <v>119</v>
      </c>
      <c r="D44" s="31">
        <v>3.846</v>
      </c>
      <c r="E44" s="37">
        <v>2.6191158936899135</v>
      </c>
      <c r="F44" s="20">
        <v>2.724</v>
      </c>
      <c r="G44" s="20" t="s">
        <v>234</v>
      </c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</row>
    <row r="45" ht="15.75" customHeight="1">
      <c r="A45" s="20" t="s">
        <v>148</v>
      </c>
      <c r="B45" s="20"/>
      <c r="C45" s="20" t="s">
        <v>235</v>
      </c>
      <c r="D45" s="37">
        <v>5.724</v>
      </c>
      <c r="E45" s="37">
        <v>2.5492569348221803</v>
      </c>
      <c r="F45" s="20">
        <v>2.704</v>
      </c>
      <c r="G45" s="20" t="s">
        <v>234</v>
      </c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</row>
    <row r="46" ht="15.75" customHeight="1">
      <c r="A46" s="20" t="s">
        <v>151</v>
      </c>
      <c r="B46" s="20"/>
      <c r="C46" s="20" t="s">
        <v>235</v>
      </c>
      <c r="D46" s="37">
        <v>6.817</v>
      </c>
      <c r="E46" s="37">
        <v>2.544214190250995</v>
      </c>
      <c r="F46" s="20">
        <v>2.73</v>
      </c>
      <c r="G46" s="20" t="s">
        <v>234</v>
      </c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</row>
    <row r="47" ht="15.75" customHeight="1">
      <c r="A47" s="20" t="s">
        <v>152</v>
      </c>
      <c r="B47" s="20"/>
      <c r="C47" s="20" t="s">
        <v>235</v>
      </c>
      <c r="D47" s="37">
        <v>8.474</v>
      </c>
      <c r="E47" s="37">
        <v>2.5204861666400125</v>
      </c>
      <c r="F47" s="20">
        <v>2.754</v>
      </c>
      <c r="G47" s="20" t="s">
        <v>234</v>
      </c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</row>
    <row r="48" ht="15.75" customHeight="1">
      <c r="A48" s="20" t="s">
        <v>153</v>
      </c>
      <c r="B48" s="20"/>
      <c r="C48" s="20" t="s">
        <v>235</v>
      </c>
      <c r="D48" s="37">
        <v>7.154</v>
      </c>
      <c r="E48" s="37">
        <v>2.5365298814136437</v>
      </c>
      <c r="F48" s="20">
        <v>2.732</v>
      </c>
      <c r="G48" s="20" t="s">
        <v>234</v>
      </c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</row>
    <row r="49" ht="15.75" customHeight="1">
      <c r="A49" s="48" t="s">
        <v>154</v>
      </c>
      <c r="B49" s="48"/>
      <c r="C49" s="20" t="s">
        <v>235</v>
      </c>
      <c r="D49" s="20">
        <v>7.522</v>
      </c>
      <c r="E49" s="37">
        <v>2.5444885376012594</v>
      </c>
      <c r="F49" s="20">
        <v>2.751</v>
      </c>
      <c r="G49" s="20" t="s">
        <v>234</v>
      </c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</row>
    <row r="50" ht="15.75" customHeight="1">
      <c r="A50" s="20" t="s">
        <v>155</v>
      </c>
      <c r="B50" s="20"/>
      <c r="C50" s="20" t="s">
        <v>235</v>
      </c>
      <c r="D50" s="20">
        <v>7.895</v>
      </c>
      <c r="E50" s="37">
        <v>2.513176144244105</v>
      </c>
      <c r="F50" s="20">
        <v>2.729</v>
      </c>
      <c r="G50" s="20" t="s">
        <v>234</v>
      </c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</row>
    <row r="51" ht="15.75" customHeight="1">
      <c r="A51" s="20" t="s">
        <v>156</v>
      </c>
      <c r="B51" s="20"/>
      <c r="C51" s="20" t="s">
        <v>235</v>
      </c>
      <c r="D51" s="31">
        <v>4.829</v>
      </c>
      <c r="E51" s="37">
        <v>2.616967516322694</v>
      </c>
      <c r="F51" s="32">
        <v>2.75</v>
      </c>
      <c r="G51" s="20" t="s">
        <v>234</v>
      </c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</row>
    <row r="52" ht="15.75" customHeight="1">
      <c r="A52" s="20" t="s">
        <v>157</v>
      </c>
      <c r="B52" s="20"/>
      <c r="C52" s="20" t="s">
        <v>235</v>
      </c>
      <c r="D52" s="20">
        <v>13.245</v>
      </c>
      <c r="E52" s="37">
        <v>2.364439784301977</v>
      </c>
      <c r="F52" s="20">
        <v>2.725</v>
      </c>
      <c r="G52" s="20" t="s">
        <v>234</v>
      </c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</row>
    <row r="53" ht="15.75" customHeight="1">
      <c r="A53" s="20" t="s">
        <v>158</v>
      </c>
      <c r="B53" s="20"/>
      <c r="C53" s="20" t="s">
        <v>235</v>
      </c>
      <c r="D53" s="47">
        <v>8.179761097453875</v>
      </c>
      <c r="E53" s="37">
        <v>2.51800021</v>
      </c>
      <c r="F53" s="32">
        <v>2.709889</v>
      </c>
      <c r="G53" s="20" t="s">
        <v>233</v>
      </c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</row>
    <row r="54" ht="15.75" customHeight="1">
      <c r="A54" s="20" t="s">
        <v>159</v>
      </c>
      <c r="B54" s="20"/>
      <c r="C54" s="20" t="s">
        <v>235</v>
      </c>
      <c r="D54" s="47">
        <v>7.081880115754778</v>
      </c>
      <c r="E54" s="37">
        <v>2.488226554</v>
      </c>
      <c r="F54" s="32">
        <v>2.709913</v>
      </c>
      <c r="G54" s="20" t="s">
        <v>233</v>
      </c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</row>
    <row r="55" ht="15.75" customHeight="1">
      <c r="A55" s="48" t="s">
        <v>160</v>
      </c>
      <c r="B55" s="48"/>
      <c r="C55" s="20" t="s">
        <v>235</v>
      </c>
      <c r="D55" s="20">
        <v>22.835</v>
      </c>
      <c r="E55" s="37">
        <v>2.4409822294022616</v>
      </c>
      <c r="F55" s="20">
        <v>3.163</v>
      </c>
      <c r="G55" s="20" t="s">
        <v>234</v>
      </c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</row>
    <row r="56" ht="15.75" customHeight="1">
      <c r="A56" s="20" t="s">
        <v>161</v>
      </c>
      <c r="B56" s="20"/>
      <c r="C56" s="20" t="s">
        <v>235</v>
      </c>
      <c r="D56" s="20">
        <v>14.994</v>
      </c>
      <c r="E56" s="37">
        <v>2.282159847764034</v>
      </c>
      <c r="F56" s="20">
        <v>2.685</v>
      </c>
      <c r="G56" s="20" t="s">
        <v>234</v>
      </c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</row>
    <row r="57" ht="15.75" customHeight="1">
      <c r="A57" s="48" t="s">
        <v>163</v>
      </c>
      <c r="B57" s="48"/>
      <c r="C57" s="20" t="s">
        <v>235</v>
      </c>
      <c r="D57" s="31">
        <v>17.576</v>
      </c>
      <c r="E57" s="37">
        <v>2.219811805996793</v>
      </c>
      <c r="F57" s="20">
        <v>2.693</v>
      </c>
      <c r="G57" s="20" t="s">
        <v>234</v>
      </c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</row>
    <row r="58" ht="15.75" customHeight="1">
      <c r="A58" s="20" t="s">
        <v>164</v>
      </c>
      <c r="B58" s="20"/>
      <c r="C58" s="20" t="s">
        <v>235</v>
      </c>
      <c r="D58" s="31">
        <v>15.267</v>
      </c>
      <c r="E58" s="37">
        <v>2.276565648979183</v>
      </c>
      <c r="F58" s="20">
        <v>2.687</v>
      </c>
      <c r="G58" s="20" t="s">
        <v>234</v>
      </c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</row>
    <row r="59" ht="15.75" customHeight="1">
      <c r="A59" s="20" t="s">
        <v>165</v>
      </c>
      <c r="B59" s="20"/>
      <c r="C59" s="20" t="s">
        <v>235</v>
      </c>
      <c r="D59" s="31">
        <v>10.446</v>
      </c>
      <c r="E59" s="37">
        <v>2.2440131586704553</v>
      </c>
      <c r="F59" s="20">
        <v>2.688</v>
      </c>
      <c r="G59" s="20" t="s">
        <v>234</v>
      </c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</row>
    <row r="60" ht="15.75" customHeight="1">
      <c r="A60" s="48" t="s">
        <v>166</v>
      </c>
      <c r="B60" s="48"/>
      <c r="C60" s="20" t="s">
        <v>235</v>
      </c>
      <c r="D60" s="31">
        <v>15.971</v>
      </c>
      <c r="E60" s="37">
        <v>2.264066987581409</v>
      </c>
      <c r="F60" s="20">
        <v>2.695</v>
      </c>
      <c r="G60" s="20" t="s">
        <v>234</v>
      </c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</row>
    <row r="61" ht="15.75" customHeight="1">
      <c r="A61" s="20" t="s">
        <v>167</v>
      </c>
      <c r="B61" s="20"/>
      <c r="C61" s="20" t="s">
        <v>235</v>
      </c>
      <c r="D61" s="31">
        <v>13.859</v>
      </c>
      <c r="E61" s="37">
        <v>2.312211810203778</v>
      </c>
      <c r="F61" s="20">
        <v>2.684</v>
      </c>
      <c r="G61" s="20" t="s">
        <v>234</v>
      </c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</row>
    <row r="62" ht="15.75" customHeight="1">
      <c r="A62" s="20" t="s">
        <v>168</v>
      </c>
      <c r="B62" s="20"/>
      <c r="C62" s="20" t="s">
        <v>235</v>
      </c>
      <c r="D62" s="31">
        <v>14.01</v>
      </c>
      <c r="E62" s="37">
        <v>2.321628061904274</v>
      </c>
      <c r="F62" s="32">
        <v>2.7</v>
      </c>
      <c r="G62" s="20" t="s">
        <v>234</v>
      </c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</row>
    <row r="63" ht="15.75" customHeight="1">
      <c r="A63" s="20" t="s">
        <v>169</v>
      </c>
      <c r="B63" s="20"/>
      <c r="C63" s="20" t="s">
        <v>235</v>
      </c>
      <c r="D63" s="31">
        <v>7.744</v>
      </c>
      <c r="E63" s="37">
        <v>2.506941689805633</v>
      </c>
      <c r="F63" s="20">
        <v>2.717</v>
      </c>
      <c r="G63" s="20" t="s">
        <v>234</v>
      </c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</row>
    <row r="64" ht="15.75" customHeight="1">
      <c r="A64" s="20" t="s">
        <v>170</v>
      </c>
      <c r="B64" s="20"/>
      <c r="C64" s="20" t="s">
        <v>235</v>
      </c>
      <c r="D64" s="31">
        <v>16.996</v>
      </c>
      <c r="E64" s="37">
        <v>2.2400926762822553</v>
      </c>
      <c r="F64" s="20">
        <v>2.699</v>
      </c>
      <c r="G64" s="20" t="s">
        <v>234</v>
      </c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</row>
    <row r="65" ht="15.75" customHeight="1">
      <c r="A65" s="20" t="s">
        <v>171</v>
      </c>
      <c r="B65" s="20"/>
      <c r="C65" s="20" t="s">
        <v>235</v>
      </c>
      <c r="D65" s="31">
        <v>17.705</v>
      </c>
      <c r="E65" s="37">
        <v>2.216311901104528</v>
      </c>
      <c r="F65" s="20">
        <v>2.693</v>
      </c>
      <c r="G65" s="20" t="s">
        <v>234</v>
      </c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</row>
    <row r="66" ht="15.75" customHeight="1">
      <c r="A66" s="20" t="s">
        <v>172</v>
      </c>
      <c r="B66" s="20"/>
      <c r="C66" s="20" t="s">
        <v>235</v>
      </c>
      <c r="D66" s="31">
        <v>7.744</v>
      </c>
      <c r="E66" s="37">
        <v>2.506941689805633</v>
      </c>
      <c r="F66" s="20">
        <v>2.717</v>
      </c>
      <c r="G66" s="20" t="s">
        <v>234</v>
      </c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</row>
    <row r="67" ht="15.75" customHeight="1">
      <c r="A67" s="20" t="s">
        <v>173</v>
      </c>
      <c r="B67" s="20"/>
      <c r="C67" s="20" t="s">
        <v>235</v>
      </c>
      <c r="D67" s="31">
        <v>18.746</v>
      </c>
      <c r="E67" s="37">
        <v>2.190093750999904</v>
      </c>
      <c r="F67" s="20">
        <v>2.695</v>
      </c>
      <c r="G67" s="20" t="s">
        <v>234</v>
      </c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</row>
    <row r="68" ht="15.75" customHeight="1">
      <c r="A68" s="20" t="s">
        <v>174</v>
      </c>
      <c r="B68" s="20"/>
      <c r="C68" s="20" t="s">
        <v>235</v>
      </c>
      <c r="D68" s="31">
        <v>20.72</v>
      </c>
      <c r="E68" s="37">
        <v>2.1379001312733514</v>
      </c>
      <c r="F68" s="20">
        <v>2.697</v>
      </c>
      <c r="G68" s="20" t="s">
        <v>234</v>
      </c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</row>
    <row r="69" ht="15.75" customHeight="1">
      <c r="A69" s="20" t="s">
        <v>175</v>
      </c>
      <c r="B69" s="20"/>
      <c r="C69" s="20" t="s">
        <v>235</v>
      </c>
      <c r="D69" s="31">
        <v>19.243</v>
      </c>
      <c r="E69" s="37">
        <v>2.1763141548256852</v>
      </c>
      <c r="F69" s="20">
        <v>2.695</v>
      </c>
      <c r="G69" s="20" t="s">
        <v>234</v>
      </c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</row>
    <row r="70" ht="15.75" customHeight="1">
      <c r="A70" s="20" t="s">
        <v>176</v>
      </c>
      <c r="B70" s="20"/>
      <c r="C70" s="20" t="s">
        <v>236</v>
      </c>
      <c r="D70" s="37">
        <v>4.17</v>
      </c>
      <c r="E70" s="37">
        <v>2.5861052455271203</v>
      </c>
      <c r="F70" s="37">
        <v>2.698</v>
      </c>
      <c r="G70" s="20" t="s">
        <v>234</v>
      </c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</row>
    <row r="71" ht="15.75" customHeight="1">
      <c r="A71" s="20" t="s">
        <v>178</v>
      </c>
      <c r="B71" s="20"/>
      <c r="C71" s="20" t="s">
        <v>236</v>
      </c>
      <c r="D71" s="37">
        <v>12.452</v>
      </c>
      <c r="E71" s="37">
        <v>2.3633537663620396</v>
      </c>
      <c r="F71" s="37">
        <v>2.7</v>
      </c>
      <c r="G71" s="20" t="s">
        <v>234</v>
      </c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</row>
    <row r="72" ht="15.75" customHeight="1">
      <c r="A72" s="20" t="s">
        <v>179</v>
      </c>
      <c r="B72" s="20"/>
      <c r="C72" s="20" t="s">
        <v>236</v>
      </c>
      <c r="D72" s="37">
        <v>14.158</v>
      </c>
      <c r="E72" s="37">
        <v>2.306672164522589</v>
      </c>
      <c r="F72" s="37">
        <v>2.687</v>
      </c>
      <c r="G72" s="20" t="s">
        <v>234</v>
      </c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</row>
    <row r="73" ht="15.75" customHeight="1">
      <c r="A73" s="20" t="s">
        <v>180</v>
      </c>
      <c r="B73" s="20"/>
      <c r="C73" s="20" t="s">
        <v>236</v>
      </c>
      <c r="D73" s="37">
        <v>15.653</v>
      </c>
      <c r="E73" s="37">
        <v>2.2680143844803307</v>
      </c>
      <c r="F73" s="37">
        <v>2.689</v>
      </c>
      <c r="G73" s="20" t="s">
        <v>234</v>
      </c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</row>
    <row r="74" ht="15.75" customHeight="1">
      <c r="A74" s="20" t="s">
        <v>183</v>
      </c>
      <c r="B74" s="20"/>
      <c r="C74" s="20" t="s">
        <v>236</v>
      </c>
      <c r="D74" s="20">
        <v>16.15</v>
      </c>
      <c r="E74" s="37">
        <v>2.249415870397919</v>
      </c>
      <c r="F74" s="47">
        <v>2.683</v>
      </c>
      <c r="G74" s="20" t="s">
        <v>234</v>
      </c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</row>
    <row r="75" ht="15.75" customHeight="1">
      <c r="A75" s="20" t="s">
        <v>184</v>
      </c>
      <c r="B75" s="20"/>
      <c r="C75" s="20" t="s">
        <v>236</v>
      </c>
      <c r="D75" s="20">
        <v>16.254</v>
      </c>
      <c r="E75" s="37">
        <v>2.3071958380016837</v>
      </c>
      <c r="F75" s="47">
        <v>2.682</v>
      </c>
      <c r="G75" s="20" t="s">
        <v>234</v>
      </c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</row>
    <row r="76" ht="15.75" customHeight="1">
      <c r="A76" s="20" t="s">
        <v>185</v>
      </c>
      <c r="B76" s="20"/>
      <c r="C76" s="20" t="s">
        <v>236</v>
      </c>
      <c r="D76" s="31">
        <v>10.243</v>
      </c>
      <c r="E76" s="37">
        <v>2.4246959642523502</v>
      </c>
      <c r="F76" s="47">
        <v>2.701</v>
      </c>
      <c r="G76" s="20" t="s">
        <v>234</v>
      </c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</row>
    <row r="77" ht="15.75" customHeight="1">
      <c r="A77" s="20" t="s">
        <v>186</v>
      </c>
      <c r="B77" s="20"/>
      <c r="C77" s="20" t="s">
        <v>236</v>
      </c>
      <c r="D77" s="20">
        <v>13.454400000000001</v>
      </c>
      <c r="E77" s="37">
        <v>2.3409869773817684</v>
      </c>
      <c r="F77" s="47">
        <v>2.705</v>
      </c>
      <c r="G77" s="20" t="s">
        <v>234</v>
      </c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</row>
    <row r="78" ht="15.75" customHeight="1">
      <c r="A78" s="20" t="s">
        <v>187</v>
      </c>
      <c r="B78" s="20"/>
      <c r="C78" s="20" t="s">
        <v>236</v>
      </c>
      <c r="D78" s="20">
        <v>5.754</v>
      </c>
      <c r="E78" s="37">
        <v>2.54781186310769</v>
      </c>
      <c r="F78" s="47">
        <v>2.703</v>
      </c>
      <c r="G78" s="20" t="s">
        <v>234</v>
      </c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</row>
    <row r="79" ht="15.75" customHeight="1">
      <c r="A79" s="20" t="s">
        <v>188</v>
      </c>
      <c r="B79" s="20"/>
      <c r="C79" s="20" t="s">
        <v>236</v>
      </c>
      <c r="D79" s="20">
        <v>14.654</v>
      </c>
      <c r="E79" s="37">
        <v>2.30319351695082</v>
      </c>
      <c r="F79" s="47">
        <v>2.699</v>
      </c>
      <c r="G79" s="20" t="s">
        <v>234</v>
      </c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</row>
    <row r="80" ht="15.75" customHeight="1">
      <c r="A80" s="20" t="s">
        <v>189</v>
      </c>
      <c r="B80" s="20"/>
      <c r="C80" s="20" t="s">
        <v>236</v>
      </c>
      <c r="D80" s="20">
        <v>13.13</v>
      </c>
      <c r="E80" s="37">
        <v>2.3434392526088694</v>
      </c>
      <c r="F80" s="47">
        <v>2.698</v>
      </c>
      <c r="G80" s="20" t="s">
        <v>234</v>
      </c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</row>
    <row r="81" ht="15.75" customHeight="1">
      <c r="A81" s="20" t="s">
        <v>190</v>
      </c>
      <c r="B81" s="20"/>
      <c r="C81" s="20" t="s">
        <v>236</v>
      </c>
      <c r="D81" s="20">
        <v>13.249</v>
      </c>
      <c r="E81" s="37">
        <v>2.3400091177570608</v>
      </c>
      <c r="F81" s="47">
        <v>2.697</v>
      </c>
      <c r="G81" s="20" t="s">
        <v>234</v>
      </c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</row>
    <row r="82" ht="15.75" customHeight="1">
      <c r="A82" s="20" t="s">
        <v>191</v>
      </c>
      <c r="B82" s="20"/>
      <c r="C82" s="20" t="s">
        <v>236</v>
      </c>
      <c r="D82" s="20">
        <v>14.553</v>
      </c>
      <c r="E82" s="37">
        <v>2.304398099460139</v>
      </c>
      <c r="F82" s="47">
        <v>2.697</v>
      </c>
      <c r="G82" s="20" t="s">
        <v>234</v>
      </c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</row>
    <row r="83" ht="15.75" customHeight="1">
      <c r="A83" s="20" t="s">
        <v>194</v>
      </c>
      <c r="B83" s="20"/>
      <c r="C83" s="20" t="s">
        <v>236</v>
      </c>
      <c r="D83" s="20">
        <v>10.146</v>
      </c>
      <c r="E83" s="37">
        <v>2.42661525959659</v>
      </c>
      <c r="F83" s="47">
        <v>2.701</v>
      </c>
      <c r="G83" s="20" t="s">
        <v>234</v>
      </c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</row>
    <row r="84" ht="15.75" customHeight="1">
      <c r="A84" s="31" t="s">
        <v>195</v>
      </c>
      <c r="B84" s="31"/>
      <c r="C84" s="20" t="s">
        <v>236</v>
      </c>
      <c r="D84" s="20">
        <v>7.637</v>
      </c>
      <c r="E84" s="37">
        <v>2.4945506526170798</v>
      </c>
      <c r="F84" s="47">
        <v>2.701</v>
      </c>
      <c r="G84" s="20" t="s">
        <v>234</v>
      </c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</row>
    <row r="85" ht="15.75" customHeight="1">
      <c r="A85" s="31" t="s">
        <v>196</v>
      </c>
      <c r="B85" s="31"/>
      <c r="C85" s="20" t="s">
        <v>236</v>
      </c>
      <c r="D85" s="20">
        <v>10.154</v>
      </c>
      <c r="E85" s="37">
        <v>2.425104120509169</v>
      </c>
      <c r="F85" s="47">
        <v>2.699</v>
      </c>
      <c r="G85" s="20" t="s">
        <v>234</v>
      </c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</row>
    <row r="86" ht="15.75" customHeight="1">
      <c r="A86" s="31" t="s">
        <v>197</v>
      </c>
      <c r="B86" s="31"/>
      <c r="C86" s="20" t="s">
        <v>236</v>
      </c>
      <c r="D86" s="20">
        <v>12.542</v>
      </c>
      <c r="E86" s="37">
        <v>2.361248572823981</v>
      </c>
      <c r="F86" s="47">
        <v>2.7</v>
      </c>
      <c r="G86" s="20" t="s">
        <v>234</v>
      </c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</row>
    <row r="87" ht="15.75" customHeight="1">
      <c r="A87" s="31" t="s">
        <v>198</v>
      </c>
      <c r="B87" s="31"/>
      <c r="C87" s="20" t="s">
        <v>236</v>
      </c>
      <c r="D87" s="20">
        <v>23.561</v>
      </c>
      <c r="E87" s="37">
        <v>61.8848444291704</v>
      </c>
      <c r="F87" s="47">
        <v>2.696</v>
      </c>
      <c r="G87" s="20" t="s">
        <v>234</v>
      </c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</row>
    <row r="88" ht="15.75" customHeight="1">
      <c r="A88" s="31" t="s">
        <v>200</v>
      </c>
      <c r="B88" s="31"/>
      <c r="C88" s="20" t="s">
        <v>236</v>
      </c>
      <c r="D88" s="20">
        <v>18.438</v>
      </c>
      <c r="E88" s="37">
        <v>2.2034582199730695</v>
      </c>
      <c r="F88" s="47">
        <v>2.702</v>
      </c>
      <c r="G88" s="20" t="s">
        <v>234</v>
      </c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</row>
    <row r="89" ht="15.75" customHeight="1">
      <c r="A89" s="31" t="s">
        <v>203</v>
      </c>
      <c r="B89" s="31"/>
      <c r="C89" s="20" t="s">
        <v>236</v>
      </c>
      <c r="D89" s="20">
        <v>18.6382</v>
      </c>
      <c r="E89" s="37">
        <v>50.81243569196807</v>
      </c>
      <c r="F89" s="47">
        <v>2.694</v>
      </c>
      <c r="G89" s="20" t="s">
        <v>234</v>
      </c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</row>
    <row r="90" ht="15.75" customHeight="1">
      <c r="A90" s="31" t="s">
        <v>206</v>
      </c>
      <c r="B90" s="31"/>
      <c r="C90" s="20" t="s">
        <v>236</v>
      </c>
      <c r="D90" s="20">
        <v>13.945999999999998</v>
      </c>
      <c r="E90" s="37">
        <v>2.3221265585672404</v>
      </c>
      <c r="F90" s="47">
        <v>2.699</v>
      </c>
      <c r="G90" s="20" t="s">
        <v>234</v>
      </c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</row>
    <row r="91" ht="15.75" customHeight="1">
      <c r="A91" s="31" t="s">
        <v>208</v>
      </c>
      <c r="B91" s="31"/>
      <c r="C91" s="20" t="s">
        <v>236</v>
      </c>
      <c r="D91" s="20">
        <v>5.8298</v>
      </c>
      <c r="E91" s="37">
        <v>2.5295836758291395</v>
      </c>
      <c r="F91" s="47">
        <v>2.686</v>
      </c>
      <c r="G91" s="20" t="s">
        <v>234</v>
      </c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</row>
    <row r="92" ht="15.75" customHeight="1">
      <c r="A92" s="31" t="s">
        <v>209</v>
      </c>
      <c r="B92" s="31"/>
      <c r="C92" s="20" t="s">
        <v>236</v>
      </c>
      <c r="D92" s="20">
        <v>5.4124</v>
      </c>
      <c r="E92" s="37">
        <v>2.5349853523384804</v>
      </c>
      <c r="F92" s="47">
        <v>2.68</v>
      </c>
      <c r="G92" s="20" t="s">
        <v>234</v>
      </c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</row>
    <row r="93" ht="15.75" customHeight="1">
      <c r="A93" s="31" t="s">
        <v>212</v>
      </c>
      <c r="B93" s="31"/>
      <c r="C93" s="20" t="s">
        <v>236</v>
      </c>
      <c r="D93" s="47">
        <v>6.98018319263279</v>
      </c>
      <c r="E93" s="37">
        <v>2.50633648397168</v>
      </c>
      <c r="F93" s="47">
        <v>2.694</v>
      </c>
      <c r="G93" s="20" t="s">
        <v>234</v>
      </c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</row>
    <row r="94" ht="15.75" customHeight="1">
      <c r="A94" s="31" t="s">
        <v>213</v>
      </c>
      <c r="B94" s="31"/>
      <c r="C94" s="20" t="s">
        <v>236</v>
      </c>
      <c r="D94" s="20">
        <v>7.7177999999999995</v>
      </c>
      <c r="E94" s="37">
        <v>2.4899698980249005</v>
      </c>
      <c r="F94" s="47">
        <v>2.698</v>
      </c>
      <c r="G94" s="20" t="s">
        <v>234</v>
      </c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</row>
    <row r="95" ht="15.75" customHeight="1">
      <c r="A95" s="31" t="s">
        <v>214</v>
      </c>
      <c r="B95" s="31"/>
      <c r="C95" s="20" t="s">
        <v>236</v>
      </c>
      <c r="D95" s="20">
        <v>16.3504</v>
      </c>
      <c r="E95" s="37">
        <v>2.2576135309659295</v>
      </c>
      <c r="F95" s="47">
        <v>2.699</v>
      </c>
      <c r="G95" s="20" t="s">
        <v>234</v>
      </c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</row>
    <row r="96" ht="15.75" customHeight="1">
      <c r="A96" s="31" t="s">
        <v>215</v>
      </c>
      <c r="B96" s="31"/>
      <c r="C96" s="20" t="s">
        <v>236</v>
      </c>
      <c r="D96" s="20">
        <v>9.614</v>
      </c>
      <c r="E96" s="37">
        <v>2.4414989073031497</v>
      </c>
      <c r="F96" s="47">
        <v>2.701</v>
      </c>
      <c r="G96" s="20" t="s">
        <v>234</v>
      </c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</row>
    <row r="97" ht="15.75" customHeight="1">
      <c r="A97" s="31" t="s">
        <v>216</v>
      </c>
      <c r="B97" s="31"/>
      <c r="C97" s="20" t="s">
        <v>236</v>
      </c>
      <c r="D97" s="20">
        <v>8.7888</v>
      </c>
      <c r="E97" s="37">
        <v>2.4667731924632794</v>
      </c>
      <c r="F97" s="47">
        <v>2.704</v>
      </c>
      <c r="G97" s="20" t="s">
        <v>234</v>
      </c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</row>
    <row r="98" ht="15.75" customHeight="1">
      <c r="A98" s="31" t="s">
        <v>217</v>
      </c>
      <c r="B98" s="31"/>
      <c r="C98" s="20" t="s">
        <v>236</v>
      </c>
      <c r="D98" s="20">
        <v>8.419599999999999</v>
      </c>
      <c r="E98" s="37">
        <v>2.472304581249721</v>
      </c>
      <c r="F98" s="47">
        <v>2.7</v>
      </c>
      <c r="G98" s="20" t="s">
        <v>234</v>
      </c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</row>
    <row r="99" ht="15.75" customHeight="1">
      <c r="A99" s="20" t="s">
        <v>219</v>
      </c>
      <c r="B99" s="20"/>
      <c r="C99" s="20" t="s">
        <v>237</v>
      </c>
      <c r="D99" s="20">
        <v>41.6438</v>
      </c>
      <c r="E99" s="37">
        <v>1.57</v>
      </c>
      <c r="F99" s="20">
        <v>2.684</v>
      </c>
      <c r="G99" s="20" t="s">
        <v>234</v>
      </c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</row>
    <row r="100" ht="15.75" customHeight="1">
      <c r="A100" s="20" t="s">
        <v>222</v>
      </c>
      <c r="B100" s="20"/>
      <c r="C100" s="20" t="s">
        <v>237</v>
      </c>
      <c r="D100" s="20">
        <v>26.924799999999998</v>
      </c>
      <c r="E100" s="37">
        <v>1.91</v>
      </c>
      <c r="F100" s="20">
        <v>2.618</v>
      </c>
      <c r="G100" s="20" t="s">
        <v>234</v>
      </c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</row>
    <row r="101" ht="15.75" customHeight="1">
      <c r="A101" s="20" t="s">
        <v>223</v>
      </c>
      <c r="B101" s="20"/>
      <c r="C101" s="20" t="s">
        <v>237</v>
      </c>
      <c r="D101" s="20">
        <v>3.5647999999999995</v>
      </c>
      <c r="E101" s="37">
        <v>2.03</v>
      </c>
      <c r="F101" s="20">
        <v>2.109</v>
      </c>
      <c r="G101" s="20" t="s">
        <v>234</v>
      </c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</row>
    <row r="102" ht="15.75" customHeight="1">
      <c r="A102" s="20" t="s">
        <v>224</v>
      </c>
      <c r="B102" s="20"/>
      <c r="C102" s="20" t="s">
        <v>237</v>
      </c>
      <c r="D102" s="20">
        <v>31.2762</v>
      </c>
      <c r="E102" s="37">
        <v>1.73</v>
      </c>
      <c r="F102" s="32">
        <v>2.51</v>
      </c>
      <c r="G102" s="20" t="s">
        <v>234</v>
      </c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</row>
    <row r="103" ht="15.75" customHeight="1">
      <c r="A103" s="20" t="s">
        <v>225</v>
      </c>
      <c r="B103" s="20"/>
      <c r="C103" s="20" t="s">
        <v>237</v>
      </c>
      <c r="D103" s="20">
        <v>38.55499999999999</v>
      </c>
      <c r="E103" s="37">
        <v>1.54</v>
      </c>
      <c r="F103" s="20">
        <v>2.511</v>
      </c>
      <c r="G103" s="20" t="s">
        <v>234</v>
      </c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</row>
    <row r="104" ht="15.75" customHeight="1">
      <c r="A104" s="20" t="s">
        <v>226</v>
      </c>
      <c r="B104" s="20"/>
      <c r="C104" s="20" t="s">
        <v>237</v>
      </c>
      <c r="D104" s="20">
        <v>25.8428</v>
      </c>
      <c r="E104" s="37">
        <v>1.9</v>
      </c>
      <c r="F104" s="20">
        <v>2.568</v>
      </c>
      <c r="G104" s="20" t="s">
        <v>234</v>
      </c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</row>
    <row r="105" ht="15.75" customHeight="1">
      <c r="A105" s="20" t="s">
        <v>227</v>
      </c>
      <c r="B105" s="20"/>
      <c r="C105" s="20" t="s">
        <v>237</v>
      </c>
      <c r="D105" s="20">
        <v>23.535800000000002</v>
      </c>
      <c r="E105" s="37">
        <v>1.95</v>
      </c>
      <c r="F105" s="20">
        <v>2.544</v>
      </c>
      <c r="G105" s="20" t="s">
        <v>234</v>
      </c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</row>
    <row r="106" ht="15.75" customHeight="1"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</row>
    <row r="107" ht="15.75" customHeight="1"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</row>
    <row r="108" ht="15.75" customHeight="1"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</row>
    <row r="109" ht="15.75" customHeight="1"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</row>
    <row r="110" ht="15.75" customHeight="1"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</row>
    <row r="111" ht="15.75" customHeight="1"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</row>
    <row r="112" ht="15.75" customHeight="1"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</row>
    <row r="113" ht="15.75" customHeight="1"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</row>
    <row r="114" ht="15.75" customHeight="1"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</row>
    <row r="115" ht="15.75" customHeight="1"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</row>
    <row r="116" ht="15.75" customHeight="1"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</row>
    <row r="117" ht="15.75" customHeight="1"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</row>
    <row r="118" ht="15.75" customHeight="1"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</row>
    <row r="119" ht="15.75" customHeight="1"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</row>
    <row r="120" ht="15.75" customHeight="1"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</row>
    <row r="121" ht="15.75" customHeight="1"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</row>
    <row r="122" ht="15.75" customHeight="1"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</row>
    <row r="123" ht="15.75" customHeight="1"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</row>
    <row r="124" ht="15.75" customHeight="1"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</row>
    <row r="125" ht="15.75" customHeight="1"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</row>
    <row r="126" ht="15.75" customHeight="1"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</row>
    <row r="127" ht="15.75" customHeight="1"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</row>
    <row r="128" ht="15.75" customHeight="1"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</row>
    <row r="129" ht="15.75" customHeight="1"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</row>
    <row r="130" ht="15.75" customHeight="1"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</row>
    <row r="131" ht="15.75" customHeight="1"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</row>
    <row r="132" ht="15.75" customHeight="1"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</row>
    <row r="133" ht="15.75" customHeight="1"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</row>
    <row r="134" ht="15.75" customHeight="1"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</row>
    <row r="135" ht="15.75" customHeight="1"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</row>
    <row r="136" ht="15.75" customHeight="1"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</row>
    <row r="137" ht="15.75" customHeight="1"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</row>
    <row r="138" ht="15.75" customHeight="1"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</row>
    <row r="139" ht="15.75" customHeight="1"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</row>
    <row r="140" ht="15.75" customHeight="1"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</row>
    <row r="141" ht="15.75" customHeight="1"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</row>
    <row r="142" ht="15.75" customHeight="1"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</row>
    <row r="143" ht="15.75" customHeight="1"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</row>
    <row r="144" ht="15.75" customHeight="1"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</row>
    <row r="145" ht="15.75" customHeight="1"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</row>
    <row r="146" ht="15.75" customHeight="1"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</row>
    <row r="147" ht="15.75" customHeight="1"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</row>
    <row r="148" ht="15.75" customHeight="1"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</row>
    <row r="149" ht="15.75" customHeight="1"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</row>
    <row r="150" ht="15.75" customHeight="1"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</row>
    <row r="151" ht="15.75" customHeight="1"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</row>
    <row r="152" ht="15.75" customHeight="1"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</row>
    <row r="153" ht="15.75" customHeight="1"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</row>
    <row r="154" ht="15.75" customHeight="1"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</row>
    <row r="155" ht="15.75" customHeight="1"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</row>
    <row r="156" ht="15.75" customHeight="1"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</row>
    <row r="157" ht="15.75" customHeight="1"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</row>
    <row r="158" ht="15.75" customHeight="1"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</row>
    <row r="159" ht="15.75" customHeight="1"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</row>
    <row r="160" ht="15.75" customHeight="1"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</row>
    <row r="161" ht="15.75" customHeight="1"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</row>
    <row r="162" ht="15.75" customHeight="1"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</row>
    <row r="163" ht="15.75" customHeight="1"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</row>
    <row r="164" ht="15.75" customHeight="1"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</row>
    <row r="165" ht="15.75" customHeight="1"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</row>
    <row r="166" ht="15.75" customHeight="1"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</row>
    <row r="167" ht="15.75" customHeight="1"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</row>
    <row r="168" ht="15.75" customHeight="1"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</row>
    <row r="169" ht="15.75" customHeight="1"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</row>
    <row r="170" ht="15.75" customHeight="1"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</row>
    <row r="171" ht="15.75" customHeight="1"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</row>
    <row r="172" ht="15.75" customHeight="1"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</row>
    <row r="173" ht="15.75" customHeight="1"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</row>
    <row r="174" ht="15.75" customHeight="1"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</row>
    <row r="175" ht="15.75" customHeight="1"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</row>
    <row r="176" ht="15.75" customHeight="1"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</row>
    <row r="177" ht="15.75" customHeight="1"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</row>
    <row r="178" ht="15.75" customHeight="1"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</row>
    <row r="179" ht="15.75" customHeight="1"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</row>
    <row r="180" ht="15.75" customHeight="1"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</row>
    <row r="181" ht="15.75" customHeight="1"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</row>
    <row r="182" ht="15.75" customHeight="1"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</row>
    <row r="183" ht="15.75" customHeight="1"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</row>
    <row r="184" ht="15.75" customHeight="1"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</row>
    <row r="185" ht="15.75" customHeight="1"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</row>
    <row r="186" ht="15.75" customHeight="1"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</row>
    <row r="187" ht="15.75" customHeight="1"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</row>
    <row r="188" ht="15.75" customHeight="1"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</row>
    <row r="189" ht="15.75" customHeight="1"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</row>
    <row r="190" ht="15.75" customHeight="1"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</row>
    <row r="191" ht="15.75" customHeight="1"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</row>
    <row r="192" ht="15.75" customHeight="1"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</row>
    <row r="193" ht="15.75" customHeight="1"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</row>
    <row r="194" ht="15.75" customHeight="1"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</row>
    <row r="195" ht="15.75" customHeight="1"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</row>
    <row r="196" ht="15.75" customHeight="1"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</row>
    <row r="197" ht="15.75" customHeight="1"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</row>
    <row r="198" ht="15.75" customHeight="1"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</row>
    <row r="199" ht="15.75" customHeight="1"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</row>
    <row r="200" ht="15.75" customHeight="1"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</row>
    <row r="201" ht="15.75" customHeight="1"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</row>
    <row r="202" ht="15.75" customHeight="1"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</row>
    <row r="203" ht="15.75" customHeight="1"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</row>
    <row r="204" ht="15.75" customHeight="1"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</row>
    <row r="205" ht="15.75" customHeight="1"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</row>
    <row r="206" ht="15.75" customHeight="1"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</row>
    <row r="207" ht="15.75" customHeight="1"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</row>
    <row r="208" ht="15.75" customHeight="1"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</row>
    <row r="209" ht="15.75" customHeight="1"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</row>
    <row r="210" ht="15.75" customHeight="1"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</row>
    <row r="211" ht="15.75" customHeight="1"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</row>
    <row r="212" ht="15.75" customHeight="1"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</row>
    <row r="213" ht="15.75" customHeight="1"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</row>
    <row r="214" ht="15.75" customHeight="1"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</row>
    <row r="215" ht="15.75" customHeight="1"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</row>
    <row r="216" ht="15.75" customHeight="1"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</row>
    <row r="217" ht="15.75" customHeight="1"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</row>
    <row r="218" ht="15.75" customHeight="1"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</row>
    <row r="219" ht="15.75" customHeight="1"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</row>
    <row r="220" ht="15.75" customHeight="1"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</row>
    <row r="221" ht="15.75" customHeight="1"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</row>
    <row r="222" ht="15.75" customHeight="1"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</row>
    <row r="223" ht="15.75" customHeight="1"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</row>
    <row r="224" ht="15.75" customHeight="1"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</row>
    <row r="225" ht="15.75" customHeight="1"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</row>
    <row r="226" ht="15.75" customHeight="1"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</row>
    <row r="227" ht="15.75" customHeight="1"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</row>
    <row r="228" ht="15.75" customHeight="1"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</row>
    <row r="229" ht="15.75" customHeight="1"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</row>
    <row r="230" ht="15.75" customHeight="1"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</row>
    <row r="231" ht="15.75" customHeight="1"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</row>
    <row r="232" ht="15.75" customHeight="1"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</row>
    <row r="233" ht="15.75" customHeight="1"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</row>
    <row r="234" ht="15.75" customHeight="1"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</row>
    <row r="235" ht="15.75" customHeight="1"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</row>
    <row r="236" ht="15.75" customHeight="1"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</row>
    <row r="237" ht="15.75" customHeight="1"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</row>
    <row r="238" ht="15.75" customHeight="1"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</row>
    <row r="239" ht="15.75" customHeight="1"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</row>
    <row r="240" ht="15.75" customHeight="1"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</row>
    <row r="241" ht="15.75" customHeight="1"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</row>
    <row r="242" ht="15.75" customHeight="1"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</row>
    <row r="243" ht="15.75" customHeight="1"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</row>
    <row r="244" ht="15.75" customHeight="1"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</row>
    <row r="245" ht="15.75" customHeight="1"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</row>
    <row r="246" ht="15.75" customHeight="1"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</row>
    <row r="247" ht="15.75" customHeight="1"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</row>
    <row r="248" ht="15.75" customHeight="1"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</row>
    <row r="249" ht="15.75" customHeight="1"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</row>
    <row r="250" ht="15.75" customHeight="1"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</row>
    <row r="251" ht="15.75" customHeight="1"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</row>
    <row r="252" ht="15.75" customHeight="1"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</row>
    <row r="253" ht="15.75" customHeight="1"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</row>
    <row r="254" ht="15.75" customHeight="1"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</row>
    <row r="255" ht="15.75" customHeight="1"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</row>
    <row r="256" ht="15.75" customHeight="1"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</row>
    <row r="257" ht="15.75" customHeight="1"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</row>
    <row r="258" ht="15.75" customHeight="1"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</row>
    <row r="259" ht="15.75" customHeight="1"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</row>
    <row r="260" ht="15.75" customHeight="1"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</row>
    <row r="261" ht="15.75" customHeight="1"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</row>
    <row r="262" ht="15.75" customHeight="1"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</row>
    <row r="263" ht="15.75" customHeight="1"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</row>
    <row r="264" ht="15.75" customHeight="1"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</row>
    <row r="265" ht="15.75" customHeight="1"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</row>
    <row r="266" ht="15.75" customHeight="1"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</row>
    <row r="267" ht="15.75" customHeight="1"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</row>
    <row r="268" ht="15.75" customHeight="1"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</row>
    <row r="269" ht="15.75" customHeight="1"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</row>
    <row r="270" ht="15.75" customHeight="1"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</row>
    <row r="271" ht="15.75" customHeight="1"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</row>
    <row r="272" ht="15.75" customHeight="1"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</row>
    <row r="273" ht="15.75" customHeight="1"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</row>
    <row r="274" ht="15.75" customHeight="1"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</row>
    <row r="275" ht="15.75" customHeight="1"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</row>
    <row r="276" ht="15.75" customHeight="1"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</row>
    <row r="277" ht="15.75" customHeight="1"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</row>
    <row r="278" ht="15.75" customHeight="1"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</row>
    <row r="279" ht="15.75" customHeight="1"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</row>
    <row r="280" ht="15.75" customHeight="1"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</row>
    <row r="281" ht="15.75" customHeight="1"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</row>
    <row r="282" ht="15.75" customHeight="1"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</row>
    <row r="283" ht="15.75" customHeight="1"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</row>
    <row r="284" ht="15.75" customHeight="1"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</row>
    <row r="285" ht="15.75" customHeight="1"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</row>
    <row r="286" ht="15.75" customHeight="1"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</row>
    <row r="287" ht="15.75" customHeight="1"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</row>
    <row r="288" ht="15.75" customHeight="1"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</row>
    <row r="289" ht="15.75" customHeight="1"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</row>
    <row r="290" ht="15.75" customHeight="1"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</row>
    <row r="291" ht="15.75" customHeight="1"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</row>
    <row r="292" ht="15.75" customHeight="1"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</row>
    <row r="293" ht="15.75" customHeight="1"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</row>
    <row r="294" ht="15.75" customHeight="1"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</row>
    <row r="295" ht="15.75" customHeight="1"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</row>
    <row r="296" ht="15.75" customHeight="1"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</row>
    <row r="297" ht="15.75" customHeight="1"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</row>
    <row r="298" ht="15.75" customHeight="1"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</row>
    <row r="299" ht="15.75" customHeight="1"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</row>
    <row r="300" ht="15.75" customHeight="1"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</row>
    <row r="301" ht="15.75" customHeight="1"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</row>
    <row r="302" ht="15.75" customHeight="1"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</row>
    <row r="303" ht="15.75" customHeight="1"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</row>
    <row r="304" ht="15.75" customHeight="1"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</row>
    <row r="305" ht="15.75" customHeight="1"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</row>
    <row r="306" ht="15.75" customHeight="1">
      <c r="A306" s="45"/>
      <c r="B306" s="45"/>
      <c r="C306" s="45"/>
      <c r="D306" s="45"/>
      <c r="E306" s="45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</row>
    <row r="307" ht="15.75" customHeight="1">
      <c r="A307" s="45"/>
      <c r="B307" s="45"/>
      <c r="C307" s="45"/>
      <c r="D307" s="45"/>
      <c r="E307" s="45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</row>
    <row r="308" ht="15.75" customHeight="1">
      <c r="A308" s="45"/>
      <c r="B308" s="45"/>
      <c r="C308" s="45"/>
      <c r="D308" s="45"/>
      <c r="E308" s="45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</row>
    <row r="309" ht="15.75" customHeight="1">
      <c r="A309" s="45"/>
      <c r="B309" s="45"/>
      <c r="C309" s="45"/>
      <c r="D309" s="45"/>
      <c r="E309" s="45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</row>
    <row r="310" ht="15.75" customHeight="1">
      <c r="A310" s="45"/>
      <c r="B310" s="45"/>
      <c r="C310" s="45"/>
      <c r="D310" s="45"/>
      <c r="E310" s="45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</row>
    <row r="311" ht="15.75" customHeight="1">
      <c r="A311" s="45"/>
      <c r="B311" s="45"/>
      <c r="C311" s="45"/>
      <c r="D311" s="45"/>
      <c r="E311" s="45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</row>
    <row r="312" ht="15.75" customHeight="1">
      <c r="A312" s="45"/>
      <c r="B312" s="45"/>
      <c r="C312" s="45"/>
      <c r="D312" s="45"/>
      <c r="E312" s="45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</row>
    <row r="313" ht="15.75" customHeight="1">
      <c r="A313" s="45"/>
      <c r="B313" s="45"/>
      <c r="C313" s="45"/>
      <c r="D313" s="45"/>
      <c r="E313" s="45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</row>
    <row r="314" ht="15.75" customHeight="1">
      <c r="A314" s="45"/>
      <c r="B314" s="45"/>
      <c r="C314" s="45"/>
      <c r="D314" s="45"/>
      <c r="E314" s="45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</row>
    <row r="315" ht="15.75" customHeight="1">
      <c r="A315" s="45"/>
      <c r="B315" s="45"/>
      <c r="C315" s="45"/>
      <c r="D315" s="45"/>
      <c r="E315" s="45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</row>
    <row r="316" ht="15.75" customHeight="1">
      <c r="A316" s="45"/>
      <c r="B316" s="45"/>
      <c r="C316" s="45"/>
      <c r="D316" s="45"/>
      <c r="E316" s="45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</row>
    <row r="317" ht="15.75" customHeight="1">
      <c r="A317" s="45"/>
      <c r="B317" s="45"/>
      <c r="C317" s="45"/>
      <c r="D317" s="45"/>
      <c r="E317" s="45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</row>
    <row r="318" ht="15.75" customHeight="1">
      <c r="A318" s="45"/>
      <c r="B318" s="45"/>
      <c r="C318" s="45"/>
      <c r="D318" s="45"/>
      <c r="E318" s="45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</row>
    <row r="319" ht="15.75" customHeight="1">
      <c r="A319" s="45"/>
      <c r="B319" s="45"/>
      <c r="C319" s="45"/>
      <c r="D319" s="45"/>
      <c r="E319" s="45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</row>
    <row r="320" ht="15.75" customHeight="1">
      <c r="A320" s="45"/>
      <c r="B320" s="45"/>
      <c r="C320" s="45"/>
      <c r="D320" s="45"/>
      <c r="E320" s="45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</row>
    <row r="321" ht="15.75" customHeight="1">
      <c r="A321" s="45"/>
      <c r="B321" s="45"/>
      <c r="C321" s="45"/>
      <c r="D321" s="45"/>
      <c r="E321" s="45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</row>
    <row r="322" ht="15.75" customHeight="1">
      <c r="A322" s="45"/>
      <c r="B322" s="45"/>
      <c r="C322" s="45"/>
      <c r="D322" s="45"/>
      <c r="E322" s="45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</row>
    <row r="323" ht="15.75" customHeight="1">
      <c r="A323" s="45"/>
      <c r="B323" s="45"/>
      <c r="C323" s="45"/>
      <c r="D323" s="45"/>
      <c r="E323" s="45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</row>
    <row r="324" ht="15.75" customHeight="1">
      <c r="A324" s="45"/>
      <c r="B324" s="45"/>
      <c r="C324" s="45"/>
      <c r="D324" s="45"/>
      <c r="E324" s="45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</row>
    <row r="325" ht="15.75" customHeight="1">
      <c r="A325" s="45"/>
      <c r="B325" s="45"/>
      <c r="C325" s="45"/>
      <c r="D325" s="45"/>
      <c r="E325" s="45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</row>
    <row r="326" ht="15.75" customHeight="1">
      <c r="A326" s="45"/>
      <c r="B326" s="45"/>
      <c r="C326" s="45"/>
      <c r="D326" s="45"/>
      <c r="E326" s="45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</row>
    <row r="327" ht="15.75" customHeight="1">
      <c r="A327" s="45"/>
      <c r="B327" s="45"/>
      <c r="C327" s="45"/>
      <c r="D327" s="45"/>
      <c r="E327" s="45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</row>
    <row r="328" ht="15.75" customHeight="1">
      <c r="A328" s="45"/>
      <c r="B328" s="45"/>
      <c r="C328" s="45"/>
      <c r="D328" s="45"/>
      <c r="E328" s="45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</row>
    <row r="329" ht="15.75" customHeight="1">
      <c r="A329" s="45"/>
      <c r="B329" s="45"/>
      <c r="C329" s="45"/>
      <c r="D329" s="45"/>
      <c r="E329" s="45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</row>
    <row r="330" ht="15.75" customHeight="1">
      <c r="A330" s="45"/>
      <c r="B330" s="45"/>
      <c r="C330" s="45"/>
      <c r="D330" s="45"/>
      <c r="E330" s="45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</row>
    <row r="331" ht="15.75" customHeight="1">
      <c r="A331" s="45"/>
      <c r="B331" s="45"/>
      <c r="C331" s="45"/>
      <c r="D331" s="45"/>
      <c r="E331" s="45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</row>
    <row r="332" ht="15.75" customHeight="1">
      <c r="A332" s="45"/>
      <c r="B332" s="45"/>
      <c r="C332" s="45"/>
      <c r="D332" s="45"/>
      <c r="E332" s="45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</row>
    <row r="333" ht="15.75" customHeight="1">
      <c r="A333" s="45"/>
      <c r="B333" s="45"/>
      <c r="C333" s="45"/>
      <c r="D333" s="45"/>
      <c r="E333" s="45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</row>
    <row r="334" ht="15.75" customHeight="1">
      <c r="A334" s="45"/>
      <c r="B334" s="45"/>
      <c r="C334" s="45"/>
      <c r="D334" s="45"/>
      <c r="E334" s="45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</row>
    <row r="335" ht="15.75" customHeight="1">
      <c r="A335" s="45"/>
      <c r="B335" s="45"/>
      <c r="C335" s="45"/>
      <c r="D335" s="45"/>
      <c r="E335" s="45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</row>
    <row r="336" ht="15.75" customHeight="1">
      <c r="A336" s="45"/>
      <c r="B336" s="45"/>
      <c r="C336" s="45"/>
      <c r="D336" s="45"/>
      <c r="E336" s="45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</row>
    <row r="337" ht="15.75" customHeight="1">
      <c r="A337" s="45"/>
      <c r="B337" s="45"/>
      <c r="C337" s="45"/>
      <c r="D337" s="45"/>
      <c r="E337" s="45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</row>
    <row r="338" ht="15.75" customHeight="1">
      <c r="A338" s="45"/>
      <c r="B338" s="45"/>
      <c r="C338" s="45"/>
      <c r="D338" s="45"/>
      <c r="E338" s="45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</row>
    <row r="339" ht="15.75" customHeight="1">
      <c r="A339" s="45"/>
      <c r="B339" s="45"/>
      <c r="C339" s="45"/>
      <c r="D339" s="45"/>
      <c r="E339" s="45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</row>
    <row r="340" ht="15.75" customHeight="1">
      <c r="A340" s="45"/>
      <c r="B340" s="45"/>
      <c r="C340" s="45"/>
      <c r="D340" s="45"/>
      <c r="E340" s="45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</row>
    <row r="341" ht="15.75" customHeight="1">
      <c r="A341" s="45"/>
      <c r="B341" s="45"/>
      <c r="C341" s="45"/>
      <c r="D341" s="45"/>
      <c r="E341" s="45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</row>
    <row r="342" ht="15.75" customHeight="1">
      <c r="A342" s="45"/>
      <c r="B342" s="45"/>
      <c r="C342" s="45"/>
      <c r="D342" s="45"/>
      <c r="E342" s="45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</row>
    <row r="343" ht="15.75" customHeight="1">
      <c r="A343" s="45"/>
      <c r="B343" s="45"/>
      <c r="C343" s="45"/>
      <c r="D343" s="45"/>
      <c r="E343" s="45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</row>
    <row r="344" ht="15.75" customHeight="1">
      <c r="A344" s="45"/>
      <c r="B344" s="45"/>
      <c r="C344" s="45"/>
      <c r="D344" s="45"/>
      <c r="E344" s="45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</row>
    <row r="345" ht="15.75" customHeight="1">
      <c r="A345" s="45"/>
      <c r="B345" s="45"/>
      <c r="C345" s="45"/>
      <c r="D345" s="45"/>
      <c r="E345" s="45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</row>
    <row r="346" ht="15.75" customHeight="1">
      <c r="A346" s="45"/>
      <c r="B346" s="45"/>
      <c r="C346" s="45"/>
      <c r="D346" s="45"/>
      <c r="E346" s="45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</row>
    <row r="347" ht="15.75" customHeight="1">
      <c r="A347" s="45"/>
      <c r="B347" s="45"/>
      <c r="C347" s="45"/>
      <c r="D347" s="45"/>
      <c r="E347" s="45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</row>
    <row r="348" ht="15.75" customHeight="1">
      <c r="A348" s="45"/>
      <c r="B348" s="45"/>
      <c r="C348" s="45"/>
      <c r="D348" s="45"/>
      <c r="E348" s="45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</row>
    <row r="349" ht="15.75" customHeight="1">
      <c r="A349" s="45"/>
      <c r="B349" s="45"/>
      <c r="C349" s="45"/>
      <c r="D349" s="45"/>
      <c r="E349" s="45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</row>
    <row r="350" ht="15.75" customHeight="1">
      <c r="A350" s="45"/>
      <c r="B350" s="45"/>
      <c r="C350" s="45"/>
      <c r="D350" s="45"/>
      <c r="E350" s="45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</row>
    <row r="351" ht="15.75" customHeight="1">
      <c r="A351" s="45"/>
      <c r="B351" s="45"/>
      <c r="C351" s="45"/>
      <c r="D351" s="45"/>
      <c r="E351" s="45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</row>
    <row r="352" ht="15.75" customHeight="1">
      <c r="A352" s="45"/>
      <c r="B352" s="45"/>
      <c r="C352" s="45"/>
      <c r="D352" s="45"/>
      <c r="E352" s="45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</row>
    <row r="353" ht="15.75" customHeight="1">
      <c r="A353" s="45"/>
      <c r="B353" s="45"/>
      <c r="C353" s="45"/>
      <c r="D353" s="45"/>
      <c r="E353" s="45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</row>
    <row r="354" ht="15.75" customHeight="1">
      <c r="A354" s="45"/>
      <c r="B354" s="45"/>
      <c r="C354" s="45"/>
      <c r="D354" s="45"/>
      <c r="E354" s="45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</row>
    <row r="355" ht="15.75" customHeight="1">
      <c r="A355" s="45"/>
      <c r="B355" s="45"/>
      <c r="C355" s="45"/>
      <c r="D355" s="45"/>
      <c r="E355" s="45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</row>
    <row r="356" ht="15.75" customHeight="1">
      <c r="A356" s="45"/>
      <c r="B356" s="45"/>
      <c r="C356" s="45"/>
      <c r="D356" s="45"/>
      <c r="E356" s="45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</row>
    <row r="357" ht="15.75" customHeight="1">
      <c r="A357" s="45"/>
      <c r="B357" s="45"/>
      <c r="C357" s="45"/>
      <c r="D357" s="45"/>
      <c r="E357" s="45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</row>
    <row r="358" ht="15.75" customHeight="1">
      <c r="A358" s="45"/>
      <c r="B358" s="45"/>
      <c r="C358" s="45"/>
      <c r="D358" s="45"/>
      <c r="E358" s="45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</row>
    <row r="359" ht="15.75" customHeight="1">
      <c r="A359" s="45"/>
      <c r="B359" s="45"/>
      <c r="C359" s="45"/>
      <c r="D359" s="45"/>
      <c r="E359" s="45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</row>
    <row r="360" ht="15.75" customHeight="1">
      <c r="A360" s="45"/>
      <c r="B360" s="45"/>
      <c r="C360" s="45"/>
      <c r="D360" s="45"/>
      <c r="E360" s="45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</row>
    <row r="361" ht="15.75" customHeight="1">
      <c r="A361" s="45"/>
      <c r="B361" s="45"/>
      <c r="C361" s="45"/>
      <c r="D361" s="45"/>
      <c r="E361" s="45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</row>
    <row r="362" ht="15.75" customHeight="1">
      <c r="A362" s="45"/>
      <c r="B362" s="45"/>
      <c r="C362" s="45"/>
      <c r="D362" s="45"/>
      <c r="E362" s="45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</row>
    <row r="363" ht="15.75" customHeight="1">
      <c r="A363" s="45"/>
      <c r="B363" s="45"/>
      <c r="C363" s="45"/>
      <c r="D363" s="45"/>
      <c r="E363" s="45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</row>
    <row r="364" ht="15.75" customHeight="1">
      <c r="A364" s="45"/>
      <c r="B364" s="45"/>
      <c r="C364" s="45"/>
      <c r="D364" s="45"/>
      <c r="E364" s="45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</row>
    <row r="365" ht="15.75" customHeight="1">
      <c r="A365" s="45"/>
      <c r="B365" s="45"/>
      <c r="C365" s="45"/>
      <c r="D365" s="45"/>
      <c r="E365" s="45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</row>
    <row r="366" ht="15.75" customHeight="1">
      <c r="A366" s="45"/>
      <c r="B366" s="45"/>
      <c r="C366" s="45"/>
      <c r="D366" s="45"/>
      <c r="E366" s="45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</row>
    <row r="367" ht="15.75" customHeight="1">
      <c r="A367" s="45"/>
      <c r="B367" s="45"/>
      <c r="C367" s="45"/>
      <c r="D367" s="45"/>
      <c r="E367" s="45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</row>
    <row r="368" ht="15.75" customHeight="1">
      <c r="A368" s="45"/>
      <c r="B368" s="45"/>
      <c r="C368" s="45"/>
      <c r="D368" s="45"/>
      <c r="E368" s="45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</row>
    <row r="369" ht="15.75" customHeight="1">
      <c r="A369" s="45"/>
      <c r="B369" s="45"/>
      <c r="C369" s="45"/>
      <c r="D369" s="45"/>
      <c r="E369" s="45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</row>
    <row r="370" ht="15.75" customHeight="1">
      <c r="A370" s="45"/>
      <c r="B370" s="45"/>
      <c r="C370" s="45"/>
      <c r="D370" s="45"/>
      <c r="E370" s="45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</row>
    <row r="371" ht="15.75" customHeight="1">
      <c r="A371" s="45"/>
      <c r="B371" s="45"/>
      <c r="C371" s="45"/>
      <c r="D371" s="45"/>
      <c r="E371" s="45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</row>
    <row r="372" ht="15.75" customHeight="1">
      <c r="A372" s="45"/>
      <c r="B372" s="45"/>
      <c r="C372" s="45"/>
      <c r="D372" s="45"/>
      <c r="E372" s="45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</row>
    <row r="373" ht="15.75" customHeight="1">
      <c r="A373" s="45"/>
      <c r="B373" s="45"/>
      <c r="C373" s="45"/>
      <c r="D373" s="45"/>
      <c r="E373" s="45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</row>
    <row r="374" ht="15.75" customHeight="1">
      <c r="A374" s="45"/>
      <c r="B374" s="45"/>
      <c r="C374" s="45"/>
      <c r="D374" s="45"/>
      <c r="E374" s="45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</row>
    <row r="375" ht="15.75" customHeight="1">
      <c r="A375" s="45"/>
      <c r="B375" s="45"/>
      <c r="C375" s="45"/>
      <c r="D375" s="45"/>
      <c r="E375" s="45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</row>
    <row r="376" ht="15.75" customHeight="1">
      <c r="A376" s="45"/>
      <c r="B376" s="45"/>
      <c r="C376" s="45"/>
      <c r="D376" s="45"/>
      <c r="E376" s="45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</row>
    <row r="377" ht="15.75" customHeight="1">
      <c r="A377" s="45"/>
      <c r="B377" s="45"/>
      <c r="C377" s="45"/>
      <c r="D377" s="45"/>
      <c r="E377" s="45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</row>
    <row r="378" ht="15.75" customHeight="1">
      <c r="A378" s="45"/>
      <c r="B378" s="45"/>
      <c r="C378" s="45"/>
      <c r="D378" s="45"/>
      <c r="E378" s="45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</row>
    <row r="379" ht="15.75" customHeight="1">
      <c r="A379" s="45"/>
      <c r="B379" s="45"/>
      <c r="C379" s="45"/>
      <c r="D379" s="45"/>
      <c r="E379" s="45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</row>
    <row r="380" ht="15.75" customHeight="1">
      <c r="A380" s="45"/>
      <c r="B380" s="45"/>
      <c r="C380" s="45"/>
      <c r="D380" s="45"/>
      <c r="E380" s="45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</row>
    <row r="381" ht="15.75" customHeight="1">
      <c r="A381" s="45"/>
      <c r="B381" s="45"/>
      <c r="C381" s="45"/>
      <c r="D381" s="45"/>
      <c r="E381" s="45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</row>
    <row r="382" ht="15.75" customHeight="1">
      <c r="A382" s="45"/>
      <c r="B382" s="45"/>
      <c r="C382" s="45"/>
      <c r="D382" s="45"/>
      <c r="E382" s="45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</row>
    <row r="383" ht="15.75" customHeight="1">
      <c r="A383" s="45"/>
      <c r="B383" s="45"/>
      <c r="C383" s="45"/>
      <c r="D383" s="45"/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</row>
    <row r="384" ht="15.75" customHeight="1">
      <c r="A384" s="45"/>
      <c r="B384" s="45"/>
      <c r="C384" s="45"/>
      <c r="D384" s="45"/>
      <c r="E384" s="45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</row>
    <row r="385" ht="15.75" customHeight="1">
      <c r="A385" s="45"/>
      <c r="B385" s="45"/>
      <c r="C385" s="45"/>
      <c r="D385" s="45"/>
      <c r="E385" s="45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</row>
    <row r="386" ht="15.75" customHeight="1">
      <c r="A386" s="45"/>
      <c r="B386" s="45"/>
      <c r="C386" s="45"/>
      <c r="D386" s="45"/>
      <c r="E386" s="45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</row>
    <row r="387" ht="15.75" customHeight="1">
      <c r="A387" s="45"/>
      <c r="B387" s="45"/>
      <c r="C387" s="45"/>
      <c r="D387" s="45"/>
      <c r="E387" s="45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</row>
    <row r="388" ht="15.75" customHeight="1">
      <c r="A388" s="45"/>
      <c r="B388" s="45"/>
      <c r="C388" s="45"/>
      <c r="D388" s="45"/>
      <c r="E388" s="45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</row>
    <row r="389" ht="15.75" customHeight="1">
      <c r="A389" s="45"/>
      <c r="B389" s="45"/>
      <c r="C389" s="45"/>
      <c r="D389" s="45"/>
      <c r="E389" s="45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</row>
    <row r="390" ht="15.75" customHeight="1">
      <c r="A390" s="45"/>
      <c r="B390" s="45"/>
      <c r="C390" s="45"/>
      <c r="D390" s="45"/>
      <c r="E390" s="45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</row>
    <row r="391" ht="15.75" customHeight="1">
      <c r="A391" s="45"/>
      <c r="B391" s="45"/>
      <c r="C391" s="45"/>
      <c r="D391" s="45"/>
      <c r="E391" s="45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</row>
    <row r="392" ht="15.75" customHeight="1">
      <c r="A392" s="45"/>
      <c r="B392" s="45"/>
      <c r="C392" s="45"/>
      <c r="D392" s="45"/>
      <c r="E392" s="45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</row>
    <row r="393" ht="15.75" customHeight="1">
      <c r="A393" s="45"/>
      <c r="B393" s="45"/>
      <c r="C393" s="45"/>
      <c r="D393" s="45"/>
      <c r="E393" s="45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</row>
    <row r="394" ht="15.75" customHeight="1">
      <c r="A394" s="45"/>
      <c r="B394" s="45"/>
      <c r="C394" s="45"/>
      <c r="D394" s="45"/>
      <c r="E394" s="45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</row>
    <row r="395" ht="15.75" customHeight="1">
      <c r="A395" s="45"/>
      <c r="B395" s="45"/>
      <c r="C395" s="45"/>
      <c r="D395" s="45"/>
      <c r="E395" s="45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</row>
    <row r="396" ht="15.75" customHeight="1">
      <c r="A396" s="45"/>
      <c r="B396" s="45"/>
      <c r="C396" s="45"/>
      <c r="D396" s="45"/>
      <c r="E396" s="45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</row>
    <row r="397" ht="15.75" customHeight="1">
      <c r="A397" s="45"/>
      <c r="B397" s="45"/>
      <c r="C397" s="45"/>
      <c r="D397" s="45"/>
      <c r="E397" s="45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</row>
    <row r="398" ht="15.75" customHeight="1">
      <c r="A398" s="45"/>
      <c r="B398" s="45"/>
      <c r="C398" s="45"/>
      <c r="D398" s="45"/>
      <c r="E398" s="45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</row>
    <row r="399" ht="15.75" customHeight="1">
      <c r="A399" s="45"/>
      <c r="B399" s="45"/>
      <c r="C399" s="45"/>
      <c r="D399" s="45"/>
      <c r="E399" s="45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</row>
    <row r="400" ht="15.75" customHeight="1">
      <c r="A400" s="45"/>
      <c r="B400" s="45"/>
      <c r="C400" s="45"/>
      <c r="D400" s="45"/>
      <c r="E400" s="45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</row>
    <row r="401" ht="15.75" customHeight="1">
      <c r="A401" s="45"/>
      <c r="B401" s="45"/>
      <c r="C401" s="45"/>
      <c r="D401" s="45"/>
      <c r="E401" s="45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</row>
    <row r="402" ht="15.75" customHeight="1">
      <c r="A402" s="45"/>
      <c r="B402" s="45"/>
      <c r="C402" s="45"/>
      <c r="D402" s="45"/>
      <c r="E402" s="45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</row>
    <row r="403" ht="15.75" customHeight="1">
      <c r="A403" s="45"/>
      <c r="B403" s="45"/>
      <c r="C403" s="45"/>
      <c r="D403" s="45"/>
      <c r="E403" s="45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</row>
    <row r="404" ht="15.75" customHeight="1">
      <c r="A404" s="45"/>
      <c r="B404" s="45"/>
      <c r="C404" s="45"/>
      <c r="D404" s="45"/>
      <c r="E404" s="45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</row>
    <row r="405" ht="15.75" customHeight="1">
      <c r="A405" s="45"/>
      <c r="B405" s="45"/>
      <c r="C405" s="45"/>
      <c r="D405" s="45"/>
      <c r="E405" s="45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</row>
    <row r="406" ht="15.75" customHeight="1">
      <c r="A406" s="45"/>
      <c r="B406" s="45"/>
      <c r="C406" s="45"/>
      <c r="D406" s="45"/>
      <c r="E406" s="45"/>
      <c r="F406" s="45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</row>
    <row r="407" ht="15.75" customHeight="1">
      <c r="A407" s="45"/>
      <c r="B407" s="45"/>
      <c r="C407" s="45"/>
      <c r="D407" s="45"/>
      <c r="E407" s="45"/>
      <c r="F407" s="45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</row>
    <row r="408" ht="15.75" customHeight="1">
      <c r="A408" s="45"/>
      <c r="B408" s="45"/>
      <c r="C408" s="45"/>
      <c r="D408" s="45"/>
      <c r="E408" s="45"/>
      <c r="F408" s="45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</row>
    <row r="409" ht="15.75" customHeight="1">
      <c r="A409" s="45"/>
      <c r="B409" s="45"/>
      <c r="C409" s="45"/>
      <c r="D409" s="45"/>
      <c r="E409" s="45"/>
      <c r="F409" s="45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</row>
    <row r="410" ht="15.75" customHeight="1">
      <c r="A410" s="45"/>
      <c r="B410" s="45"/>
      <c r="C410" s="45"/>
      <c r="D410" s="45"/>
      <c r="E410" s="45"/>
      <c r="F410" s="45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</row>
    <row r="411" ht="15.75" customHeight="1">
      <c r="A411" s="45"/>
      <c r="B411" s="45"/>
      <c r="C411" s="45"/>
      <c r="D411" s="45"/>
      <c r="E411" s="45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</row>
    <row r="412" ht="15.75" customHeight="1">
      <c r="A412" s="45"/>
      <c r="B412" s="45"/>
      <c r="C412" s="45"/>
      <c r="D412" s="45"/>
      <c r="E412" s="45"/>
      <c r="F412" s="45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</row>
    <row r="413" ht="15.75" customHeight="1">
      <c r="A413" s="45"/>
      <c r="B413" s="45"/>
      <c r="C413" s="45"/>
      <c r="D413" s="45"/>
      <c r="E413" s="45"/>
      <c r="F413" s="45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</row>
    <row r="414" ht="15.75" customHeight="1">
      <c r="A414" s="45"/>
      <c r="B414" s="45"/>
      <c r="C414" s="45"/>
      <c r="D414" s="45"/>
      <c r="E414" s="45"/>
      <c r="F414" s="45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</row>
    <row r="415" ht="15.75" customHeight="1">
      <c r="A415" s="45"/>
      <c r="B415" s="45"/>
      <c r="C415" s="45"/>
      <c r="D415" s="45"/>
      <c r="E415" s="45"/>
      <c r="F415" s="45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</row>
    <row r="416" ht="15.75" customHeight="1">
      <c r="A416" s="45"/>
      <c r="B416" s="45"/>
      <c r="C416" s="45"/>
      <c r="D416" s="45"/>
      <c r="E416" s="45"/>
      <c r="F416" s="45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</row>
    <row r="417" ht="15.75" customHeight="1">
      <c r="A417" s="45"/>
      <c r="B417" s="45"/>
      <c r="C417" s="45"/>
      <c r="D417" s="45"/>
      <c r="E417" s="45"/>
      <c r="F417" s="45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</row>
    <row r="418" ht="15.75" customHeight="1">
      <c r="A418" s="45"/>
      <c r="B418" s="45"/>
      <c r="C418" s="45"/>
      <c r="D418" s="45"/>
      <c r="E418" s="45"/>
      <c r="F418" s="45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</row>
    <row r="419" ht="15.75" customHeight="1">
      <c r="A419" s="45"/>
      <c r="B419" s="45"/>
      <c r="C419" s="45"/>
      <c r="D419" s="45"/>
      <c r="E419" s="45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</row>
    <row r="420" ht="15.75" customHeight="1">
      <c r="A420" s="45"/>
      <c r="B420" s="45"/>
      <c r="C420" s="45"/>
      <c r="D420" s="45"/>
      <c r="E420" s="45"/>
      <c r="F420" s="45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</row>
    <row r="421" ht="15.75" customHeight="1">
      <c r="A421" s="45"/>
      <c r="B421" s="45"/>
      <c r="C421" s="45"/>
      <c r="D421" s="45"/>
      <c r="E421" s="45"/>
      <c r="F421" s="45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</row>
    <row r="422" ht="15.75" customHeight="1">
      <c r="A422" s="45"/>
      <c r="B422" s="45"/>
      <c r="C422" s="45"/>
      <c r="D422" s="45"/>
      <c r="E422" s="45"/>
      <c r="F422" s="45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</row>
    <row r="423" ht="15.75" customHeight="1">
      <c r="A423" s="45"/>
      <c r="B423" s="45"/>
      <c r="C423" s="45"/>
      <c r="D423" s="45"/>
      <c r="E423" s="45"/>
      <c r="F423" s="45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</row>
    <row r="424" ht="15.75" customHeight="1">
      <c r="A424" s="45"/>
      <c r="B424" s="45"/>
      <c r="C424" s="45"/>
      <c r="D424" s="45"/>
      <c r="E424" s="45"/>
      <c r="F424" s="45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</row>
    <row r="425" ht="15.75" customHeight="1">
      <c r="A425" s="45"/>
      <c r="B425" s="45"/>
      <c r="C425" s="45"/>
      <c r="D425" s="45"/>
      <c r="E425" s="45"/>
      <c r="F425" s="45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</row>
    <row r="426" ht="15.75" customHeight="1">
      <c r="A426" s="45"/>
      <c r="B426" s="45"/>
      <c r="C426" s="45"/>
      <c r="D426" s="45"/>
      <c r="E426" s="45"/>
      <c r="F426" s="45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</row>
    <row r="427" ht="15.75" customHeight="1">
      <c r="A427" s="45"/>
      <c r="B427" s="45"/>
      <c r="C427" s="45"/>
      <c r="D427" s="45"/>
      <c r="E427" s="45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</row>
    <row r="428" ht="15.75" customHeight="1">
      <c r="A428" s="45"/>
      <c r="B428" s="45"/>
      <c r="C428" s="45"/>
      <c r="D428" s="45"/>
      <c r="E428" s="45"/>
      <c r="F428" s="45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</row>
    <row r="429" ht="15.75" customHeight="1">
      <c r="A429" s="45"/>
      <c r="B429" s="45"/>
      <c r="C429" s="45"/>
      <c r="D429" s="45"/>
      <c r="E429" s="45"/>
      <c r="F429" s="45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</row>
    <row r="430" ht="15.75" customHeight="1">
      <c r="A430" s="45"/>
      <c r="B430" s="45"/>
      <c r="C430" s="45"/>
      <c r="D430" s="45"/>
      <c r="E430" s="45"/>
      <c r="F430" s="45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5"/>
    </row>
    <row r="431" ht="15.75" customHeight="1">
      <c r="A431" s="45"/>
      <c r="B431" s="45"/>
      <c r="C431" s="45"/>
      <c r="D431" s="45"/>
      <c r="E431" s="45"/>
      <c r="F431" s="45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</row>
    <row r="432" ht="15.75" customHeight="1">
      <c r="A432" s="45"/>
      <c r="B432" s="45"/>
      <c r="C432" s="45"/>
      <c r="D432" s="45"/>
      <c r="E432" s="45"/>
      <c r="F432" s="45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45"/>
    </row>
    <row r="433" ht="15.75" customHeight="1">
      <c r="A433" s="45"/>
      <c r="B433" s="45"/>
      <c r="C433" s="45"/>
      <c r="D433" s="45"/>
      <c r="E433" s="45"/>
      <c r="F433" s="45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  <c r="Z433" s="45"/>
    </row>
    <row r="434" ht="15.75" customHeight="1">
      <c r="A434" s="45"/>
      <c r="B434" s="45"/>
      <c r="C434" s="45"/>
      <c r="D434" s="45"/>
      <c r="E434" s="45"/>
      <c r="F434" s="45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  <c r="Z434" s="45"/>
    </row>
    <row r="435" ht="15.75" customHeight="1">
      <c r="A435" s="45"/>
      <c r="B435" s="45"/>
      <c r="C435" s="45"/>
      <c r="D435" s="45"/>
      <c r="E435" s="45"/>
      <c r="F435" s="45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5"/>
    </row>
    <row r="436" ht="15.75" customHeight="1">
      <c r="A436" s="45"/>
      <c r="B436" s="45"/>
      <c r="C436" s="45"/>
      <c r="D436" s="45"/>
      <c r="E436" s="45"/>
      <c r="F436" s="45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5"/>
    </row>
    <row r="437" ht="15.75" customHeight="1">
      <c r="A437" s="45"/>
      <c r="B437" s="45"/>
      <c r="C437" s="45"/>
      <c r="D437" s="45"/>
      <c r="E437" s="45"/>
      <c r="F437" s="45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</row>
    <row r="438" ht="15.75" customHeight="1">
      <c r="A438" s="45"/>
      <c r="B438" s="45"/>
      <c r="C438" s="45"/>
      <c r="D438" s="45"/>
      <c r="E438" s="45"/>
      <c r="F438" s="45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</row>
    <row r="439" ht="15.75" customHeight="1">
      <c r="A439" s="45"/>
      <c r="B439" s="45"/>
      <c r="C439" s="45"/>
      <c r="D439" s="45"/>
      <c r="E439" s="45"/>
      <c r="F439" s="45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</row>
    <row r="440" ht="15.75" customHeight="1">
      <c r="A440" s="45"/>
      <c r="B440" s="45"/>
      <c r="C440" s="45"/>
      <c r="D440" s="45"/>
      <c r="E440" s="45"/>
      <c r="F440" s="45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</row>
    <row r="441" ht="15.75" customHeight="1">
      <c r="A441" s="45"/>
      <c r="B441" s="45"/>
      <c r="C441" s="45"/>
      <c r="D441" s="45"/>
      <c r="E441" s="45"/>
      <c r="F441" s="45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</row>
    <row r="442" ht="15.75" customHeight="1">
      <c r="A442" s="45"/>
      <c r="B442" s="45"/>
      <c r="C442" s="45"/>
      <c r="D442" s="45"/>
      <c r="E442" s="45"/>
      <c r="F442" s="45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5"/>
    </row>
    <row r="443" ht="15.75" customHeight="1">
      <c r="A443" s="45"/>
      <c r="B443" s="45"/>
      <c r="C443" s="45"/>
      <c r="D443" s="45"/>
      <c r="E443" s="45"/>
      <c r="F443" s="45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</row>
    <row r="444" ht="15.75" customHeight="1">
      <c r="A444" s="45"/>
      <c r="B444" s="45"/>
      <c r="C444" s="45"/>
      <c r="D444" s="45"/>
      <c r="E444" s="45"/>
      <c r="F444" s="45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5"/>
      <c r="Z444" s="45"/>
    </row>
    <row r="445" ht="15.75" customHeight="1">
      <c r="A445" s="45"/>
      <c r="B445" s="45"/>
      <c r="C445" s="45"/>
      <c r="D445" s="45"/>
      <c r="E445" s="45"/>
      <c r="F445" s="45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</row>
    <row r="446" ht="15.75" customHeight="1">
      <c r="A446" s="45"/>
      <c r="B446" s="45"/>
      <c r="C446" s="45"/>
      <c r="D446" s="45"/>
      <c r="E446" s="45"/>
      <c r="F446" s="45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</row>
    <row r="447" ht="15.75" customHeight="1">
      <c r="A447" s="45"/>
      <c r="B447" s="45"/>
      <c r="C447" s="45"/>
      <c r="D447" s="45"/>
      <c r="E447" s="45"/>
      <c r="F447" s="45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</row>
    <row r="448" ht="15.75" customHeight="1">
      <c r="A448" s="45"/>
      <c r="B448" s="45"/>
      <c r="C448" s="45"/>
      <c r="D448" s="45"/>
      <c r="E448" s="45"/>
      <c r="F448" s="45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</row>
    <row r="449" ht="15.75" customHeight="1">
      <c r="A449" s="45"/>
      <c r="B449" s="45"/>
      <c r="C449" s="45"/>
      <c r="D449" s="45"/>
      <c r="E449" s="45"/>
      <c r="F449" s="45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</row>
    <row r="450" ht="15.75" customHeight="1">
      <c r="A450" s="45"/>
      <c r="B450" s="45"/>
      <c r="C450" s="45"/>
      <c r="D450" s="45"/>
      <c r="E450" s="45"/>
      <c r="F450" s="45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</row>
    <row r="451" ht="15.75" customHeight="1">
      <c r="A451" s="45"/>
      <c r="B451" s="45"/>
      <c r="C451" s="45"/>
      <c r="D451" s="45"/>
      <c r="E451" s="45"/>
      <c r="F451" s="45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</row>
    <row r="452" ht="15.75" customHeight="1">
      <c r="A452" s="45"/>
      <c r="B452" s="45"/>
      <c r="C452" s="45"/>
      <c r="D452" s="45"/>
      <c r="E452" s="45"/>
      <c r="F452" s="45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</row>
    <row r="453" ht="15.75" customHeight="1">
      <c r="A453" s="45"/>
      <c r="B453" s="45"/>
      <c r="C453" s="45"/>
      <c r="D453" s="45"/>
      <c r="E453" s="45"/>
      <c r="F453" s="45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</row>
    <row r="454" ht="15.75" customHeight="1">
      <c r="A454" s="45"/>
      <c r="B454" s="45"/>
      <c r="C454" s="45"/>
      <c r="D454" s="45"/>
      <c r="E454" s="45"/>
      <c r="F454" s="45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</row>
    <row r="455" ht="15.75" customHeight="1">
      <c r="A455" s="45"/>
      <c r="B455" s="45"/>
      <c r="C455" s="45"/>
      <c r="D455" s="45"/>
      <c r="E455" s="45"/>
      <c r="F455" s="45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</row>
    <row r="456" ht="15.75" customHeight="1">
      <c r="A456" s="45"/>
      <c r="B456" s="45"/>
      <c r="C456" s="45"/>
      <c r="D456" s="45"/>
      <c r="E456" s="45"/>
      <c r="F456" s="45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</row>
    <row r="457" ht="15.75" customHeight="1">
      <c r="A457" s="45"/>
      <c r="B457" s="45"/>
      <c r="C457" s="45"/>
      <c r="D457" s="45"/>
      <c r="E457" s="45"/>
      <c r="F457" s="45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</row>
    <row r="458" ht="15.75" customHeight="1">
      <c r="A458" s="45"/>
      <c r="B458" s="45"/>
      <c r="C458" s="45"/>
      <c r="D458" s="45"/>
      <c r="E458" s="45"/>
      <c r="F458" s="45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</row>
    <row r="459" ht="15.75" customHeight="1">
      <c r="A459" s="45"/>
      <c r="B459" s="45"/>
      <c r="C459" s="45"/>
      <c r="D459" s="45"/>
      <c r="E459" s="45"/>
      <c r="F459" s="45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</row>
    <row r="460" ht="15.75" customHeight="1">
      <c r="A460" s="45"/>
      <c r="B460" s="45"/>
      <c r="C460" s="45"/>
      <c r="D460" s="45"/>
      <c r="E460" s="45"/>
      <c r="F460" s="45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</row>
    <row r="461" ht="15.75" customHeight="1">
      <c r="A461" s="45"/>
      <c r="B461" s="45"/>
      <c r="C461" s="45"/>
      <c r="D461" s="45"/>
      <c r="E461" s="45"/>
      <c r="F461" s="45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</row>
    <row r="462" ht="15.75" customHeight="1">
      <c r="A462" s="45"/>
      <c r="B462" s="45"/>
      <c r="C462" s="45"/>
      <c r="D462" s="45"/>
      <c r="E462" s="45"/>
      <c r="F462" s="45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</row>
    <row r="463" ht="15.75" customHeight="1">
      <c r="A463" s="45"/>
      <c r="B463" s="45"/>
      <c r="C463" s="45"/>
      <c r="D463" s="45"/>
      <c r="E463" s="45"/>
      <c r="F463" s="45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</row>
    <row r="464" ht="15.75" customHeight="1">
      <c r="A464" s="45"/>
      <c r="B464" s="45"/>
      <c r="C464" s="45"/>
      <c r="D464" s="45"/>
      <c r="E464" s="45"/>
      <c r="F464" s="45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</row>
    <row r="465" ht="15.75" customHeight="1">
      <c r="A465" s="45"/>
      <c r="B465" s="45"/>
      <c r="C465" s="45"/>
      <c r="D465" s="45"/>
      <c r="E465" s="45"/>
      <c r="F465" s="45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</row>
    <row r="466" ht="15.75" customHeight="1">
      <c r="A466" s="45"/>
      <c r="B466" s="45"/>
      <c r="C466" s="45"/>
      <c r="D466" s="45"/>
      <c r="E466" s="45"/>
      <c r="F466" s="45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</row>
    <row r="467" ht="15.75" customHeight="1">
      <c r="A467" s="45"/>
      <c r="B467" s="45"/>
      <c r="C467" s="45"/>
      <c r="D467" s="45"/>
      <c r="E467" s="45"/>
      <c r="F467" s="45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</row>
    <row r="468" ht="15.75" customHeight="1">
      <c r="A468" s="45"/>
      <c r="B468" s="45"/>
      <c r="C468" s="45"/>
      <c r="D468" s="45"/>
      <c r="E468" s="45"/>
      <c r="F468" s="45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</row>
    <row r="469" ht="15.75" customHeight="1">
      <c r="A469" s="45"/>
      <c r="B469" s="45"/>
      <c r="C469" s="45"/>
      <c r="D469" s="45"/>
      <c r="E469" s="45"/>
      <c r="F469" s="45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</row>
    <row r="470" ht="15.75" customHeight="1">
      <c r="A470" s="45"/>
      <c r="B470" s="45"/>
      <c r="C470" s="45"/>
      <c r="D470" s="45"/>
      <c r="E470" s="45"/>
      <c r="F470" s="45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</row>
    <row r="471" ht="15.75" customHeight="1">
      <c r="A471" s="45"/>
      <c r="B471" s="45"/>
      <c r="C471" s="45"/>
      <c r="D471" s="45"/>
      <c r="E471" s="45"/>
      <c r="F471" s="45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</row>
    <row r="472" ht="15.75" customHeight="1">
      <c r="A472" s="45"/>
      <c r="B472" s="45"/>
      <c r="C472" s="45"/>
      <c r="D472" s="45"/>
      <c r="E472" s="45"/>
      <c r="F472" s="45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</row>
    <row r="473" ht="15.75" customHeight="1">
      <c r="A473" s="45"/>
      <c r="B473" s="45"/>
      <c r="C473" s="45"/>
      <c r="D473" s="45"/>
      <c r="E473" s="45"/>
      <c r="F473" s="45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</row>
    <row r="474" ht="15.75" customHeight="1">
      <c r="A474" s="45"/>
      <c r="B474" s="45"/>
      <c r="C474" s="45"/>
      <c r="D474" s="45"/>
      <c r="E474" s="45"/>
      <c r="F474" s="45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</row>
    <row r="475" ht="15.75" customHeight="1">
      <c r="A475" s="45"/>
      <c r="B475" s="45"/>
      <c r="C475" s="45"/>
      <c r="D475" s="45"/>
      <c r="E475" s="45"/>
      <c r="F475" s="45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</row>
    <row r="476" ht="15.75" customHeight="1">
      <c r="A476" s="45"/>
      <c r="B476" s="45"/>
      <c r="C476" s="45"/>
      <c r="D476" s="45"/>
      <c r="E476" s="45"/>
      <c r="F476" s="45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</row>
    <row r="477" ht="15.75" customHeight="1">
      <c r="A477" s="45"/>
      <c r="B477" s="45"/>
      <c r="C477" s="45"/>
      <c r="D477" s="45"/>
      <c r="E477" s="45"/>
      <c r="F477" s="45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</row>
    <row r="478" ht="15.75" customHeight="1">
      <c r="A478" s="45"/>
      <c r="B478" s="45"/>
      <c r="C478" s="45"/>
      <c r="D478" s="45"/>
      <c r="E478" s="45"/>
      <c r="F478" s="45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</row>
    <row r="479" ht="15.75" customHeight="1">
      <c r="A479" s="45"/>
      <c r="B479" s="45"/>
      <c r="C479" s="45"/>
      <c r="D479" s="45"/>
      <c r="E479" s="45"/>
      <c r="F479" s="45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</row>
    <row r="480" ht="15.75" customHeight="1">
      <c r="A480" s="45"/>
      <c r="B480" s="45"/>
      <c r="C480" s="45"/>
      <c r="D480" s="45"/>
      <c r="E480" s="45"/>
      <c r="F480" s="45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</row>
    <row r="481" ht="15.75" customHeight="1">
      <c r="A481" s="45"/>
      <c r="B481" s="45"/>
      <c r="C481" s="45"/>
      <c r="D481" s="45"/>
      <c r="E481" s="45"/>
      <c r="F481" s="45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</row>
    <row r="482" ht="15.75" customHeight="1">
      <c r="A482" s="45"/>
      <c r="B482" s="45"/>
      <c r="C482" s="45"/>
      <c r="D482" s="45"/>
      <c r="E482" s="45"/>
      <c r="F482" s="45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</row>
    <row r="483" ht="15.75" customHeight="1">
      <c r="A483" s="45"/>
      <c r="B483" s="45"/>
      <c r="C483" s="45"/>
      <c r="D483" s="45"/>
      <c r="E483" s="45"/>
      <c r="F483" s="45"/>
      <c r="G483" s="4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</row>
    <row r="484" ht="15.75" customHeight="1">
      <c r="A484" s="45"/>
      <c r="B484" s="45"/>
      <c r="C484" s="45"/>
      <c r="D484" s="45"/>
      <c r="E484" s="45"/>
      <c r="F484" s="45"/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</row>
    <row r="485" ht="15.75" customHeight="1">
      <c r="A485" s="45"/>
      <c r="B485" s="45"/>
      <c r="C485" s="45"/>
      <c r="D485" s="45"/>
      <c r="E485" s="45"/>
      <c r="F485" s="45"/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</row>
    <row r="486" ht="15.75" customHeight="1">
      <c r="A486" s="45"/>
      <c r="B486" s="45"/>
      <c r="C486" s="45"/>
      <c r="D486" s="45"/>
      <c r="E486" s="45"/>
      <c r="F486" s="45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</row>
    <row r="487" ht="15.75" customHeight="1">
      <c r="A487" s="45"/>
      <c r="B487" s="45"/>
      <c r="C487" s="45"/>
      <c r="D487" s="45"/>
      <c r="E487" s="45"/>
      <c r="F487" s="45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</row>
    <row r="488" ht="15.75" customHeight="1">
      <c r="A488" s="45"/>
      <c r="B488" s="45"/>
      <c r="C488" s="45"/>
      <c r="D488" s="45"/>
      <c r="E488" s="45"/>
      <c r="F488" s="45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</row>
    <row r="489" ht="15.75" customHeight="1">
      <c r="A489" s="45"/>
      <c r="B489" s="45"/>
      <c r="C489" s="45"/>
      <c r="D489" s="45"/>
      <c r="E489" s="45"/>
      <c r="F489" s="45"/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</row>
    <row r="490" ht="15.75" customHeight="1">
      <c r="A490" s="45"/>
      <c r="B490" s="45"/>
      <c r="C490" s="45"/>
      <c r="D490" s="45"/>
      <c r="E490" s="45"/>
      <c r="F490" s="45"/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</row>
    <row r="491" ht="15.75" customHeight="1">
      <c r="A491" s="45"/>
      <c r="B491" s="45"/>
      <c r="C491" s="45"/>
      <c r="D491" s="45"/>
      <c r="E491" s="45"/>
      <c r="F491" s="45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</row>
    <row r="492" ht="15.75" customHeight="1">
      <c r="A492" s="45"/>
      <c r="B492" s="45"/>
      <c r="C492" s="45"/>
      <c r="D492" s="45"/>
      <c r="E492" s="45"/>
      <c r="F492" s="45"/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</row>
    <row r="493" ht="15.75" customHeight="1">
      <c r="A493" s="45"/>
      <c r="B493" s="45"/>
      <c r="C493" s="45"/>
      <c r="D493" s="45"/>
      <c r="E493" s="45"/>
      <c r="F493" s="45"/>
      <c r="G493" s="4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</row>
    <row r="494" ht="15.75" customHeight="1">
      <c r="A494" s="45"/>
      <c r="B494" s="45"/>
      <c r="C494" s="45"/>
      <c r="D494" s="45"/>
      <c r="E494" s="45"/>
      <c r="F494" s="45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</row>
    <row r="495" ht="15.75" customHeight="1">
      <c r="A495" s="45"/>
      <c r="B495" s="45"/>
      <c r="C495" s="45"/>
      <c r="D495" s="45"/>
      <c r="E495" s="45"/>
      <c r="F495" s="45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</row>
    <row r="496" ht="15.75" customHeight="1">
      <c r="A496" s="45"/>
      <c r="B496" s="45"/>
      <c r="C496" s="45"/>
      <c r="D496" s="45"/>
      <c r="E496" s="45"/>
      <c r="F496" s="45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</row>
    <row r="497" ht="15.75" customHeight="1">
      <c r="A497" s="45"/>
      <c r="B497" s="45"/>
      <c r="C497" s="45"/>
      <c r="D497" s="45"/>
      <c r="E497" s="45"/>
      <c r="F497" s="45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</row>
    <row r="498" ht="15.75" customHeight="1">
      <c r="A498" s="45"/>
      <c r="B498" s="45"/>
      <c r="C498" s="45"/>
      <c r="D498" s="45"/>
      <c r="E498" s="45"/>
      <c r="F498" s="45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</row>
    <row r="499" ht="15.75" customHeight="1">
      <c r="A499" s="45"/>
      <c r="B499" s="45"/>
      <c r="C499" s="45"/>
      <c r="D499" s="45"/>
      <c r="E499" s="45"/>
      <c r="F499" s="45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</row>
    <row r="500" ht="15.75" customHeight="1">
      <c r="A500" s="45"/>
      <c r="B500" s="45"/>
      <c r="C500" s="45"/>
      <c r="D500" s="45"/>
      <c r="E500" s="45"/>
      <c r="F500" s="45"/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</row>
    <row r="501" ht="15.75" customHeight="1">
      <c r="A501" s="45"/>
      <c r="B501" s="45"/>
      <c r="C501" s="45"/>
      <c r="D501" s="45"/>
      <c r="E501" s="45"/>
      <c r="F501" s="45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</row>
    <row r="502" ht="15.75" customHeight="1">
      <c r="A502" s="45"/>
      <c r="B502" s="45"/>
      <c r="C502" s="45"/>
      <c r="D502" s="45"/>
      <c r="E502" s="45"/>
      <c r="F502" s="45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</row>
    <row r="503" ht="15.75" customHeight="1">
      <c r="A503" s="45"/>
      <c r="B503" s="45"/>
      <c r="C503" s="45"/>
      <c r="D503" s="45"/>
      <c r="E503" s="45"/>
      <c r="F503" s="45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</row>
    <row r="504" ht="15.75" customHeight="1">
      <c r="A504" s="45"/>
      <c r="B504" s="45"/>
      <c r="C504" s="45"/>
      <c r="D504" s="45"/>
      <c r="E504" s="45"/>
      <c r="F504" s="45"/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</row>
    <row r="505" ht="15.75" customHeight="1">
      <c r="A505" s="45"/>
      <c r="B505" s="45"/>
      <c r="C505" s="45"/>
      <c r="D505" s="45"/>
      <c r="E505" s="45"/>
      <c r="F505" s="45"/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</row>
    <row r="506" ht="15.75" customHeight="1">
      <c r="A506" s="45"/>
      <c r="B506" s="45"/>
      <c r="C506" s="45"/>
      <c r="D506" s="45"/>
      <c r="E506" s="45"/>
      <c r="F506" s="45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</row>
    <row r="507" ht="15.75" customHeight="1">
      <c r="A507" s="45"/>
      <c r="B507" s="45"/>
      <c r="C507" s="45"/>
      <c r="D507" s="45"/>
      <c r="E507" s="45"/>
      <c r="F507" s="45"/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</row>
    <row r="508" ht="15.75" customHeight="1">
      <c r="A508" s="45"/>
      <c r="B508" s="45"/>
      <c r="C508" s="45"/>
      <c r="D508" s="45"/>
      <c r="E508" s="45"/>
      <c r="F508" s="45"/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</row>
    <row r="509" ht="15.75" customHeight="1">
      <c r="A509" s="45"/>
      <c r="B509" s="45"/>
      <c r="C509" s="45"/>
      <c r="D509" s="45"/>
      <c r="E509" s="45"/>
      <c r="F509" s="45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</row>
    <row r="510" ht="15.75" customHeight="1">
      <c r="A510" s="45"/>
      <c r="B510" s="45"/>
      <c r="C510" s="45"/>
      <c r="D510" s="45"/>
      <c r="E510" s="45"/>
      <c r="F510" s="45"/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</row>
    <row r="511" ht="15.75" customHeight="1">
      <c r="A511" s="45"/>
      <c r="B511" s="45"/>
      <c r="C511" s="45"/>
      <c r="D511" s="45"/>
      <c r="E511" s="45"/>
      <c r="F511" s="45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</row>
    <row r="512" ht="15.75" customHeight="1">
      <c r="A512" s="45"/>
      <c r="B512" s="45"/>
      <c r="C512" s="45"/>
      <c r="D512" s="45"/>
      <c r="E512" s="45"/>
      <c r="F512" s="45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</row>
    <row r="513" ht="15.75" customHeight="1">
      <c r="A513" s="45"/>
      <c r="B513" s="45"/>
      <c r="C513" s="45"/>
      <c r="D513" s="45"/>
      <c r="E513" s="45"/>
      <c r="F513" s="45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</row>
    <row r="514" ht="15.75" customHeight="1">
      <c r="A514" s="45"/>
      <c r="B514" s="45"/>
      <c r="C514" s="45"/>
      <c r="D514" s="45"/>
      <c r="E514" s="45"/>
      <c r="F514" s="45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</row>
    <row r="515" ht="15.75" customHeight="1">
      <c r="A515" s="45"/>
      <c r="B515" s="45"/>
      <c r="C515" s="45"/>
      <c r="D515" s="45"/>
      <c r="E515" s="45"/>
      <c r="F515" s="45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</row>
    <row r="516" ht="15.75" customHeight="1">
      <c r="A516" s="45"/>
      <c r="B516" s="45"/>
      <c r="C516" s="45"/>
      <c r="D516" s="45"/>
      <c r="E516" s="45"/>
      <c r="F516" s="45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</row>
    <row r="517" ht="15.75" customHeight="1">
      <c r="A517" s="45"/>
      <c r="B517" s="45"/>
      <c r="C517" s="45"/>
      <c r="D517" s="45"/>
      <c r="E517" s="45"/>
      <c r="F517" s="45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</row>
    <row r="518" ht="15.75" customHeight="1">
      <c r="A518" s="45"/>
      <c r="B518" s="45"/>
      <c r="C518" s="45"/>
      <c r="D518" s="45"/>
      <c r="E518" s="45"/>
      <c r="F518" s="45"/>
      <c r="G518" s="4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</row>
    <row r="519" ht="15.75" customHeight="1">
      <c r="A519" s="45"/>
      <c r="B519" s="45"/>
      <c r="C519" s="45"/>
      <c r="D519" s="45"/>
      <c r="E519" s="45"/>
      <c r="F519" s="45"/>
      <c r="G519" s="4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</row>
    <row r="520" ht="15.75" customHeight="1">
      <c r="A520" s="45"/>
      <c r="B520" s="45"/>
      <c r="C520" s="45"/>
      <c r="D520" s="45"/>
      <c r="E520" s="45"/>
      <c r="F520" s="45"/>
      <c r="G520" s="45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</row>
    <row r="521" ht="15.75" customHeight="1">
      <c r="A521" s="45"/>
      <c r="B521" s="45"/>
      <c r="C521" s="45"/>
      <c r="D521" s="45"/>
      <c r="E521" s="45"/>
      <c r="F521" s="45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</row>
    <row r="522" ht="15.75" customHeight="1">
      <c r="A522" s="45"/>
      <c r="B522" s="45"/>
      <c r="C522" s="45"/>
      <c r="D522" s="45"/>
      <c r="E522" s="45"/>
      <c r="F522" s="45"/>
      <c r="G522" s="45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</row>
    <row r="523" ht="15.75" customHeight="1">
      <c r="A523" s="45"/>
      <c r="B523" s="45"/>
      <c r="C523" s="45"/>
      <c r="D523" s="45"/>
      <c r="E523" s="45"/>
      <c r="F523" s="45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</row>
    <row r="524" ht="15.75" customHeight="1">
      <c r="A524" s="45"/>
      <c r="B524" s="45"/>
      <c r="C524" s="45"/>
      <c r="D524" s="45"/>
      <c r="E524" s="45"/>
      <c r="F524" s="45"/>
      <c r="G524" s="45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</row>
    <row r="525" ht="15.75" customHeight="1">
      <c r="A525" s="45"/>
      <c r="B525" s="45"/>
      <c r="C525" s="45"/>
      <c r="D525" s="45"/>
      <c r="E525" s="45"/>
      <c r="F525" s="45"/>
      <c r="G525" s="4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</row>
    <row r="526" ht="15.75" customHeight="1">
      <c r="A526" s="45"/>
      <c r="B526" s="45"/>
      <c r="C526" s="45"/>
      <c r="D526" s="45"/>
      <c r="E526" s="45"/>
      <c r="F526" s="45"/>
      <c r="G526" s="45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</row>
    <row r="527" ht="15.75" customHeight="1">
      <c r="A527" s="45"/>
      <c r="B527" s="45"/>
      <c r="C527" s="45"/>
      <c r="D527" s="45"/>
      <c r="E527" s="45"/>
      <c r="F527" s="45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</row>
    <row r="528" ht="15.75" customHeight="1">
      <c r="A528" s="45"/>
      <c r="B528" s="45"/>
      <c r="C528" s="45"/>
      <c r="D528" s="45"/>
      <c r="E528" s="45"/>
      <c r="F528" s="45"/>
      <c r="G528" s="45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</row>
    <row r="529" ht="15.75" customHeight="1">
      <c r="A529" s="45"/>
      <c r="B529" s="45"/>
      <c r="C529" s="45"/>
      <c r="D529" s="45"/>
      <c r="E529" s="45"/>
      <c r="F529" s="45"/>
      <c r="G529" s="45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</row>
    <row r="530" ht="15.75" customHeight="1">
      <c r="A530" s="45"/>
      <c r="B530" s="45"/>
      <c r="C530" s="45"/>
      <c r="D530" s="45"/>
      <c r="E530" s="45"/>
      <c r="F530" s="45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</row>
    <row r="531" ht="15.75" customHeight="1">
      <c r="A531" s="45"/>
      <c r="B531" s="45"/>
      <c r="C531" s="45"/>
      <c r="D531" s="45"/>
      <c r="E531" s="45"/>
      <c r="F531" s="45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</row>
    <row r="532" ht="15.75" customHeight="1">
      <c r="A532" s="45"/>
      <c r="B532" s="45"/>
      <c r="C532" s="45"/>
      <c r="D532" s="45"/>
      <c r="E532" s="45"/>
      <c r="F532" s="45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</row>
    <row r="533" ht="15.75" customHeight="1">
      <c r="A533" s="45"/>
      <c r="B533" s="45"/>
      <c r="C533" s="45"/>
      <c r="D533" s="45"/>
      <c r="E533" s="45"/>
      <c r="F533" s="45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</row>
    <row r="534" ht="15.75" customHeight="1">
      <c r="A534" s="45"/>
      <c r="B534" s="45"/>
      <c r="C534" s="45"/>
      <c r="D534" s="45"/>
      <c r="E534" s="45"/>
      <c r="F534" s="45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</row>
    <row r="535" ht="15.75" customHeight="1">
      <c r="A535" s="45"/>
      <c r="B535" s="45"/>
      <c r="C535" s="45"/>
      <c r="D535" s="45"/>
      <c r="E535" s="45"/>
      <c r="F535" s="45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</row>
    <row r="536" ht="15.75" customHeight="1">
      <c r="A536" s="45"/>
      <c r="B536" s="45"/>
      <c r="C536" s="45"/>
      <c r="D536" s="45"/>
      <c r="E536" s="45"/>
      <c r="F536" s="45"/>
      <c r="G536" s="45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</row>
    <row r="537" ht="15.75" customHeight="1">
      <c r="A537" s="45"/>
      <c r="B537" s="45"/>
      <c r="C537" s="45"/>
      <c r="D537" s="45"/>
      <c r="E537" s="45"/>
      <c r="F537" s="45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</row>
    <row r="538" ht="15.75" customHeight="1">
      <c r="A538" s="45"/>
      <c r="B538" s="45"/>
      <c r="C538" s="45"/>
      <c r="D538" s="45"/>
      <c r="E538" s="45"/>
      <c r="F538" s="45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</row>
    <row r="539" ht="15.75" customHeight="1">
      <c r="A539" s="45"/>
      <c r="B539" s="45"/>
      <c r="C539" s="45"/>
      <c r="D539" s="45"/>
      <c r="E539" s="45"/>
      <c r="F539" s="45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</row>
    <row r="540" ht="15.75" customHeight="1">
      <c r="A540" s="45"/>
      <c r="B540" s="45"/>
      <c r="C540" s="45"/>
      <c r="D540" s="45"/>
      <c r="E540" s="45"/>
      <c r="F540" s="45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</row>
    <row r="541" ht="15.75" customHeight="1">
      <c r="A541" s="45"/>
      <c r="B541" s="45"/>
      <c r="C541" s="45"/>
      <c r="D541" s="45"/>
      <c r="E541" s="45"/>
      <c r="F541" s="45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</row>
    <row r="542" ht="15.75" customHeight="1">
      <c r="A542" s="45"/>
      <c r="B542" s="45"/>
      <c r="C542" s="45"/>
      <c r="D542" s="45"/>
      <c r="E542" s="45"/>
      <c r="F542" s="45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</row>
    <row r="543" ht="15.75" customHeight="1">
      <c r="A543" s="45"/>
      <c r="B543" s="45"/>
      <c r="C543" s="45"/>
      <c r="D543" s="45"/>
      <c r="E543" s="45"/>
      <c r="F543" s="45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</row>
    <row r="544" ht="15.75" customHeight="1">
      <c r="A544" s="45"/>
      <c r="B544" s="45"/>
      <c r="C544" s="45"/>
      <c r="D544" s="45"/>
      <c r="E544" s="45"/>
      <c r="F544" s="45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</row>
    <row r="545" ht="15.75" customHeight="1">
      <c r="A545" s="45"/>
      <c r="B545" s="45"/>
      <c r="C545" s="45"/>
      <c r="D545" s="45"/>
      <c r="E545" s="45"/>
      <c r="F545" s="45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</row>
    <row r="546" ht="15.75" customHeight="1">
      <c r="A546" s="45"/>
      <c r="B546" s="45"/>
      <c r="C546" s="45"/>
      <c r="D546" s="45"/>
      <c r="E546" s="45"/>
      <c r="F546" s="45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</row>
    <row r="547" ht="15.75" customHeight="1">
      <c r="A547" s="45"/>
      <c r="B547" s="45"/>
      <c r="C547" s="45"/>
      <c r="D547" s="45"/>
      <c r="E547" s="45"/>
      <c r="F547" s="45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</row>
    <row r="548" ht="15.75" customHeight="1">
      <c r="A548" s="45"/>
      <c r="B548" s="45"/>
      <c r="C548" s="45"/>
      <c r="D548" s="45"/>
      <c r="E548" s="45"/>
      <c r="F548" s="45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</row>
    <row r="549" ht="15.75" customHeight="1">
      <c r="A549" s="45"/>
      <c r="B549" s="45"/>
      <c r="C549" s="45"/>
      <c r="D549" s="45"/>
      <c r="E549" s="45"/>
      <c r="F549" s="45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</row>
    <row r="550" ht="15.75" customHeight="1">
      <c r="A550" s="45"/>
      <c r="B550" s="45"/>
      <c r="C550" s="45"/>
      <c r="D550" s="45"/>
      <c r="E550" s="45"/>
      <c r="F550" s="45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</row>
    <row r="551" ht="15.75" customHeight="1">
      <c r="A551" s="45"/>
      <c r="B551" s="45"/>
      <c r="C551" s="45"/>
      <c r="D551" s="45"/>
      <c r="E551" s="45"/>
      <c r="F551" s="45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</row>
    <row r="552" ht="15.75" customHeight="1">
      <c r="A552" s="45"/>
      <c r="B552" s="45"/>
      <c r="C552" s="45"/>
      <c r="D552" s="45"/>
      <c r="E552" s="45"/>
      <c r="F552" s="45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</row>
    <row r="553" ht="15.75" customHeight="1">
      <c r="A553" s="45"/>
      <c r="B553" s="45"/>
      <c r="C553" s="45"/>
      <c r="D553" s="45"/>
      <c r="E553" s="45"/>
      <c r="F553" s="45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</row>
    <row r="554" ht="15.75" customHeight="1">
      <c r="A554" s="45"/>
      <c r="B554" s="45"/>
      <c r="C554" s="45"/>
      <c r="D554" s="45"/>
      <c r="E554" s="45"/>
      <c r="F554" s="45"/>
      <c r="G554" s="45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</row>
    <row r="555" ht="15.75" customHeight="1">
      <c r="A555" s="45"/>
      <c r="B555" s="45"/>
      <c r="C555" s="45"/>
      <c r="D555" s="45"/>
      <c r="E555" s="45"/>
      <c r="F555" s="45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</row>
    <row r="556" ht="15.75" customHeight="1">
      <c r="A556" s="45"/>
      <c r="B556" s="45"/>
      <c r="C556" s="45"/>
      <c r="D556" s="45"/>
      <c r="E556" s="45"/>
      <c r="F556" s="45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</row>
    <row r="557" ht="15.75" customHeight="1">
      <c r="A557" s="45"/>
      <c r="B557" s="45"/>
      <c r="C557" s="45"/>
      <c r="D557" s="45"/>
      <c r="E557" s="45"/>
      <c r="F557" s="45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</row>
    <row r="558" ht="15.75" customHeight="1">
      <c r="A558" s="45"/>
      <c r="B558" s="45"/>
      <c r="C558" s="45"/>
      <c r="D558" s="45"/>
      <c r="E558" s="45"/>
      <c r="F558" s="45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</row>
    <row r="559" ht="15.75" customHeight="1">
      <c r="A559" s="45"/>
      <c r="B559" s="45"/>
      <c r="C559" s="45"/>
      <c r="D559" s="45"/>
      <c r="E559" s="45"/>
      <c r="F559" s="45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</row>
    <row r="560" ht="15.75" customHeight="1">
      <c r="A560" s="45"/>
      <c r="B560" s="45"/>
      <c r="C560" s="45"/>
      <c r="D560" s="45"/>
      <c r="E560" s="45"/>
      <c r="F560" s="45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</row>
    <row r="561" ht="15.75" customHeight="1">
      <c r="A561" s="45"/>
      <c r="B561" s="45"/>
      <c r="C561" s="45"/>
      <c r="D561" s="45"/>
      <c r="E561" s="45"/>
      <c r="F561" s="45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</row>
    <row r="562" ht="15.75" customHeight="1">
      <c r="A562" s="45"/>
      <c r="B562" s="45"/>
      <c r="C562" s="45"/>
      <c r="D562" s="45"/>
      <c r="E562" s="45"/>
      <c r="F562" s="45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</row>
    <row r="563" ht="15.75" customHeight="1">
      <c r="A563" s="45"/>
      <c r="B563" s="45"/>
      <c r="C563" s="45"/>
      <c r="D563" s="45"/>
      <c r="E563" s="45"/>
      <c r="F563" s="45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</row>
    <row r="564" ht="15.75" customHeight="1">
      <c r="A564" s="45"/>
      <c r="B564" s="45"/>
      <c r="C564" s="45"/>
      <c r="D564" s="45"/>
      <c r="E564" s="45"/>
      <c r="F564" s="45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</row>
    <row r="565" ht="15.75" customHeight="1">
      <c r="A565" s="45"/>
      <c r="B565" s="45"/>
      <c r="C565" s="45"/>
      <c r="D565" s="45"/>
      <c r="E565" s="45"/>
      <c r="F565" s="45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</row>
    <row r="566" ht="15.75" customHeight="1">
      <c r="A566" s="45"/>
      <c r="B566" s="45"/>
      <c r="C566" s="45"/>
      <c r="D566" s="45"/>
      <c r="E566" s="45"/>
      <c r="F566" s="45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</row>
    <row r="567" ht="15.75" customHeight="1">
      <c r="A567" s="45"/>
      <c r="B567" s="45"/>
      <c r="C567" s="45"/>
      <c r="D567" s="45"/>
      <c r="E567" s="45"/>
      <c r="F567" s="45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</row>
    <row r="568" ht="15.75" customHeight="1">
      <c r="A568" s="45"/>
      <c r="B568" s="45"/>
      <c r="C568" s="45"/>
      <c r="D568" s="45"/>
      <c r="E568" s="45"/>
      <c r="F568" s="45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</row>
    <row r="569" ht="15.75" customHeight="1">
      <c r="A569" s="45"/>
      <c r="B569" s="45"/>
      <c r="C569" s="45"/>
      <c r="D569" s="45"/>
      <c r="E569" s="45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</row>
    <row r="570" ht="15.75" customHeight="1">
      <c r="A570" s="45"/>
      <c r="B570" s="45"/>
      <c r="C570" s="45"/>
      <c r="D570" s="45"/>
      <c r="E570" s="45"/>
      <c r="F570" s="45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</row>
    <row r="571" ht="15.75" customHeight="1">
      <c r="A571" s="45"/>
      <c r="B571" s="45"/>
      <c r="C571" s="45"/>
      <c r="D571" s="45"/>
      <c r="E571" s="45"/>
      <c r="F571" s="45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</row>
    <row r="572" ht="15.75" customHeight="1">
      <c r="A572" s="45"/>
      <c r="B572" s="45"/>
      <c r="C572" s="45"/>
      <c r="D572" s="45"/>
      <c r="E572" s="45"/>
      <c r="F572" s="45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</row>
    <row r="573" ht="15.75" customHeight="1">
      <c r="A573" s="45"/>
      <c r="B573" s="45"/>
      <c r="C573" s="45"/>
      <c r="D573" s="45"/>
      <c r="E573" s="45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</row>
    <row r="574" ht="15.75" customHeight="1">
      <c r="A574" s="45"/>
      <c r="B574" s="45"/>
      <c r="C574" s="45"/>
      <c r="D574" s="45"/>
      <c r="E574" s="45"/>
      <c r="F574" s="45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</row>
    <row r="575" ht="15.75" customHeight="1">
      <c r="A575" s="45"/>
      <c r="B575" s="45"/>
      <c r="C575" s="45"/>
      <c r="D575" s="45"/>
      <c r="E575" s="45"/>
      <c r="F575" s="45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</row>
    <row r="576" ht="15.75" customHeight="1">
      <c r="A576" s="45"/>
      <c r="B576" s="45"/>
      <c r="C576" s="45"/>
      <c r="D576" s="45"/>
      <c r="E576" s="45"/>
      <c r="F576" s="45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</row>
    <row r="577" ht="15.75" customHeight="1">
      <c r="A577" s="45"/>
      <c r="B577" s="45"/>
      <c r="C577" s="45"/>
      <c r="D577" s="45"/>
      <c r="E577" s="45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</row>
    <row r="578" ht="15.75" customHeight="1">
      <c r="A578" s="45"/>
      <c r="B578" s="45"/>
      <c r="C578" s="45"/>
      <c r="D578" s="45"/>
      <c r="E578" s="45"/>
      <c r="F578" s="45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</row>
    <row r="579" ht="15.75" customHeight="1">
      <c r="A579" s="45"/>
      <c r="B579" s="45"/>
      <c r="C579" s="45"/>
      <c r="D579" s="45"/>
      <c r="E579" s="45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</row>
    <row r="580" ht="15.75" customHeight="1">
      <c r="A580" s="45"/>
      <c r="B580" s="45"/>
      <c r="C580" s="45"/>
      <c r="D580" s="45"/>
      <c r="E580" s="45"/>
      <c r="F580" s="45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</row>
    <row r="581" ht="15.75" customHeight="1">
      <c r="A581" s="45"/>
      <c r="B581" s="45"/>
      <c r="C581" s="45"/>
      <c r="D581" s="45"/>
      <c r="E581" s="45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</row>
    <row r="582" ht="15.75" customHeight="1">
      <c r="A582" s="45"/>
      <c r="B582" s="45"/>
      <c r="C582" s="45"/>
      <c r="D582" s="45"/>
      <c r="E582" s="45"/>
      <c r="F582" s="45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</row>
    <row r="583" ht="15.75" customHeight="1">
      <c r="A583" s="45"/>
      <c r="B583" s="45"/>
      <c r="C583" s="45"/>
      <c r="D583" s="45"/>
      <c r="E583" s="45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</row>
    <row r="584" ht="15.75" customHeight="1">
      <c r="A584" s="45"/>
      <c r="B584" s="45"/>
      <c r="C584" s="45"/>
      <c r="D584" s="45"/>
      <c r="E584" s="45"/>
      <c r="F584" s="45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</row>
    <row r="585" ht="15.75" customHeight="1">
      <c r="A585" s="45"/>
      <c r="B585" s="45"/>
      <c r="C585" s="45"/>
      <c r="D585" s="45"/>
      <c r="E585" s="45"/>
      <c r="F585" s="45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</row>
    <row r="586" ht="15.75" customHeight="1">
      <c r="A586" s="45"/>
      <c r="B586" s="45"/>
      <c r="C586" s="45"/>
      <c r="D586" s="45"/>
      <c r="E586" s="45"/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</row>
    <row r="587" ht="15.75" customHeight="1">
      <c r="A587" s="45"/>
      <c r="B587" s="45"/>
      <c r="C587" s="45"/>
      <c r="D587" s="45"/>
      <c r="E587" s="45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</row>
    <row r="588" ht="15.75" customHeight="1">
      <c r="A588" s="45"/>
      <c r="B588" s="45"/>
      <c r="C588" s="45"/>
      <c r="D588" s="45"/>
      <c r="E588" s="45"/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</row>
    <row r="589" ht="15.75" customHeight="1">
      <c r="A589" s="45"/>
      <c r="B589" s="45"/>
      <c r="C589" s="45"/>
      <c r="D589" s="45"/>
      <c r="E589" s="45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</row>
    <row r="590" ht="15.75" customHeight="1">
      <c r="A590" s="45"/>
      <c r="B590" s="45"/>
      <c r="C590" s="45"/>
      <c r="D590" s="45"/>
      <c r="E590" s="45"/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</row>
    <row r="591" ht="15.75" customHeight="1">
      <c r="A591" s="45"/>
      <c r="B591" s="45"/>
      <c r="C591" s="45"/>
      <c r="D591" s="45"/>
      <c r="E591" s="45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</row>
    <row r="592" ht="15.75" customHeight="1">
      <c r="A592" s="45"/>
      <c r="B592" s="45"/>
      <c r="C592" s="45"/>
      <c r="D592" s="45"/>
      <c r="E592" s="45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</row>
    <row r="593" ht="15.75" customHeight="1">
      <c r="A593" s="45"/>
      <c r="B593" s="45"/>
      <c r="C593" s="45"/>
      <c r="D593" s="45"/>
      <c r="E593" s="45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</row>
    <row r="594" ht="15.75" customHeight="1">
      <c r="A594" s="45"/>
      <c r="B594" s="45"/>
      <c r="C594" s="45"/>
      <c r="D594" s="45"/>
      <c r="E594" s="45"/>
      <c r="F594" s="45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</row>
    <row r="595" ht="15.75" customHeight="1">
      <c r="A595" s="45"/>
      <c r="B595" s="45"/>
      <c r="C595" s="45"/>
      <c r="D595" s="45"/>
      <c r="E595" s="45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</row>
    <row r="596" ht="15.75" customHeight="1">
      <c r="A596" s="45"/>
      <c r="B596" s="45"/>
      <c r="C596" s="45"/>
      <c r="D596" s="45"/>
      <c r="E596" s="45"/>
      <c r="F596" s="45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</row>
    <row r="597" ht="15.75" customHeight="1">
      <c r="A597" s="45"/>
      <c r="B597" s="45"/>
      <c r="C597" s="45"/>
      <c r="D597" s="45"/>
      <c r="E597" s="45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</row>
    <row r="598" ht="15.75" customHeight="1">
      <c r="A598" s="45"/>
      <c r="B598" s="45"/>
      <c r="C598" s="45"/>
      <c r="D598" s="45"/>
      <c r="E598" s="45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</row>
    <row r="599" ht="15.75" customHeight="1">
      <c r="A599" s="45"/>
      <c r="B599" s="45"/>
      <c r="C599" s="45"/>
      <c r="D599" s="45"/>
      <c r="E599" s="45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</row>
    <row r="600" ht="15.75" customHeight="1">
      <c r="A600" s="45"/>
      <c r="B600" s="45"/>
      <c r="C600" s="45"/>
      <c r="D600" s="45"/>
      <c r="E600" s="45"/>
      <c r="F600" s="45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</row>
    <row r="601" ht="15.75" customHeight="1">
      <c r="A601" s="45"/>
      <c r="B601" s="45"/>
      <c r="C601" s="45"/>
      <c r="D601" s="45"/>
      <c r="E601" s="45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</row>
    <row r="602" ht="15.75" customHeight="1">
      <c r="A602" s="45"/>
      <c r="B602" s="45"/>
      <c r="C602" s="45"/>
      <c r="D602" s="45"/>
      <c r="E602" s="45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</row>
    <row r="603" ht="15.75" customHeight="1">
      <c r="A603" s="45"/>
      <c r="B603" s="45"/>
      <c r="C603" s="45"/>
      <c r="D603" s="45"/>
      <c r="E603" s="45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</row>
    <row r="604" ht="15.75" customHeight="1">
      <c r="A604" s="45"/>
      <c r="B604" s="45"/>
      <c r="C604" s="45"/>
      <c r="D604" s="45"/>
      <c r="E604" s="45"/>
      <c r="F604" s="45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</row>
    <row r="605" ht="15.75" customHeight="1">
      <c r="A605" s="45"/>
      <c r="B605" s="45"/>
      <c r="C605" s="45"/>
      <c r="D605" s="45"/>
      <c r="E605" s="45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</row>
    <row r="606" ht="15.75" customHeight="1">
      <c r="A606" s="45"/>
      <c r="B606" s="45"/>
      <c r="C606" s="45"/>
      <c r="D606" s="45"/>
      <c r="E606" s="45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</row>
    <row r="607" ht="15.75" customHeight="1">
      <c r="A607" s="45"/>
      <c r="B607" s="45"/>
      <c r="C607" s="45"/>
      <c r="D607" s="45"/>
      <c r="E607" s="45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</row>
    <row r="608" ht="15.75" customHeight="1">
      <c r="A608" s="45"/>
      <c r="B608" s="45"/>
      <c r="C608" s="45"/>
      <c r="D608" s="45"/>
      <c r="E608" s="45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</row>
    <row r="609" ht="15.75" customHeight="1">
      <c r="A609" s="45"/>
      <c r="B609" s="45"/>
      <c r="C609" s="45"/>
      <c r="D609" s="45"/>
      <c r="E609" s="45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</row>
    <row r="610" ht="15.75" customHeight="1">
      <c r="A610" s="45"/>
      <c r="B610" s="45"/>
      <c r="C610" s="45"/>
      <c r="D610" s="45"/>
      <c r="E610" s="45"/>
      <c r="F610" s="45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</row>
    <row r="611" ht="15.75" customHeight="1">
      <c r="A611" s="45"/>
      <c r="B611" s="45"/>
      <c r="C611" s="45"/>
      <c r="D611" s="45"/>
      <c r="E611" s="45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</row>
    <row r="612" ht="15.75" customHeight="1">
      <c r="A612" s="45"/>
      <c r="B612" s="45"/>
      <c r="C612" s="45"/>
      <c r="D612" s="45"/>
      <c r="E612" s="45"/>
      <c r="F612" s="45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</row>
    <row r="613" ht="15.75" customHeight="1">
      <c r="A613" s="45"/>
      <c r="B613" s="45"/>
      <c r="C613" s="45"/>
      <c r="D613" s="45"/>
      <c r="E613" s="45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</row>
    <row r="614" ht="15.75" customHeight="1">
      <c r="A614" s="45"/>
      <c r="B614" s="45"/>
      <c r="C614" s="45"/>
      <c r="D614" s="45"/>
      <c r="E614" s="45"/>
      <c r="F614" s="45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</row>
    <row r="615" ht="15.75" customHeight="1">
      <c r="A615" s="45"/>
      <c r="B615" s="45"/>
      <c r="C615" s="45"/>
      <c r="D615" s="45"/>
      <c r="E615" s="45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</row>
    <row r="616" ht="15.75" customHeight="1">
      <c r="A616" s="45"/>
      <c r="B616" s="45"/>
      <c r="C616" s="45"/>
      <c r="D616" s="45"/>
      <c r="E616" s="45"/>
      <c r="F616" s="45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</row>
    <row r="617" ht="15.75" customHeight="1">
      <c r="A617" s="45"/>
      <c r="B617" s="45"/>
      <c r="C617" s="45"/>
      <c r="D617" s="45"/>
      <c r="E617" s="45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</row>
    <row r="618" ht="15.75" customHeight="1">
      <c r="A618" s="45"/>
      <c r="B618" s="45"/>
      <c r="C618" s="45"/>
      <c r="D618" s="45"/>
      <c r="E618" s="45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</row>
    <row r="619" ht="15.75" customHeight="1">
      <c r="A619" s="45"/>
      <c r="B619" s="45"/>
      <c r="C619" s="45"/>
      <c r="D619" s="45"/>
      <c r="E619" s="45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</row>
    <row r="620" ht="15.75" customHeight="1">
      <c r="A620" s="45"/>
      <c r="B620" s="45"/>
      <c r="C620" s="45"/>
      <c r="D620" s="45"/>
      <c r="E620" s="45"/>
      <c r="F620" s="45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</row>
    <row r="621" ht="15.75" customHeight="1">
      <c r="A621" s="45"/>
      <c r="B621" s="45"/>
      <c r="C621" s="45"/>
      <c r="D621" s="45"/>
      <c r="E621" s="45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</row>
    <row r="622" ht="15.75" customHeight="1">
      <c r="A622" s="45"/>
      <c r="B622" s="45"/>
      <c r="C622" s="45"/>
      <c r="D622" s="45"/>
      <c r="E622" s="45"/>
      <c r="F622" s="45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</row>
    <row r="623" ht="15.75" customHeight="1">
      <c r="A623" s="45"/>
      <c r="B623" s="45"/>
      <c r="C623" s="45"/>
      <c r="D623" s="45"/>
      <c r="E623" s="45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</row>
    <row r="624" ht="15.75" customHeight="1">
      <c r="A624" s="45"/>
      <c r="B624" s="45"/>
      <c r="C624" s="45"/>
      <c r="D624" s="45"/>
      <c r="E624" s="45"/>
      <c r="F624" s="45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</row>
    <row r="625" ht="15.75" customHeight="1">
      <c r="A625" s="45"/>
      <c r="B625" s="45"/>
      <c r="C625" s="45"/>
      <c r="D625" s="45"/>
      <c r="E625" s="45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</row>
    <row r="626" ht="15.75" customHeight="1">
      <c r="A626" s="45"/>
      <c r="B626" s="45"/>
      <c r="C626" s="45"/>
      <c r="D626" s="45"/>
      <c r="E626" s="45"/>
      <c r="F626" s="45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</row>
    <row r="627" ht="15.75" customHeight="1">
      <c r="A627" s="45"/>
      <c r="B627" s="45"/>
      <c r="C627" s="45"/>
      <c r="D627" s="45"/>
      <c r="E627" s="45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</row>
    <row r="628" ht="15.75" customHeight="1">
      <c r="A628" s="45"/>
      <c r="B628" s="45"/>
      <c r="C628" s="45"/>
      <c r="D628" s="45"/>
      <c r="E628" s="45"/>
      <c r="F628" s="45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</row>
    <row r="629" ht="15.75" customHeight="1">
      <c r="A629" s="45"/>
      <c r="B629" s="45"/>
      <c r="C629" s="45"/>
      <c r="D629" s="45"/>
      <c r="E629" s="45"/>
      <c r="F629" s="45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</row>
    <row r="630" ht="15.75" customHeight="1">
      <c r="A630" s="45"/>
      <c r="B630" s="45"/>
      <c r="C630" s="45"/>
      <c r="D630" s="45"/>
      <c r="E630" s="45"/>
      <c r="F630" s="45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</row>
    <row r="631" ht="15.75" customHeight="1">
      <c r="A631" s="45"/>
      <c r="B631" s="45"/>
      <c r="C631" s="45"/>
      <c r="D631" s="45"/>
      <c r="E631" s="45"/>
      <c r="F631" s="45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</row>
    <row r="632" ht="15.75" customHeight="1">
      <c r="A632" s="45"/>
      <c r="B632" s="45"/>
      <c r="C632" s="45"/>
      <c r="D632" s="45"/>
      <c r="E632" s="45"/>
      <c r="F632" s="45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</row>
    <row r="633" ht="15.75" customHeight="1">
      <c r="A633" s="45"/>
      <c r="B633" s="45"/>
      <c r="C633" s="45"/>
      <c r="D633" s="45"/>
      <c r="E633" s="45"/>
      <c r="F633" s="45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</row>
    <row r="634" ht="15.75" customHeight="1">
      <c r="A634" s="45"/>
      <c r="B634" s="45"/>
      <c r="C634" s="45"/>
      <c r="D634" s="45"/>
      <c r="E634" s="45"/>
      <c r="F634" s="45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</row>
    <row r="635" ht="15.75" customHeight="1">
      <c r="A635" s="45"/>
      <c r="B635" s="45"/>
      <c r="C635" s="45"/>
      <c r="D635" s="45"/>
      <c r="E635" s="45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</row>
    <row r="636" ht="15.75" customHeight="1">
      <c r="A636" s="45"/>
      <c r="B636" s="45"/>
      <c r="C636" s="45"/>
      <c r="D636" s="45"/>
      <c r="E636" s="45"/>
      <c r="F636" s="45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</row>
    <row r="637" ht="15.75" customHeight="1">
      <c r="A637" s="45"/>
      <c r="B637" s="45"/>
      <c r="C637" s="45"/>
      <c r="D637" s="45"/>
      <c r="E637" s="45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</row>
    <row r="638" ht="15.75" customHeight="1">
      <c r="A638" s="45"/>
      <c r="B638" s="45"/>
      <c r="C638" s="45"/>
      <c r="D638" s="45"/>
      <c r="E638" s="45"/>
      <c r="F638" s="45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</row>
    <row r="639" ht="15.75" customHeight="1">
      <c r="A639" s="45"/>
      <c r="B639" s="45"/>
      <c r="C639" s="45"/>
      <c r="D639" s="45"/>
      <c r="E639" s="45"/>
      <c r="F639" s="45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</row>
    <row r="640" ht="15.75" customHeight="1">
      <c r="A640" s="45"/>
      <c r="B640" s="45"/>
      <c r="C640" s="45"/>
      <c r="D640" s="45"/>
      <c r="E640" s="45"/>
      <c r="F640" s="45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</row>
    <row r="641" ht="15.75" customHeight="1">
      <c r="A641" s="45"/>
      <c r="B641" s="45"/>
      <c r="C641" s="45"/>
      <c r="D641" s="45"/>
      <c r="E641" s="45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</row>
    <row r="642" ht="15.75" customHeight="1">
      <c r="A642" s="45"/>
      <c r="B642" s="45"/>
      <c r="C642" s="45"/>
      <c r="D642" s="45"/>
      <c r="E642" s="45"/>
      <c r="F642" s="45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</row>
    <row r="643" ht="15.75" customHeight="1">
      <c r="A643" s="45"/>
      <c r="B643" s="45"/>
      <c r="C643" s="45"/>
      <c r="D643" s="45"/>
      <c r="E643" s="45"/>
      <c r="F643" s="45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</row>
    <row r="644" ht="15.75" customHeight="1">
      <c r="A644" s="45"/>
      <c r="B644" s="45"/>
      <c r="C644" s="45"/>
      <c r="D644" s="45"/>
      <c r="E644" s="45"/>
      <c r="F644" s="45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</row>
    <row r="645" ht="15.75" customHeight="1">
      <c r="A645" s="45"/>
      <c r="B645" s="45"/>
      <c r="C645" s="45"/>
      <c r="D645" s="45"/>
      <c r="E645" s="45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</row>
    <row r="646" ht="15.75" customHeight="1">
      <c r="A646" s="45"/>
      <c r="B646" s="45"/>
      <c r="C646" s="45"/>
      <c r="D646" s="45"/>
      <c r="E646" s="45"/>
      <c r="F646" s="45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</row>
    <row r="647" ht="15.75" customHeight="1">
      <c r="A647" s="45"/>
      <c r="B647" s="45"/>
      <c r="C647" s="45"/>
      <c r="D647" s="45"/>
      <c r="E647" s="45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</row>
    <row r="648" ht="15.75" customHeight="1">
      <c r="A648" s="45"/>
      <c r="B648" s="45"/>
      <c r="C648" s="45"/>
      <c r="D648" s="45"/>
      <c r="E648" s="45"/>
      <c r="F648" s="45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</row>
    <row r="649" ht="15.75" customHeight="1">
      <c r="A649" s="45"/>
      <c r="B649" s="45"/>
      <c r="C649" s="45"/>
      <c r="D649" s="45"/>
      <c r="E649" s="45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</row>
    <row r="650" ht="15.75" customHeight="1">
      <c r="A650" s="45"/>
      <c r="B650" s="45"/>
      <c r="C650" s="45"/>
      <c r="D650" s="45"/>
      <c r="E650" s="45"/>
      <c r="F650" s="45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</row>
    <row r="651" ht="15.75" customHeight="1">
      <c r="A651" s="45"/>
      <c r="B651" s="45"/>
      <c r="C651" s="45"/>
      <c r="D651" s="45"/>
      <c r="E651" s="45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</row>
    <row r="652" ht="15.75" customHeight="1">
      <c r="A652" s="45"/>
      <c r="B652" s="45"/>
      <c r="C652" s="45"/>
      <c r="D652" s="45"/>
      <c r="E652" s="45"/>
      <c r="F652" s="45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</row>
    <row r="653" ht="15.75" customHeight="1">
      <c r="A653" s="45"/>
      <c r="B653" s="45"/>
      <c r="C653" s="45"/>
      <c r="D653" s="45"/>
      <c r="E653" s="45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</row>
    <row r="654" ht="15.75" customHeight="1">
      <c r="A654" s="45"/>
      <c r="B654" s="45"/>
      <c r="C654" s="45"/>
      <c r="D654" s="45"/>
      <c r="E654" s="45"/>
      <c r="F654" s="45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</row>
    <row r="655" ht="15.75" customHeight="1">
      <c r="A655" s="45"/>
      <c r="B655" s="45"/>
      <c r="C655" s="45"/>
      <c r="D655" s="45"/>
      <c r="E655" s="45"/>
      <c r="F655" s="45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</row>
    <row r="656" ht="15.75" customHeight="1">
      <c r="A656" s="45"/>
      <c r="B656" s="45"/>
      <c r="C656" s="45"/>
      <c r="D656" s="45"/>
      <c r="E656" s="45"/>
      <c r="F656" s="45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</row>
    <row r="657" ht="15.75" customHeight="1">
      <c r="A657" s="45"/>
      <c r="B657" s="45"/>
      <c r="C657" s="45"/>
      <c r="D657" s="45"/>
      <c r="E657" s="45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</row>
    <row r="658" ht="15.75" customHeight="1">
      <c r="A658" s="45"/>
      <c r="B658" s="45"/>
      <c r="C658" s="45"/>
      <c r="D658" s="45"/>
      <c r="E658" s="45"/>
      <c r="F658" s="45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</row>
    <row r="659" ht="15.75" customHeight="1">
      <c r="A659" s="45"/>
      <c r="B659" s="45"/>
      <c r="C659" s="45"/>
      <c r="D659" s="45"/>
      <c r="E659" s="45"/>
      <c r="F659" s="45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</row>
    <row r="660" ht="15.75" customHeight="1">
      <c r="A660" s="45"/>
      <c r="B660" s="45"/>
      <c r="C660" s="45"/>
      <c r="D660" s="45"/>
      <c r="E660" s="45"/>
      <c r="F660" s="45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</row>
    <row r="661" ht="15.75" customHeight="1">
      <c r="A661" s="45"/>
      <c r="B661" s="45"/>
      <c r="C661" s="45"/>
      <c r="D661" s="45"/>
      <c r="E661" s="45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</row>
    <row r="662" ht="15.75" customHeight="1">
      <c r="A662" s="45"/>
      <c r="B662" s="45"/>
      <c r="C662" s="45"/>
      <c r="D662" s="45"/>
      <c r="E662" s="45"/>
      <c r="F662" s="45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</row>
    <row r="663" ht="15.75" customHeight="1">
      <c r="A663" s="45"/>
      <c r="B663" s="45"/>
      <c r="C663" s="45"/>
      <c r="D663" s="45"/>
      <c r="E663" s="45"/>
      <c r="F663" s="45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</row>
    <row r="664" ht="15.75" customHeight="1">
      <c r="A664" s="45"/>
      <c r="B664" s="45"/>
      <c r="C664" s="45"/>
      <c r="D664" s="45"/>
      <c r="E664" s="45"/>
      <c r="F664" s="45"/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</row>
    <row r="665" ht="15.75" customHeight="1">
      <c r="A665" s="45"/>
      <c r="B665" s="45"/>
      <c r="C665" s="45"/>
      <c r="D665" s="45"/>
      <c r="E665" s="45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</row>
    <row r="666" ht="15.75" customHeight="1">
      <c r="A666" s="45"/>
      <c r="B666" s="45"/>
      <c r="C666" s="45"/>
      <c r="D666" s="45"/>
      <c r="E666" s="45"/>
      <c r="F666" s="45"/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</row>
    <row r="667" ht="15.75" customHeight="1">
      <c r="A667" s="45"/>
      <c r="B667" s="45"/>
      <c r="C667" s="45"/>
      <c r="D667" s="45"/>
      <c r="E667" s="45"/>
      <c r="F667" s="45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</row>
    <row r="668" ht="15.75" customHeight="1">
      <c r="A668" s="45"/>
      <c r="B668" s="45"/>
      <c r="C668" s="45"/>
      <c r="D668" s="45"/>
      <c r="E668" s="45"/>
      <c r="F668" s="45"/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</row>
    <row r="669" ht="15.75" customHeight="1">
      <c r="A669" s="45"/>
      <c r="B669" s="45"/>
      <c r="C669" s="45"/>
      <c r="D669" s="45"/>
      <c r="E669" s="45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</row>
    <row r="670" ht="15.75" customHeight="1">
      <c r="A670" s="45"/>
      <c r="B670" s="45"/>
      <c r="C670" s="45"/>
      <c r="D670" s="45"/>
      <c r="E670" s="45"/>
      <c r="F670" s="45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</row>
    <row r="671" ht="15.75" customHeight="1">
      <c r="A671" s="45"/>
      <c r="B671" s="45"/>
      <c r="C671" s="45"/>
      <c r="D671" s="45"/>
      <c r="E671" s="45"/>
      <c r="F671" s="45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</row>
    <row r="672" ht="15.75" customHeight="1">
      <c r="A672" s="45"/>
      <c r="B672" s="45"/>
      <c r="C672" s="45"/>
      <c r="D672" s="45"/>
      <c r="E672" s="45"/>
      <c r="F672" s="45"/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</row>
    <row r="673" ht="15.75" customHeight="1">
      <c r="A673" s="45"/>
      <c r="B673" s="45"/>
      <c r="C673" s="45"/>
      <c r="D673" s="45"/>
      <c r="E673" s="45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</row>
    <row r="674" ht="15.75" customHeight="1">
      <c r="A674" s="45"/>
      <c r="B674" s="45"/>
      <c r="C674" s="45"/>
      <c r="D674" s="45"/>
      <c r="E674" s="45"/>
      <c r="F674" s="45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</row>
    <row r="675" ht="15.75" customHeight="1">
      <c r="A675" s="45"/>
      <c r="B675" s="45"/>
      <c r="C675" s="45"/>
      <c r="D675" s="45"/>
      <c r="E675" s="45"/>
      <c r="F675" s="45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</row>
    <row r="676" ht="15.75" customHeight="1">
      <c r="A676" s="45"/>
      <c r="B676" s="45"/>
      <c r="C676" s="45"/>
      <c r="D676" s="45"/>
      <c r="E676" s="45"/>
      <c r="F676" s="45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</row>
    <row r="677" ht="15.75" customHeight="1">
      <c r="A677" s="45"/>
      <c r="B677" s="45"/>
      <c r="C677" s="45"/>
      <c r="D677" s="45"/>
      <c r="E677" s="45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</row>
    <row r="678" ht="15.75" customHeight="1">
      <c r="A678" s="45"/>
      <c r="B678" s="45"/>
      <c r="C678" s="45"/>
      <c r="D678" s="45"/>
      <c r="E678" s="45"/>
      <c r="F678" s="45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</row>
    <row r="679" ht="15.75" customHeight="1">
      <c r="A679" s="45"/>
      <c r="B679" s="45"/>
      <c r="C679" s="45"/>
      <c r="D679" s="45"/>
      <c r="E679" s="45"/>
      <c r="F679" s="45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</row>
    <row r="680" ht="15.75" customHeight="1">
      <c r="A680" s="45"/>
      <c r="B680" s="45"/>
      <c r="C680" s="45"/>
      <c r="D680" s="45"/>
      <c r="E680" s="45"/>
      <c r="F680" s="45"/>
      <c r="G680" s="45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</row>
    <row r="681" ht="15.75" customHeight="1">
      <c r="A681" s="45"/>
      <c r="B681" s="45"/>
      <c r="C681" s="45"/>
      <c r="D681" s="45"/>
      <c r="E681" s="45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</row>
    <row r="682" ht="15.75" customHeight="1">
      <c r="A682" s="45"/>
      <c r="B682" s="45"/>
      <c r="C682" s="45"/>
      <c r="D682" s="45"/>
      <c r="E682" s="45"/>
      <c r="F682" s="45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</row>
    <row r="683" ht="15.75" customHeight="1">
      <c r="A683" s="45"/>
      <c r="B683" s="45"/>
      <c r="C683" s="45"/>
      <c r="D683" s="45"/>
      <c r="E683" s="45"/>
      <c r="F683" s="45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</row>
    <row r="684" ht="15.75" customHeight="1">
      <c r="A684" s="45"/>
      <c r="B684" s="45"/>
      <c r="C684" s="45"/>
      <c r="D684" s="45"/>
      <c r="E684" s="45"/>
      <c r="F684" s="45"/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</row>
    <row r="685" ht="15.75" customHeight="1">
      <c r="A685" s="45"/>
      <c r="B685" s="45"/>
      <c r="C685" s="45"/>
      <c r="D685" s="45"/>
      <c r="E685" s="45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</row>
    <row r="686" ht="15.75" customHeight="1">
      <c r="A686" s="45"/>
      <c r="B686" s="45"/>
      <c r="C686" s="45"/>
      <c r="D686" s="45"/>
      <c r="E686" s="45"/>
      <c r="F686" s="45"/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</row>
    <row r="687" ht="15.75" customHeight="1">
      <c r="A687" s="45"/>
      <c r="B687" s="45"/>
      <c r="C687" s="45"/>
      <c r="D687" s="45"/>
      <c r="E687" s="45"/>
      <c r="F687" s="45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</row>
    <row r="688" ht="15.75" customHeight="1">
      <c r="A688" s="45"/>
      <c r="B688" s="45"/>
      <c r="C688" s="45"/>
      <c r="D688" s="45"/>
      <c r="E688" s="45"/>
      <c r="F688" s="45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</row>
    <row r="689" ht="15.75" customHeight="1">
      <c r="A689" s="45"/>
      <c r="B689" s="45"/>
      <c r="C689" s="45"/>
      <c r="D689" s="45"/>
      <c r="E689" s="45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</row>
    <row r="690" ht="15.75" customHeight="1">
      <c r="A690" s="45"/>
      <c r="B690" s="45"/>
      <c r="C690" s="45"/>
      <c r="D690" s="45"/>
      <c r="E690" s="45"/>
      <c r="F690" s="45"/>
      <c r="G690" s="45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</row>
    <row r="691" ht="15.75" customHeight="1">
      <c r="A691" s="45"/>
      <c r="B691" s="45"/>
      <c r="C691" s="45"/>
      <c r="D691" s="45"/>
      <c r="E691" s="45"/>
      <c r="F691" s="45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</row>
    <row r="692" ht="15.75" customHeight="1">
      <c r="A692" s="45"/>
      <c r="B692" s="45"/>
      <c r="C692" s="45"/>
      <c r="D692" s="45"/>
      <c r="E692" s="45"/>
      <c r="F692" s="45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</row>
    <row r="693" ht="15.75" customHeight="1">
      <c r="A693" s="45"/>
      <c r="B693" s="45"/>
      <c r="C693" s="45"/>
      <c r="D693" s="45"/>
      <c r="E693" s="45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</row>
    <row r="694" ht="15.75" customHeight="1">
      <c r="A694" s="45"/>
      <c r="B694" s="45"/>
      <c r="C694" s="45"/>
      <c r="D694" s="45"/>
      <c r="E694" s="45"/>
      <c r="F694" s="45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</row>
    <row r="695" ht="15.75" customHeight="1">
      <c r="A695" s="45"/>
      <c r="B695" s="45"/>
      <c r="C695" s="45"/>
      <c r="D695" s="45"/>
      <c r="E695" s="45"/>
      <c r="F695" s="45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</row>
    <row r="696" ht="15.75" customHeight="1">
      <c r="A696" s="45"/>
      <c r="B696" s="45"/>
      <c r="C696" s="45"/>
      <c r="D696" s="45"/>
      <c r="E696" s="45"/>
      <c r="F696" s="45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</row>
    <row r="697" ht="15.75" customHeight="1">
      <c r="A697" s="45"/>
      <c r="B697" s="45"/>
      <c r="C697" s="45"/>
      <c r="D697" s="45"/>
      <c r="E697" s="45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</row>
    <row r="698" ht="15.75" customHeight="1">
      <c r="A698" s="45"/>
      <c r="B698" s="45"/>
      <c r="C698" s="45"/>
      <c r="D698" s="45"/>
      <c r="E698" s="45"/>
      <c r="F698" s="45"/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</row>
    <row r="699" ht="15.75" customHeight="1">
      <c r="A699" s="45"/>
      <c r="B699" s="45"/>
      <c r="C699" s="45"/>
      <c r="D699" s="45"/>
      <c r="E699" s="45"/>
      <c r="F699" s="45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</row>
    <row r="700" ht="15.75" customHeight="1">
      <c r="A700" s="45"/>
      <c r="B700" s="45"/>
      <c r="C700" s="45"/>
      <c r="D700" s="45"/>
      <c r="E700" s="45"/>
      <c r="F700" s="45"/>
      <c r="G700" s="45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</row>
    <row r="701" ht="15.75" customHeight="1">
      <c r="A701" s="45"/>
      <c r="B701" s="45"/>
      <c r="C701" s="45"/>
      <c r="D701" s="45"/>
      <c r="E701" s="45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</row>
    <row r="702" ht="15.75" customHeight="1">
      <c r="A702" s="45"/>
      <c r="B702" s="45"/>
      <c r="C702" s="45"/>
      <c r="D702" s="45"/>
      <c r="E702" s="45"/>
      <c r="F702" s="45"/>
      <c r="G702" s="45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</row>
    <row r="703" ht="15.75" customHeight="1">
      <c r="A703" s="45"/>
      <c r="B703" s="45"/>
      <c r="C703" s="45"/>
      <c r="D703" s="45"/>
      <c r="E703" s="45"/>
      <c r="F703" s="45"/>
      <c r="G703" s="45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</row>
    <row r="704" ht="15.75" customHeight="1">
      <c r="A704" s="45"/>
      <c r="B704" s="45"/>
      <c r="C704" s="45"/>
      <c r="D704" s="45"/>
      <c r="E704" s="45"/>
      <c r="F704" s="45"/>
      <c r="G704" s="45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</row>
    <row r="705" ht="15.75" customHeight="1">
      <c r="A705" s="45"/>
      <c r="B705" s="45"/>
      <c r="C705" s="45"/>
      <c r="D705" s="45"/>
      <c r="E705" s="45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</row>
    <row r="706" ht="15.75" customHeight="1">
      <c r="A706" s="45"/>
      <c r="B706" s="45"/>
      <c r="C706" s="45"/>
      <c r="D706" s="45"/>
      <c r="E706" s="45"/>
      <c r="F706" s="45"/>
      <c r="G706" s="45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</row>
    <row r="707" ht="15.75" customHeight="1">
      <c r="A707" s="45"/>
      <c r="B707" s="45"/>
      <c r="C707" s="45"/>
      <c r="D707" s="45"/>
      <c r="E707" s="45"/>
      <c r="F707" s="45"/>
      <c r="G707" s="45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</row>
    <row r="708" ht="15.75" customHeight="1">
      <c r="A708" s="45"/>
      <c r="B708" s="45"/>
      <c r="C708" s="45"/>
      <c r="D708" s="45"/>
      <c r="E708" s="45"/>
      <c r="F708" s="45"/>
      <c r="G708" s="45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</row>
    <row r="709" ht="15.75" customHeight="1">
      <c r="A709" s="45"/>
      <c r="B709" s="45"/>
      <c r="C709" s="45"/>
      <c r="D709" s="45"/>
      <c r="E709" s="45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</row>
    <row r="710" ht="15.75" customHeight="1">
      <c r="A710" s="45"/>
      <c r="B710" s="45"/>
      <c r="C710" s="45"/>
      <c r="D710" s="45"/>
      <c r="E710" s="45"/>
      <c r="F710" s="45"/>
      <c r="G710" s="45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</row>
    <row r="711" ht="15.75" customHeight="1">
      <c r="A711" s="45"/>
      <c r="B711" s="45"/>
      <c r="C711" s="45"/>
      <c r="D711" s="45"/>
      <c r="E711" s="45"/>
      <c r="F711" s="45"/>
      <c r="G711" s="45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</row>
    <row r="712" ht="15.75" customHeight="1">
      <c r="A712" s="45"/>
      <c r="B712" s="45"/>
      <c r="C712" s="45"/>
      <c r="D712" s="45"/>
      <c r="E712" s="45"/>
      <c r="F712" s="45"/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</row>
    <row r="713" ht="15.75" customHeight="1">
      <c r="A713" s="45"/>
      <c r="B713" s="45"/>
      <c r="C713" s="45"/>
      <c r="D713" s="45"/>
      <c r="E713" s="45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</row>
    <row r="714" ht="15.75" customHeight="1">
      <c r="A714" s="45"/>
      <c r="B714" s="45"/>
      <c r="C714" s="45"/>
      <c r="D714" s="45"/>
      <c r="E714" s="45"/>
      <c r="F714" s="45"/>
      <c r="G714" s="45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</row>
    <row r="715" ht="15.75" customHeight="1">
      <c r="A715" s="45"/>
      <c r="B715" s="45"/>
      <c r="C715" s="45"/>
      <c r="D715" s="45"/>
      <c r="E715" s="45"/>
      <c r="F715" s="45"/>
      <c r="G715" s="45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</row>
    <row r="716" ht="15.75" customHeight="1">
      <c r="A716" s="45"/>
      <c r="B716" s="45"/>
      <c r="C716" s="45"/>
      <c r="D716" s="45"/>
      <c r="E716" s="45"/>
      <c r="F716" s="45"/>
      <c r="G716" s="45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</row>
    <row r="717" ht="15.75" customHeight="1">
      <c r="A717" s="45"/>
      <c r="B717" s="45"/>
      <c r="C717" s="45"/>
      <c r="D717" s="45"/>
      <c r="E717" s="45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</row>
    <row r="718" ht="15.75" customHeight="1">
      <c r="A718" s="45"/>
      <c r="B718" s="45"/>
      <c r="C718" s="45"/>
      <c r="D718" s="45"/>
      <c r="E718" s="45"/>
      <c r="F718" s="45"/>
      <c r="G718" s="45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</row>
    <row r="719" ht="15.75" customHeight="1">
      <c r="A719" s="45"/>
      <c r="B719" s="45"/>
      <c r="C719" s="45"/>
      <c r="D719" s="45"/>
      <c r="E719" s="45"/>
      <c r="F719" s="45"/>
      <c r="G719" s="45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</row>
    <row r="720" ht="15.75" customHeight="1">
      <c r="A720" s="45"/>
      <c r="B720" s="45"/>
      <c r="C720" s="45"/>
      <c r="D720" s="45"/>
      <c r="E720" s="45"/>
      <c r="F720" s="45"/>
      <c r="G720" s="45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</row>
    <row r="721" ht="15.75" customHeight="1">
      <c r="A721" s="45"/>
      <c r="B721" s="45"/>
      <c r="C721" s="45"/>
      <c r="D721" s="45"/>
      <c r="E721" s="45"/>
      <c r="F721" s="45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</row>
    <row r="722" ht="15.75" customHeight="1">
      <c r="A722" s="45"/>
      <c r="B722" s="45"/>
      <c r="C722" s="45"/>
      <c r="D722" s="45"/>
      <c r="E722" s="45"/>
      <c r="F722" s="45"/>
      <c r="G722" s="45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</row>
    <row r="723" ht="15.75" customHeight="1">
      <c r="A723" s="45"/>
      <c r="B723" s="45"/>
      <c r="C723" s="45"/>
      <c r="D723" s="45"/>
      <c r="E723" s="45"/>
      <c r="F723" s="45"/>
      <c r="G723" s="45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</row>
    <row r="724" ht="15.75" customHeight="1">
      <c r="A724" s="45"/>
      <c r="B724" s="45"/>
      <c r="C724" s="45"/>
      <c r="D724" s="45"/>
      <c r="E724" s="45"/>
      <c r="F724" s="45"/>
      <c r="G724" s="45"/>
      <c r="H724" s="45"/>
      <c r="I724" s="45"/>
      <c r="J724" s="45"/>
      <c r="K724" s="45"/>
      <c r="L724" s="45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5"/>
    </row>
    <row r="725" ht="15.75" customHeight="1">
      <c r="A725" s="45"/>
      <c r="B725" s="45"/>
      <c r="C725" s="45"/>
      <c r="D725" s="45"/>
      <c r="E725" s="45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</row>
    <row r="726" ht="15.75" customHeight="1">
      <c r="A726" s="45"/>
      <c r="B726" s="45"/>
      <c r="C726" s="45"/>
      <c r="D726" s="45"/>
      <c r="E726" s="45"/>
      <c r="F726" s="45"/>
      <c r="G726" s="45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5"/>
    </row>
    <row r="727" ht="15.75" customHeight="1">
      <c r="A727" s="45"/>
      <c r="B727" s="45"/>
      <c r="C727" s="45"/>
      <c r="D727" s="45"/>
      <c r="E727" s="45"/>
      <c r="F727" s="45"/>
      <c r="G727" s="45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</row>
    <row r="728" ht="15.75" customHeight="1">
      <c r="A728" s="45"/>
      <c r="B728" s="45"/>
      <c r="C728" s="45"/>
      <c r="D728" s="45"/>
      <c r="E728" s="45"/>
      <c r="F728" s="45"/>
      <c r="G728" s="45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/>
    </row>
    <row r="729" ht="15.75" customHeight="1">
      <c r="A729" s="45"/>
      <c r="B729" s="45"/>
      <c r="C729" s="45"/>
      <c r="D729" s="45"/>
      <c r="E729" s="45"/>
      <c r="F729" s="45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</row>
    <row r="730" ht="15.75" customHeight="1">
      <c r="A730" s="45"/>
      <c r="B730" s="45"/>
      <c r="C730" s="45"/>
      <c r="D730" s="45"/>
      <c r="E730" s="45"/>
      <c r="F730" s="45"/>
      <c r="G730" s="45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/>
    </row>
    <row r="731" ht="15.75" customHeight="1">
      <c r="A731" s="45"/>
      <c r="B731" s="45"/>
      <c r="C731" s="45"/>
      <c r="D731" s="45"/>
      <c r="E731" s="45"/>
      <c r="F731" s="45"/>
      <c r="G731" s="45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5"/>
    </row>
    <row r="732" ht="15.75" customHeight="1">
      <c r="A732" s="45"/>
      <c r="B732" s="45"/>
      <c r="C732" s="45"/>
      <c r="D732" s="45"/>
      <c r="E732" s="45"/>
      <c r="F732" s="45"/>
      <c r="G732" s="45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5"/>
    </row>
    <row r="733" ht="15.75" customHeight="1">
      <c r="A733" s="45"/>
      <c r="B733" s="45"/>
      <c r="C733" s="45"/>
      <c r="D733" s="45"/>
      <c r="E733" s="45"/>
      <c r="F733" s="45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</row>
    <row r="734" ht="15.75" customHeight="1">
      <c r="A734" s="45"/>
      <c r="B734" s="45"/>
      <c r="C734" s="45"/>
      <c r="D734" s="45"/>
      <c r="E734" s="45"/>
      <c r="F734" s="45"/>
      <c r="G734" s="45"/>
      <c r="H734" s="45"/>
      <c r="I734" s="45"/>
      <c r="J734" s="45"/>
      <c r="K734" s="45"/>
      <c r="L734" s="45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  <c r="Z734" s="45"/>
    </row>
    <row r="735" ht="15.75" customHeight="1">
      <c r="A735" s="45"/>
      <c r="B735" s="45"/>
      <c r="C735" s="45"/>
      <c r="D735" s="45"/>
      <c r="E735" s="45"/>
      <c r="F735" s="45"/>
      <c r="G735" s="45"/>
      <c r="H735" s="45"/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</row>
    <row r="736" ht="15.75" customHeight="1">
      <c r="A736" s="45"/>
      <c r="B736" s="45"/>
      <c r="C736" s="45"/>
      <c r="D736" s="45"/>
      <c r="E736" s="45"/>
      <c r="F736" s="45"/>
      <c r="G736" s="45"/>
      <c r="H736" s="45"/>
      <c r="I736" s="45"/>
      <c r="J736" s="45"/>
      <c r="K736" s="45"/>
      <c r="L736" s="45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  <c r="Z736" s="45"/>
    </row>
    <row r="737" ht="15.75" customHeight="1">
      <c r="A737" s="45"/>
      <c r="B737" s="45"/>
      <c r="C737" s="45"/>
      <c r="D737" s="45"/>
      <c r="E737" s="45"/>
      <c r="F737" s="45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</row>
    <row r="738" ht="15.75" customHeight="1">
      <c r="A738" s="45"/>
      <c r="B738" s="45"/>
      <c r="C738" s="45"/>
      <c r="D738" s="45"/>
      <c r="E738" s="45"/>
      <c r="F738" s="45"/>
      <c r="G738" s="45"/>
      <c r="H738" s="45"/>
      <c r="I738" s="45"/>
      <c r="J738" s="45"/>
      <c r="K738" s="45"/>
      <c r="L738" s="45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5"/>
    </row>
    <row r="739" ht="15.75" customHeight="1">
      <c r="A739" s="45"/>
      <c r="B739" s="45"/>
      <c r="C739" s="45"/>
      <c r="D739" s="45"/>
      <c r="E739" s="45"/>
      <c r="F739" s="45"/>
      <c r="G739" s="45"/>
      <c r="H739" s="45"/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</row>
    <row r="740" ht="15.75" customHeight="1">
      <c r="A740" s="45"/>
      <c r="B740" s="45"/>
      <c r="C740" s="45"/>
      <c r="D740" s="45"/>
      <c r="E740" s="45"/>
      <c r="F740" s="45"/>
      <c r="G740" s="45"/>
      <c r="H740" s="45"/>
      <c r="I740" s="45"/>
      <c r="J740" s="45"/>
      <c r="K740" s="45"/>
      <c r="L740" s="45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  <c r="Z740" s="45"/>
    </row>
    <row r="741" ht="15.75" customHeight="1">
      <c r="A741" s="45"/>
      <c r="B741" s="45"/>
      <c r="C741" s="45"/>
      <c r="D741" s="45"/>
      <c r="E741" s="45"/>
      <c r="F741" s="45"/>
      <c r="G741" s="4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5"/>
    </row>
    <row r="742" ht="15.75" customHeight="1">
      <c r="A742" s="45"/>
      <c r="B742" s="45"/>
      <c r="C742" s="45"/>
      <c r="D742" s="45"/>
      <c r="E742" s="45"/>
      <c r="F742" s="45"/>
      <c r="G742" s="45"/>
      <c r="H742" s="45"/>
      <c r="I742" s="45"/>
      <c r="J742" s="45"/>
      <c r="K742" s="45"/>
      <c r="L742" s="45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  <c r="Z742" s="45"/>
    </row>
    <row r="743" ht="15.75" customHeight="1">
      <c r="A743" s="45"/>
      <c r="B743" s="45"/>
      <c r="C743" s="45"/>
      <c r="D743" s="45"/>
      <c r="E743" s="45"/>
      <c r="F743" s="45"/>
      <c r="G743" s="45"/>
      <c r="H743" s="45"/>
      <c r="I743" s="45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</row>
    <row r="744" ht="15.75" customHeight="1">
      <c r="A744" s="45"/>
      <c r="B744" s="45"/>
      <c r="C744" s="45"/>
      <c r="D744" s="45"/>
      <c r="E744" s="45"/>
      <c r="F744" s="45"/>
      <c r="G744" s="45"/>
      <c r="H744" s="45"/>
      <c r="I744" s="45"/>
      <c r="J744" s="45"/>
      <c r="K744" s="45"/>
      <c r="L744" s="45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  <c r="Z744" s="45"/>
    </row>
    <row r="745" ht="15.75" customHeight="1">
      <c r="A745" s="45"/>
      <c r="B745" s="45"/>
      <c r="C745" s="45"/>
      <c r="D745" s="45"/>
      <c r="E745" s="45"/>
      <c r="F745" s="45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5"/>
    </row>
    <row r="746" ht="15.75" customHeight="1">
      <c r="A746" s="45"/>
      <c r="B746" s="45"/>
      <c r="C746" s="45"/>
      <c r="D746" s="45"/>
      <c r="E746" s="45"/>
      <c r="F746" s="45"/>
      <c r="G746" s="45"/>
      <c r="H746" s="45"/>
      <c r="I746" s="45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5"/>
    </row>
    <row r="747" ht="15.75" customHeight="1">
      <c r="A747" s="45"/>
      <c r="B747" s="45"/>
      <c r="C747" s="45"/>
      <c r="D747" s="45"/>
      <c r="E747" s="45"/>
      <c r="F747" s="45"/>
      <c r="G747" s="45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</row>
    <row r="748" ht="15.75" customHeight="1">
      <c r="A748" s="45"/>
      <c r="B748" s="45"/>
      <c r="C748" s="45"/>
      <c r="D748" s="45"/>
      <c r="E748" s="45"/>
      <c r="F748" s="45"/>
      <c r="G748" s="45"/>
      <c r="H748" s="45"/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  <c r="Z748" s="45"/>
    </row>
    <row r="749" ht="15.75" customHeight="1">
      <c r="A749" s="45"/>
      <c r="B749" s="45"/>
      <c r="C749" s="45"/>
      <c r="D749" s="45"/>
      <c r="E749" s="45"/>
      <c r="F749" s="45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</row>
    <row r="750" ht="15.75" customHeight="1">
      <c r="A750" s="45"/>
      <c r="B750" s="45"/>
      <c r="C750" s="45"/>
      <c r="D750" s="45"/>
      <c r="E750" s="45"/>
      <c r="F750" s="45"/>
      <c r="G750" s="45"/>
      <c r="H750" s="45"/>
      <c r="I750" s="45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</row>
    <row r="751" ht="15.75" customHeight="1">
      <c r="A751" s="45"/>
      <c r="B751" s="45"/>
      <c r="C751" s="45"/>
      <c r="D751" s="45"/>
      <c r="E751" s="45"/>
      <c r="F751" s="45"/>
      <c r="G751" s="45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</row>
    <row r="752" ht="15.75" customHeight="1">
      <c r="A752" s="45"/>
      <c r="B752" s="45"/>
      <c r="C752" s="45"/>
      <c r="D752" s="45"/>
      <c r="E752" s="45"/>
      <c r="F752" s="45"/>
      <c r="G752" s="45"/>
      <c r="H752" s="45"/>
      <c r="I752" s="45"/>
      <c r="J752" s="45"/>
      <c r="K752" s="45"/>
      <c r="L752" s="45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  <c r="Z752" s="45"/>
    </row>
    <row r="753" ht="15.75" customHeight="1">
      <c r="A753" s="45"/>
      <c r="B753" s="45"/>
      <c r="C753" s="45"/>
      <c r="D753" s="45"/>
      <c r="E753" s="45"/>
      <c r="F753" s="45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/>
    </row>
    <row r="754" ht="15.75" customHeight="1">
      <c r="A754" s="45"/>
      <c r="B754" s="45"/>
      <c r="C754" s="45"/>
      <c r="D754" s="45"/>
      <c r="E754" s="45"/>
      <c r="F754" s="45"/>
      <c r="G754" s="45"/>
      <c r="H754" s="45"/>
      <c r="I754" s="45"/>
      <c r="J754" s="45"/>
      <c r="K754" s="45"/>
      <c r="L754" s="45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  <c r="Z754" s="45"/>
    </row>
    <row r="755" ht="15.75" customHeight="1">
      <c r="A755" s="45"/>
      <c r="B755" s="45"/>
      <c r="C755" s="45"/>
      <c r="D755" s="45"/>
      <c r="E755" s="45"/>
      <c r="F755" s="45"/>
      <c r="G755" s="45"/>
      <c r="H755" s="45"/>
      <c r="I755" s="45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</row>
    <row r="756" ht="15.75" customHeight="1">
      <c r="A756" s="45"/>
      <c r="B756" s="45"/>
      <c r="C756" s="45"/>
      <c r="D756" s="45"/>
      <c r="E756" s="45"/>
      <c r="F756" s="45"/>
      <c r="G756" s="45"/>
      <c r="H756" s="45"/>
      <c r="I756" s="45"/>
      <c r="J756" s="45"/>
      <c r="K756" s="45"/>
      <c r="L756" s="45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  <c r="Z756" s="45"/>
    </row>
    <row r="757" ht="15.75" customHeight="1">
      <c r="A757" s="45"/>
      <c r="B757" s="45"/>
      <c r="C757" s="45"/>
      <c r="D757" s="45"/>
      <c r="E757" s="45"/>
      <c r="F757" s="45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  <c r="Z757" s="45"/>
    </row>
    <row r="758" ht="15.75" customHeight="1">
      <c r="A758" s="45"/>
      <c r="B758" s="45"/>
      <c r="C758" s="45"/>
      <c r="D758" s="45"/>
      <c r="E758" s="45"/>
      <c r="F758" s="45"/>
      <c r="G758" s="45"/>
      <c r="H758" s="45"/>
      <c r="I758" s="45"/>
      <c r="J758" s="45"/>
      <c r="K758" s="45"/>
      <c r="L758" s="45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5"/>
    </row>
    <row r="759" ht="15.75" customHeight="1">
      <c r="A759" s="45"/>
      <c r="B759" s="45"/>
      <c r="C759" s="45"/>
      <c r="D759" s="45"/>
      <c r="E759" s="45"/>
      <c r="F759" s="45"/>
      <c r="G759" s="45"/>
      <c r="H759" s="45"/>
      <c r="I759" s="45"/>
      <c r="J759" s="45"/>
      <c r="K759" s="45"/>
      <c r="L759" s="45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</row>
    <row r="760" ht="15.75" customHeight="1">
      <c r="A760" s="45"/>
      <c r="B760" s="45"/>
      <c r="C760" s="45"/>
      <c r="D760" s="45"/>
      <c r="E760" s="45"/>
      <c r="F760" s="45"/>
      <c r="G760" s="45"/>
      <c r="H760" s="45"/>
      <c r="I760" s="45"/>
      <c r="J760" s="45"/>
      <c r="K760" s="45"/>
      <c r="L760" s="45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5"/>
    </row>
    <row r="761" ht="15.75" customHeight="1">
      <c r="A761" s="45"/>
      <c r="B761" s="45"/>
      <c r="C761" s="45"/>
      <c r="D761" s="45"/>
      <c r="E761" s="45"/>
      <c r="F761" s="45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</row>
    <row r="762" ht="15.75" customHeight="1">
      <c r="A762" s="45"/>
      <c r="B762" s="45"/>
      <c r="C762" s="45"/>
      <c r="D762" s="45"/>
      <c r="E762" s="45"/>
      <c r="F762" s="45"/>
      <c r="G762" s="45"/>
      <c r="H762" s="45"/>
      <c r="I762" s="45"/>
      <c r="J762" s="45"/>
      <c r="K762" s="45"/>
      <c r="L762" s="45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  <c r="Z762" s="45"/>
    </row>
    <row r="763" ht="15.75" customHeight="1">
      <c r="A763" s="45"/>
      <c r="B763" s="45"/>
      <c r="C763" s="45"/>
      <c r="D763" s="45"/>
      <c r="E763" s="45"/>
      <c r="F763" s="45"/>
      <c r="G763" s="45"/>
      <c r="H763" s="45"/>
      <c r="I763" s="45"/>
      <c r="J763" s="45"/>
      <c r="K763" s="45"/>
      <c r="L763" s="45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</row>
    <row r="764" ht="15.75" customHeight="1">
      <c r="A764" s="45"/>
      <c r="B764" s="45"/>
      <c r="C764" s="45"/>
      <c r="D764" s="45"/>
      <c r="E764" s="45"/>
      <c r="F764" s="45"/>
      <c r="G764" s="45"/>
      <c r="H764" s="45"/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5"/>
    </row>
    <row r="765" ht="15.75" customHeight="1">
      <c r="A765" s="45"/>
      <c r="B765" s="45"/>
      <c r="C765" s="45"/>
      <c r="D765" s="45"/>
      <c r="E765" s="45"/>
      <c r="F765" s="45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</row>
    <row r="766" ht="15.75" customHeight="1">
      <c r="A766" s="45"/>
      <c r="B766" s="45"/>
      <c r="C766" s="45"/>
      <c r="D766" s="45"/>
      <c r="E766" s="45"/>
      <c r="F766" s="45"/>
      <c r="G766" s="45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</row>
    <row r="767" ht="15.75" customHeight="1">
      <c r="A767" s="45"/>
      <c r="B767" s="45"/>
      <c r="C767" s="45"/>
      <c r="D767" s="45"/>
      <c r="E767" s="45"/>
      <c r="F767" s="45"/>
      <c r="G767" s="45"/>
      <c r="H767" s="45"/>
      <c r="I767" s="45"/>
      <c r="J767" s="45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</row>
    <row r="768" ht="15.75" customHeight="1">
      <c r="A768" s="45"/>
      <c r="B768" s="45"/>
      <c r="C768" s="45"/>
      <c r="D768" s="45"/>
      <c r="E768" s="45"/>
      <c r="F768" s="45"/>
      <c r="G768" s="45"/>
      <c r="H768" s="45"/>
      <c r="I768" s="45"/>
      <c r="J768" s="45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</row>
    <row r="769" ht="15.75" customHeight="1">
      <c r="A769" s="45"/>
      <c r="B769" s="45"/>
      <c r="C769" s="45"/>
      <c r="D769" s="45"/>
      <c r="E769" s="45"/>
      <c r="F769" s="45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</row>
    <row r="770" ht="15.75" customHeight="1">
      <c r="A770" s="45"/>
      <c r="B770" s="45"/>
      <c r="C770" s="45"/>
      <c r="D770" s="45"/>
      <c r="E770" s="45"/>
      <c r="F770" s="45"/>
      <c r="G770" s="45"/>
      <c r="H770" s="45"/>
      <c r="I770" s="45"/>
      <c r="J770" s="45"/>
      <c r="K770" s="45"/>
      <c r="L770" s="45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</row>
    <row r="771" ht="15.75" customHeight="1">
      <c r="A771" s="45"/>
      <c r="B771" s="45"/>
      <c r="C771" s="45"/>
      <c r="D771" s="45"/>
      <c r="E771" s="45"/>
      <c r="F771" s="45"/>
      <c r="G771" s="45"/>
      <c r="H771" s="45"/>
      <c r="I771" s="45"/>
      <c r="J771" s="45"/>
      <c r="K771" s="45"/>
      <c r="L771" s="45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</row>
    <row r="772" ht="15.75" customHeight="1">
      <c r="A772" s="45"/>
      <c r="B772" s="45"/>
      <c r="C772" s="45"/>
      <c r="D772" s="45"/>
      <c r="E772" s="45"/>
      <c r="F772" s="45"/>
      <c r="G772" s="45"/>
      <c r="H772" s="45"/>
      <c r="I772" s="45"/>
      <c r="J772" s="45"/>
      <c r="K772" s="45"/>
      <c r="L772" s="45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/>
    </row>
    <row r="773" ht="15.75" customHeight="1">
      <c r="A773" s="45"/>
      <c r="B773" s="45"/>
      <c r="C773" s="45"/>
      <c r="D773" s="45"/>
      <c r="E773" s="45"/>
      <c r="F773" s="45"/>
      <c r="G773" s="45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</row>
    <row r="774" ht="15.75" customHeight="1">
      <c r="A774" s="45"/>
      <c r="B774" s="45"/>
      <c r="C774" s="45"/>
      <c r="D774" s="45"/>
      <c r="E774" s="45"/>
      <c r="F774" s="45"/>
      <c r="G774" s="45"/>
      <c r="H774" s="45"/>
      <c r="I774" s="45"/>
      <c r="J774" s="45"/>
      <c r="K774" s="45"/>
      <c r="L774" s="45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5"/>
    </row>
    <row r="775" ht="15.75" customHeight="1">
      <c r="A775" s="45"/>
      <c r="B775" s="45"/>
      <c r="C775" s="45"/>
      <c r="D775" s="45"/>
      <c r="E775" s="45"/>
      <c r="F775" s="45"/>
      <c r="G775" s="45"/>
      <c r="H775" s="45"/>
      <c r="I775" s="45"/>
      <c r="J775" s="45"/>
      <c r="K775" s="45"/>
      <c r="L775" s="45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</row>
    <row r="776" ht="15.75" customHeight="1">
      <c r="A776" s="45"/>
      <c r="B776" s="45"/>
      <c r="C776" s="45"/>
      <c r="D776" s="45"/>
      <c r="E776" s="45"/>
      <c r="F776" s="45"/>
      <c r="G776" s="45"/>
      <c r="H776" s="45"/>
      <c r="I776" s="45"/>
      <c r="J776" s="45"/>
      <c r="K776" s="45"/>
      <c r="L776" s="45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5"/>
      <c r="Z776" s="45"/>
    </row>
    <row r="777" ht="15.75" customHeight="1">
      <c r="A777" s="45"/>
      <c r="B777" s="45"/>
      <c r="C777" s="45"/>
      <c r="D777" s="45"/>
      <c r="E777" s="45"/>
      <c r="F777" s="45"/>
      <c r="G777" s="45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</row>
    <row r="778" ht="15.75" customHeight="1">
      <c r="A778" s="45"/>
      <c r="B778" s="45"/>
      <c r="C778" s="45"/>
      <c r="D778" s="45"/>
      <c r="E778" s="45"/>
      <c r="F778" s="45"/>
      <c r="G778" s="45"/>
      <c r="H778" s="45"/>
      <c r="I778" s="45"/>
      <c r="J778" s="45"/>
      <c r="K778" s="45"/>
      <c r="L778" s="45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5"/>
    </row>
    <row r="779" ht="15.75" customHeight="1">
      <c r="A779" s="45"/>
      <c r="B779" s="45"/>
      <c r="C779" s="45"/>
      <c r="D779" s="45"/>
      <c r="E779" s="45"/>
      <c r="F779" s="45"/>
      <c r="G779" s="45"/>
      <c r="H779" s="45"/>
      <c r="I779" s="45"/>
      <c r="J779" s="45"/>
      <c r="K779" s="45"/>
      <c r="L779" s="45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</row>
    <row r="780" ht="15.75" customHeight="1">
      <c r="A780" s="45"/>
      <c r="B780" s="45"/>
      <c r="C780" s="45"/>
      <c r="D780" s="45"/>
      <c r="E780" s="45"/>
      <c r="F780" s="45"/>
      <c r="G780" s="45"/>
      <c r="H780" s="45"/>
      <c r="I780" s="45"/>
      <c r="J780" s="45"/>
      <c r="K780" s="45"/>
      <c r="L780" s="45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5"/>
      <c r="Z780" s="45"/>
    </row>
    <row r="781" ht="15.75" customHeight="1">
      <c r="A781" s="45"/>
      <c r="B781" s="45"/>
      <c r="C781" s="45"/>
      <c r="D781" s="45"/>
      <c r="E781" s="45"/>
      <c r="F781" s="45"/>
      <c r="G781" s="45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</row>
    <row r="782" ht="15.75" customHeight="1">
      <c r="A782" s="45"/>
      <c r="B782" s="45"/>
      <c r="C782" s="45"/>
      <c r="D782" s="45"/>
      <c r="E782" s="45"/>
      <c r="F782" s="45"/>
      <c r="G782" s="45"/>
      <c r="H782" s="45"/>
      <c r="I782" s="45"/>
      <c r="J782" s="45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</row>
    <row r="783" ht="15.75" customHeight="1">
      <c r="A783" s="45"/>
      <c r="B783" s="45"/>
      <c r="C783" s="45"/>
      <c r="D783" s="45"/>
      <c r="E783" s="45"/>
      <c r="F783" s="45"/>
      <c r="G783" s="45"/>
      <c r="H783" s="45"/>
      <c r="I783" s="45"/>
      <c r="J783" s="45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</row>
    <row r="784" ht="15.75" customHeight="1">
      <c r="A784" s="45"/>
      <c r="B784" s="45"/>
      <c r="C784" s="45"/>
      <c r="D784" s="45"/>
      <c r="E784" s="45"/>
      <c r="F784" s="45"/>
      <c r="G784" s="45"/>
      <c r="H784" s="45"/>
      <c r="I784" s="45"/>
      <c r="J784" s="45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</row>
    <row r="785" ht="15.75" customHeight="1">
      <c r="A785" s="45"/>
      <c r="B785" s="45"/>
      <c r="C785" s="45"/>
      <c r="D785" s="45"/>
      <c r="E785" s="45"/>
      <c r="F785" s="45"/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</row>
    <row r="786" ht="15.75" customHeight="1">
      <c r="A786" s="45"/>
      <c r="B786" s="45"/>
      <c r="C786" s="45"/>
      <c r="D786" s="45"/>
      <c r="E786" s="45"/>
      <c r="F786" s="45"/>
      <c r="G786" s="45"/>
      <c r="H786" s="45"/>
      <c r="I786" s="45"/>
      <c r="J786" s="45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</row>
    <row r="787" ht="15.75" customHeight="1">
      <c r="A787" s="45"/>
      <c r="B787" s="45"/>
      <c r="C787" s="45"/>
      <c r="D787" s="45"/>
      <c r="E787" s="45"/>
      <c r="F787" s="45"/>
      <c r="G787" s="45"/>
      <c r="H787" s="45"/>
      <c r="I787" s="45"/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</row>
    <row r="788" ht="15.75" customHeight="1">
      <c r="A788" s="45"/>
      <c r="B788" s="45"/>
      <c r="C788" s="45"/>
      <c r="D788" s="45"/>
      <c r="E788" s="45"/>
      <c r="F788" s="45"/>
      <c r="G788" s="45"/>
      <c r="H788" s="45"/>
      <c r="I788" s="45"/>
      <c r="J788" s="45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</row>
    <row r="789" ht="15.75" customHeight="1">
      <c r="A789" s="45"/>
      <c r="B789" s="45"/>
      <c r="C789" s="45"/>
      <c r="D789" s="45"/>
      <c r="E789" s="45"/>
      <c r="F789" s="45"/>
      <c r="G789" s="4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</row>
    <row r="790" ht="15.75" customHeight="1">
      <c r="A790" s="45"/>
      <c r="B790" s="45"/>
      <c r="C790" s="45"/>
      <c r="D790" s="45"/>
      <c r="E790" s="45"/>
      <c r="F790" s="45"/>
      <c r="G790" s="45"/>
      <c r="H790" s="45"/>
      <c r="I790" s="45"/>
      <c r="J790" s="45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</row>
    <row r="791" ht="15.75" customHeight="1">
      <c r="A791" s="45"/>
      <c r="B791" s="45"/>
      <c r="C791" s="45"/>
      <c r="D791" s="45"/>
      <c r="E791" s="45"/>
      <c r="F791" s="45"/>
      <c r="G791" s="45"/>
      <c r="H791" s="45"/>
      <c r="I791" s="45"/>
      <c r="J791" s="45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</row>
    <row r="792" ht="15.75" customHeight="1">
      <c r="A792" s="45"/>
      <c r="B792" s="45"/>
      <c r="C792" s="45"/>
      <c r="D792" s="45"/>
      <c r="E792" s="45"/>
      <c r="F792" s="45"/>
      <c r="G792" s="45"/>
      <c r="H792" s="45"/>
      <c r="I792" s="45"/>
      <c r="J792" s="45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</row>
    <row r="793" ht="15.75" customHeight="1">
      <c r="A793" s="45"/>
      <c r="B793" s="45"/>
      <c r="C793" s="45"/>
      <c r="D793" s="45"/>
      <c r="E793" s="45"/>
      <c r="F793" s="45"/>
      <c r="G793" s="4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</row>
    <row r="794" ht="15.75" customHeight="1">
      <c r="A794" s="45"/>
      <c r="B794" s="45"/>
      <c r="C794" s="45"/>
      <c r="D794" s="45"/>
      <c r="E794" s="45"/>
      <c r="F794" s="45"/>
      <c r="G794" s="45"/>
      <c r="H794" s="45"/>
      <c r="I794" s="45"/>
      <c r="J794" s="45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5"/>
    </row>
    <row r="795" ht="15.75" customHeight="1">
      <c r="A795" s="45"/>
      <c r="B795" s="45"/>
      <c r="C795" s="45"/>
      <c r="D795" s="45"/>
      <c r="E795" s="45"/>
      <c r="F795" s="45"/>
      <c r="G795" s="45"/>
      <c r="H795" s="45"/>
      <c r="I795" s="45"/>
      <c r="J795" s="45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</row>
    <row r="796" ht="15.75" customHeight="1">
      <c r="A796" s="45"/>
      <c r="B796" s="45"/>
      <c r="C796" s="45"/>
      <c r="D796" s="45"/>
      <c r="E796" s="45"/>
      <c r="F796" s="45"/>
      <c r="G796" s="45"/>
      <c r="H796" s="45"/>
      <c r="I796" s="45"/>
      <c r="J796" s="45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</row>
    <row r="797" ht="15.75" customHeight="1">
      <c r="A797" s="45"/>
      <c r="B797" s="45"/>
      <c r="C797" s="45"/>
      <c r="D797" s="45"/>
      <c r="E797" s="45"/>
      <c r="F797" s="45"/>
      <c r="G797" s="4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</row>
    <row r="798" ht="15.75" customHeight="1">
      <c r="A798" s="45"/>
      <c r="B798" s="45"/>
      <c r="C798" s="45"/>
      <c r="D798" s="45"/>
      <c r="E798" s="45"/>
      <c r="F798" s="45"/>
      <c r="G798" s="45"/>
      <c r="H798" s="45"/>
      <c r="I798" s="45"/>
      <c r="J798" s="45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</row>
    <row r="799" ht="15.75" customHeight="1">
      <c r="A799" s="45"/>
      <c r="B799" s="45"/>
      <c r="C799" s="45"/>
      <c r="D799" s="45"/>
      <c r="E799" s="45"/>
      <c r="F799" s="45"/>
      <c r="G799" s="45"/>
      <c r="H799" s="45"/>
      <c r="I799" s="45"/>
      <c r="J799" s="45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</row>
    <row r="800" ht="15.75" customHeight="1">
      <c r="A800" s="45"/>
      <c r="B800" s="45"/>
      <c r="C800" s="45"/>
      <c r="D800" s="45"/>
      <c r="E800" s="45"/>
      <c r="F800" s="45"/>
      <c r="G800" s="45"/>
      <c r="H800" s="45"/>
      <c r="I800" s="45"/>
      <c r="J800" s="45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</row>
    <row r="801" ht="15.75" customHeight="1">
      <c r="A801" s="45"/>
      <c r="B801" s="45"/>
      <c r="C801" s="45"/>
      <c r="D801" s="45"/>
      <c r="E801" s="45"/>
      <c r="F801" s="45"/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</row>
    <row r="802" ht="15.75" customHeight="1">
      <c r="A802" s="45"/>
      <c r="B802" s="45"/>
      <c r="C802" s="45"/>
      <c r="D802" s="45"/>
      <c r="E802" s="45"/>
      <c r="F802" s="45"/>
      <c r="G802" s="45"/>
      <c r="H802" s="45"/>
      <c r="I802" s="45"/>
      <c r="J802" s="45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5"/>
    </row>
    <row r="803" ht="15.75" customHeight="1">
      <c r="A803" s="45"/>
      <c r="B803" s="45"/>
      <c r="C803" s="45"/>
      <c r="D803" s="45"/>
      <c r="E803" s="45"/>
      <c r="F803" s="45"/>
      <c r="G803" s="45"/>
      <c r="H803" s="45"/>
      <c r="I803" s="45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</row>
    <row r="804" ht="15.75" customHeight="1">
      <c r="A804" s="45"/>
      <c r="B804" s="45"/>
      <c r="C804" s="45"/>
      <c r="D804" s="45"/>
      <c r="E804" s="45"/>
      <c r="F804" s="45"/>
      <c r="G804" s="45"/>
      <c r="H804" s="45"/>
      <c r="I804" s="45"/>
      <c r="J804" s="45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</row>
    <row r="805" ht="15.75" customHeight="1">
      <c r="A805" s="45"/>
      <c r="B805" s="45"/>
      <c r="C805" s="45"/>
      <c r="D805" s="45"/>
      <c r="E805" s="45"/>
      <c r="F805" s="45"/>
      <c r="G805" s="45"/>
      <c r="H805" s="45"/>
      <c r="I805" s="45"/>
      <c r="J805" s="45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</row>
    <row r="806" ht="15.75" customHeight="1">
      <c r="A806" s="45"/>
      <c r="B806" s="45"/>
      <c r="C806" s="45"/>
      <c r="D806" s="45"/>
      <c r="E806" s="45"/>
      <c r="F806" s="45"/>
      <c r="G806" s="45"/>
      <c r="H806" s="45"/>
      <c r="I806" s="45"/>
      <c r="J806" s="45"/>
      <c r="K806" s="45"/>
      <c r="L806" s="45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</row>
    <row r="807" ht="15.75" customHeight="1">
      <c r="A807" s="45"/>
      <c r="B807" s="45"/>
      <c r="C807" s="45"/>
      <c r="D807" s="45"/>
      <c r="E807" s="45"/>
      <c r="F807" s="45"/>
      <c r="G807" s="45"/>
      <c r="H807" s="45"/>
      <c r="I807" s="45"/>
      <c r="J807" s="45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</row>
    <row r="808" ht="15.75" customHeight="1">
      <c r="A808" s="45"/>
      <c r="B808" s="45"/>
      <c r="C808" s="45"/>
      <c r="D808" s="45"/>
      <c r="E808" s="45"/>
      <c r="F808" s="45"/>
      <c r="G808" s="45"/>
      <c r="H808" s="45"/>
      <c r="I808" s="45"/>
      <c r="J808" s="45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</row>
    <row r="809" ht="15.75" customHeight="1">
      <c r="A809" s="45"/>
      <c r="B809" s="45"/>
      <c r="C809" s="45"/>
      <c r="D809" s="45"/>
      <c r="E809" s="45"/>
      <c r="F809" s="45"/>
      <c r="G809" s="45"/>
      <c r="H809" s="45"/>
      <c r="I809" s="45"/>
      <c r="J809" s="45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</row>
    <row r="810" ht="15.75" customHeight="1">
      <c r="A810" s="45"/>
      <c r="B810" s="45"/>
      <c r="C810" s="45"/>
      <c r="D810" s="45"/>
      <c r="E810" s="45"/>
      <c r="F810" s="45"/>
      <c r="G810" s="45"/>
      <c r="H810" s="45"/>
      <c r="I810" s="45"/>
      <c r="J810" s="45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</row>
    <row r="811" ht="15.75" customHeight="1">
      <c r="A811" s="45"/>
      <c r="B811" s="45"/>
      <c r="C811" s="45"/>
      <c r="D811" s="45"/>
      <c r="E811" s="45"/>
      <c r="F811" s="45"/>
      <c r="G811" s="45"/>
      <c r="H811" s="45"/>
      <c r="I811" s="45"/>
      <c r="J811" s="45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</row>
    <row r="812" ht="15.75" customHeight="1">
      <c r="A812" s="45"/>
      <c r="B812" s="45"/>
      <c r="C812" s="45"/>
      <c r="D812" s="45"/>
      <c r="E812" s="45"/>
      <c r="F812" s="45"/>
      <c r="G812" s="45"/>
      <c r="H812" s="45"/>
      <c r="I812" s="45"/>
      <c r="J812" s="45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</row>
    <row r="813" ht="15.75" customHeight="1">
      <c r="A813" s="45"/>
      <c r="B813" s="45"/>
      <c r="C813" s="45"/>
      <c r="D813" s="45"/>
      <c r="E813" s="45"/>
      <c r="F813" s="45"/>
      <c r="G813" s="45"/>
      <c r="H813" s="45"/>
      <c r="I813" s="45"/>
      <c r="J813" s="45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</row>
    <row r="814" ht="15.75" customHeight="1">
      <c r="A814" s="45"/>
      <c r="B814" s="45"/>
      <c r="C814" s="45"/>
      <c r="D814" s="45"/>
      <c r="E814" s="45"/>
      <c r="F814" s="45"/>
      <c r="G814" s="45"/>
      <c r="H814" s="45"/>
      <c r="I814" s="45"/>
      <c r="J814" s="45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</row>
    <row r="815" ht="15.75" customHeight="1">
      <c r="A815" s="45"/>
      <c r="B815" s="45"/>
      <c r="C815" s="45"/>
      <c r="D815" s="45"/>
      <c r="E815" s="45"/>
      <c r="F815" s="45"/>
      <c r="G815" s="45"/>
      <c r="H815" s="45"/>
      <c r="I815" s="45"/>
      <c r="J815" s="45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</row>
    <row r="816" ht="15.75" customHeight="1">
      <c r="A816" s="45"/>
      <c r="B816" s="45"/>
      <c r="C816" s="45"/>
      <c r="D816" s="45"/>
      <c r="E816" s="45"/>
      <c r="F816" s="45"/>
      <c r="G816" s="45"/>
      <c r="H816" s="45"/>
      <c r="I816" s="45"/>
      <c r="J816" s="45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</row>
    <row r="817" ht="15.75" customHeight="1">
      <c r="A817" s="45"/>
      <c r="B817" s="45"/>
      <c r="C817" s="45"/>
      <c r="D817" s="45"/>
      <c r="E817" s="45"/>
      <c r="F817" s="45"/>
      <c r="G817" s="45"/>
      <c r="H817" s="45"/>
      <c r="I817" s="45"/>
      <c r="J817" s="45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</row>
    <row r="818" ht="15.75" customHeight="1">
      <c r="A818" s="45"/>
      <c r="B818" s="45"/>
      <c r="C818" s="45"/>
      <c r="D818" s="45"/>
      <c r="E818" s="45"/>
      <c r="F818" s="45"/>
      <c r="G818" s="45"/>
      <c r="H818" s="45"/>
      <c r="I818" s="45"/>
      <c r="J818" s="45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</row>
    <row r="819" ht="15.75" customHeight="1">
      <c r="A819" s="45"/>
      <c r="B819" s="45"/>
      <c r="C819" s="45"/>
      <c r="D819" s="45"/>
      <c r="E819" s="45"/>
      <c r="F819" s="45"/>
      <c r="G819" s="45"/>
      <c r="H819" s="45"/>
      <c r="I819" s="45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</row>
    <row r="820" ht="15.75" customHeight="1">
      <c r="A820" s="45"/>
      <c r="B820" s="45"/>
      <c r="C820" s="45"/>
      <c r="D820" s="45"/>
      <c r="E820" s="45"/>
      <c r="F820" s="45"/>
      <c r="G820" s="45"/>
      <c r="H820" s="45"/>
      <c r="I820" s="45"/>
      <c r="J820" s="45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</row>
    <row r="821" ht="15.75" customHeight="1">
      <c r="A821" s="45"/>
      <c r="B821" s="45"/>
      <c r="C821" s="45"/>
      <c r="D821" s="45"/>
      <c r="E821" s="45"/>
      <c r="F821" s="45"/>
      <c r="G821" s="45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</row>
    <row r="822" ht="15.75" customHeight="1">
      <c r="A822" s="45"/>
      <c r="B822" s="45"/>
      <c r="C822" s="45"/>
      <c r="D822" s="45"/>
      <c r="E822" s="45"/>
      <c r="F822" s="45"/>
      <c r="G822" s="45"/>
      <c r="H822" s="45"/>
      <c r="I822" s="45"/>
      <c r="J822" s="45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</row>
    <row r="823" ht="15.75" customHeight="1">
      <c r="A823" s="45"/>
      <c r="B823" s="45"/>
      <c r="C823" s="45"/>
      <c r="D823" s="45"/>
      <c r="E823" s="45"/>
      <c r="F823" s="45"/>
      <c r="G823" s="45"/>
      <c r="H823" s="45"/>
      <c r="I823" s="45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</row>
    <row r="824" ht="15.75" customHeight="1">
      <c r="A824" s="45"/>
      <c r="B824" s="45"/>
      <c r="C824" s="45"/>
      <c r="D824" s="45"/>
      <c r="E824" s="45"/>
      <c r="F824" s="45"/>
      <c r="G824" s="45"/>
      <c r="H824" s="45"/>
      <c r="I824" s="45"/>
      <c r="J824" s="45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</row>
    <row r="825" ht="15.75" customHeight="1">
      <c r="A825" s="45"/>
      <c r="B825" s="45"/>
      <c r="C825" s="45"/>
      <c r="D825" s="45"/>
      <c r="E825" s="45"/>
      <c r="F825" s="45"/>
      <c r="G825" s="45"/>
      <c r="H825" s="45"/>
      <c r="I825" s="45"/>
      <c r="J825" s="45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</row>
    <row r="826" ht="15.75" customHeight="1">
      <c r="A826" s="45"/>
      <c r="B826" s="45"/>
      <c r="C826" s="45"/>
      <c r="D826" s="45"/>
      <c r="E826" s="45"/>
      <c r="F826" s="45"/>
      <c r="G826" s="45"/>
      <c r="H826" s="45"/>
      <c r="I826" s="45"/>
      <c r="J826" s="45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</row>
    <row r="827" ht="15.75" customHeight="1">
      <c r="A827" s="45"/>
      <c r="B827" s="45"/>
      <c r="C827" s="45"/>
      <c r="D827" s="45"/>
      <c r="E827" s="45"/>
      <c r="F827" s="45"/>
      <c r="G827" s="45"/>
      <c r="H827" s="45"/>
      <c r="I827" s="45"/>
      <c r="J827" s="45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</row>
    <row r="828" ht="15.75" customHeight="1">
      <c r="A828" s="45"/>
      <c r="B828" s="45"/>
      <c r="C828" s="45"/>
      <c r="D828" s="45"/>
      <c r="E828" s="45"/>
      <c r="F828" s="45"/>
      <c r="G828" s="45"/>
      <c r="H828" s="45"/>
      <c r="I828" s="45"/>
      <c r="J828" s="45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</row>
    <row r="829" ht="15.75" customHeight="1">
      <c r="A829" s="45"/>
      <c r="B829" s="45"/>
      <c r="C829" s="45"/>
      <c r="D829" s="45"/>
      <c r="E829" s="45"/>
      <c r="F829" s="45"/>
      <c r="G829" s="45"/>
      <c r="H829" s="45"/>
      <c r="I829" s="45"/>
      <c r="J829" s="45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</row>
    <row r="830" ht="15.75" customHeight="1">
      <c r="A830" s="45"/>
      <c r="B830" s="45"/>
      <c r="C830" s="45"/>
      <c r="D830" s="45"/>
      <c r="E830" s="45"/>
      <c r="F830" s="45"/>
      <c r="G830" s="45"/>
      <c r="H830" s="45"/>
      <c r="I830" s="45"/>
      <c r="J830" s="45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</row>
    <row r="831" ht="15.75" customHeight="1">
      <c r="A831" s="45"/>
      <c r="B831" s="45"/>
      <c r="C831" s="45"/>
      <c r="D831" s="45"/>
      <c r="E831" s="45"/>
      <c r="F831" s="45"/>
      <c r="G831" s="45"/>
      <c r="H831" s="45"/>
      <c r="I831" s="45"/>
      <c r="J831" s="45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</row>
    <row r="832" ht="15.75" customHeight="1">
      <c r="A832" s="45"/>
      <c r="B832" s="45"/>
      <c r="C832" s="45"/>
      <c r="D832" s="45"/>
      <c r="E832" s="45"/>
      <c r="F832" s="45"/>
      <c r="G832" s="45"/>
      <c r="H832" s="45"/>
      <c r="I832" s="45"/>
      <c r="J832" s="45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</row>
    <row r="833" ht="15.75" customHeight="1">
      <c r="A833" s="45"/>
      <c r="B833" s="45"/>
      <c r="C833" s="45"/>
      <c r="D833" s="45"/>
      <c r="E833" s="45"/>
      <c r="F833" s="45"/>
      <c r="G833" s="45"/>
      <c r="H833" s="45"/>
      <c r="I833" s="45"/>
      <c r="J833" s="45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</row>
    <row r="834" ht="15.75" customHeight="1">
      <c r="A834" s="45"/>
      <c r="B834" s="45"/>
      <c r="C834" s="45"/>
      <c r="D834" s="45"/>
      <c r="E834" s="45"/>
      <c r="F834" s="45"/>
      <c r="G834" s="45"/>
      <c r="H834" s="45"/>
      <c r="I834" s="45"/>
      <c r="J834" s="45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</row>
    <row r="835" ht="15.75" customHeight="1">
      <c r="A835" s="45"/>
      <c r="B835" s="45"/>
      <c r="C835" s="45"/>
      <c r="D835" s="45"/>
      <c r="E835" s="45"/>
      <c r="F835" s="45"/>
      <c r="G835" s="45"/>
      <c r="H835" s="45"/>
      <c r="I835" s="45"/>
      <c r="J835" s="45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</row>
    <row r="836" ht="15.75" customHeight="1">
      <c r="A836" s="45"/>
      <c r="B836" s="45"/>
      <c r="C836" s="45"/>
      <c r="D836" s="45"/>
      <c r="E836" s="45"/>
      <c r="F836" s="45"/>
      <c r="G836" s="45"/>
      <c r="H836" s="45"/>
      <c r="I836" s="45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</row>
    <row r="837" ht="15.75" customHeight="1">
      <c r="A837" s="45"/>
      <c r="B837" s="45"/>
      <c r="C837" s="45"/>
      <c r="D837" s="45"/>
      <c r="E837" s="45"/>
      <c r="F837" s="45"/>
      <c r="G837" s="45"/>
      <c r="H837" s="45"/>
      <c r="I837" s="45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</row>
    <row r="838" ht="15.75" customHeight="1">
      <c r="A838" s="45"/>
      <c r="B838" s="45"/>
      <c r="C838" s="45"/>
      <c r="D838" s="45"/>
      <c r="E838" s="45"/>
      <c r="F838" s="45"/>
      <c r="G838" s="45"/>
      <c r="H838" s="45"/>
      <c r="I838" s="45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</row>
    <row r="839" ht="15.75" customHeight="1">
      <c r="A839" s="45"/>
      <c r="B839" s="45"/>
      <c r="C839" s="45"/>
      <c r="D839" s="45"/>
      <c r="E839" s="45"/>
      <c r="F839" s="45"/>
      <c r="G839" s="45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</row>
    <row r="840" ht="15.75" customHeight="1">
      <c r="A840" s="45"/>
      <c r="B840" s="45"/>
      <c r="C840" s="45"/>
      <c r="D840" s="45"/>
      <c r="E840" s="45"/>
      <c r="F840" s="45"/>
      <c r="G840" s="45"/>
      <c r="H840" s="45"/>
      <c r="I840" s="45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</row>
    <row r="841" ht="15.75" customHeight="1">
      <c r="A841" s="45"/>
      <c r="B841" s="45"/>
      <c r="C841" s="45"/>
      <c r="D841" s="45"/>
      <c r="E841" s="45"/>
      <c r="F841" s="45"/>
      <c r="G841" s="45"/>
      <c r="H841" s="45"/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</row>
    <row r="842" ht="15.75" customHeight="1">
      <c r="A842" s="45"/>
      <c r="B842" s="45"/>
      <c r="C842" s="45"/>
      <c r="D842" s="45"/>
      <c r="E842" s="45"/>
      <c r="F842" s="45"/>
      <c r="G842" s="45"/>
      <c r="H842" s="45"/>
      <c r="I842" s="45"/>
      <c r="J842" s="45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</row>
    <row r="843" ht="15.75" customHeight="1">
      <c r="A843" s="45"/>
      <c r="B843" s="45"/>
      <c r="C843" s="45"/>
      <c r="D843" s="45"/>
      <c r="E843" s="45"/>
      <c r="F843" s="45"/>
      <c r="G843" s="45"/>
      <c r="H843" s="45"/>
      <c r="I843" s="45"/>
      <c r="J843" s="45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</row>
    <row r="844" ht="15.75" customHeight="1">
      <c r="A844" s="45"/>
      <c r="B844" s="45"/>
      <c r="C844" s="45"/>
      <c r="D844" s="45"/>
      <c r="E844" s="45"/>
      <c r="F844" s="45"/>
      <c r="G844" s="45"/>
      <c r="H844" s="45"/>
      <c r="I844" s="45"/>
      <c r="J844" s="45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</row>
    <row r="845" ht="15.75" customHeight="1">
      <c r="A845" s="45"/>
      <c r="B845" s="45"/>
      <c r="C845" s="45"/>
      <c r="D845" s="45"/>
      <c r="E845" s="45"/>
      <c r="F845" s="45"/>
      <c r="G845" s="45"/>
      <c r="H845" s="45"/>
      <c r="I845" s="45"/>
      <c r="J845" s="45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</row>
    <row r="846" ht="15.75" customHeight="1">
      <c r="A846" s="45"/>
      <c r="B846" s="45"/>
      <c r="C846" s="45"/>
      <c r="D846" s="45"/>
      <c r="E846" s="45"/>
      <c r="F846" s="45"/>
      <c r="G846" s="45"/>
      <c r="H846" s="45"/>
      <c r="I846" s="45"/>
      <c r="J846" s="45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</row>
    <row r="847" ht="15.75" customHeight="1">
      <c r="A847" s="45"/>
      <c r="B847" s="45"/>
      <c r="C847" s="45"/>
      <c r="D847" s="45"/>
      <c r="E847" s="45"/>
      <c r="F847" s="45"/>
      <c r="G847" s="45"/>
      <c r="H847" s="45"/>
      <c r="I847" s="45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</row>
    <row r="848" ht="15.75" customHeight="1">
      <c r="A848" s="45"/>
      <c r="B848" s="45"/>
      <c r="C848" s="45"/>
      <c r="D848" s="45"/>
      <c r="E848" s="45"/>
      <c r="F848" s="45"/>
      <c r="G848" s="45"/>
      <c r="H848" s="45"/>
      <c r="I848" s="45"/>
      <c r="J848" s="45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</row>
    <row r="849" ht="15.75" customHeight="1">
      <c r="A849" s="45"/>
      <c r="B849" s="45"/>
      <c r="C849" s="45"/>
      <c r="D849" s="45"/>
      <c r="E849" s="45"/>
      <c r="F849" s="45"/>
      <c r="G849" s="45"/>
      <c r="H849" s="45"/>
      <c r="I849" s="45"/>
      <c r="J849" s="45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</row>
    <row r="850" ht="15.75" customHeight="1">
      <c r="A850" s="45"/>
      <c r="B850" s="45"/>
      <c r="C850" s="45"/>
      <c r="D850" s="45"/>
      <c r="E850" s="45"/>
      <c r="F850" s="45"/>
      <c r="G850" s="45"/>
      <c r="H850" s="45"/>
      <c r="I850" s="45"/>
      <c r="J850" s="45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</row>
    <row r="851" ht="15.75" customHeight="1">
      <c r="A851" s="45"/>
      <c r="B851" s="45"/>
      <c r="C851" s="45"/>
      <c r="D851" s="45"/>
      <c r="E851" s="45"/>
      <c r="F851" s="45"/>
      <c r="G851" s="45"/>
      <c r="H851" s="45"/>
      <c r="I851" s="45"/>
      <c r="J851" s="45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</row>
    <row r="852" ht="15.75" customHeight="1">
      <c r="A852" s="45"/>
      <c r="B852" s="45"/>
      <c r="C852" s="45"/>
      <c r="D852" s="45"/>
      <c r="E852" s="45"/>
      <c r="F852" s="45"/>
      <c r="G852" s="45"/>
      <c r="H852" s="45"/>
      <c r="I852" s="45"/>
      <c r="J852" s="45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</row>
    <row r="853" ht="15.75" customHeight="1">
      <c r="A853" s="45"/>
      <c r="B853" s="45"/>
      <c r="C853" s="45"/>
      <c r="D853" s="45"/>
      <c r="E853" s="45"/>
      <c r="F853" s="45"/>
      <c r="G853" s="45"/>
      <c r="H853" s="45"/>
      <c r="I853" s="45"/>
      <c r="J853" s="45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</row>
    <row r="854" ht="15.75" customHeight="1">
      <c r="A854" s="45"/>
      <c r="B854" s="45"/>
      <c r="C854" s="45"/>
      <c r="D854" s="45"/>
      <c r="E854" s="45"/>
      <c r="F854" s="45"/>
      <c r="G854" s="45"/>
      <c r="H854" s="45"/>
      <c r="I854" s="45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</row>
    <row r="855" ht="15.75" customHeight="1">
      <c r="A855" s="45"/>
      <c r="B855" s="45"/>
      <c r="C855" s="45"/>
      <c r="D855" s="45"/>
      <c r="E855" s="45"/>
      <c r="F855" s="45"/>
      <c r="G855" s="45"/>
      <c r="H855" s="45"/>
      <c r="I855" s="45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</row>
    <row r="856" ht="15.75" customHeight="1">
      <c r="A856" s="45"/>
      <c r="B856" s="45"/>
      <c r="C856" s="45"/>
      <c r="D856" s="45"/>
      <c r="E856" s="45"/>
      <c r="F856" s="45"/>
      <c r="G856" s="45"/>
      <c r="H856" s="45"/>
      <c r="I856" s="45"/>
      <c r="J856" s="45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</row>
    <row r="857" ht="15.75" customHeight="1">
      <c r="A857" s="45"/>
      <c r="B857" s="45"/>
      <c r="C857" s="45"/>
      <c r="D857" s="45"/>
      <c r="E857" s="45"/>
      <c r="F857" s="45"/>
      <c r="G857" s="45"/>
      <c r="H857" s="45"/>
      <c r="I857" s="45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</row>
    <row r="858" ht="15.75" customHeight="1">
      <c r="A858" s="45"/>
      <c r="B858" s="45"/>
      <c r="C858" s="45"/>
      <c r="D858" s="45"/>
      <c r="E858" s="45"/>
      <c r="F858" s="45"/>
      <c r="G858" s="45"/>
      <c r="H858" s="45"/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</row>
    <row r="859" ht="15.75" customHeight="1">
      <c r="A859" s="45"/>
      <c r="B859" s="45"/>
      <c r="C859" s="45"/>
      <c r="D859" s="45"/>
      <c r="E859" s="45"/>
      <c r="F859" s="45"/>
      <c r="G859" s="45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</row>
    <row r="860" ht="15.75" customHeight="1">
      <c r="A860" s="45"/>
      <c r="B860" s="45"/>
      <c r="C860" s="45"/>
      <c r="D860" s="45"/>
      <c r="E860" s="45"/>
      <c r="F860" s="45"/>
      <c r="G860" s="45"/>
      <c r="H860" s="45"/>
      <c r="I860" s="45"/>
      <c r="J860" s="45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</row>
    <row r="861" ht="15.75" customHeight="1">
      <c r="A861" s="45"/>
      <c r="B861" s="45"/>
      <c r="C861" s="45"/>
      <c r="D861" s="45"/>
      <c r="E861" s="45"/>
      <c r="F861" s="45"/>
      <c r="G861" s="45"/>
      <c r="H861" s="45"/>
      <c r="I861" s="45"/>
      <c r="J861" s="45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</row>
    <row r="862" ht="15.75" customHeight="1">
      <c r="A862" s="45"/>
      <c r="B862" s="45"/>
      <c r="C862" s="45"/>
      <c r="D862" s="45"/>
      <c r="E862" s="45"/>
      <c r="F862" s="45"/>
      <c r="G862" s="45"/>
      <c r="H862" s="45"/>
      <c r="I862" s="45"/>
      <c r="J862" s="45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</row>
    <row r="863" ht="15.75" customHeight="1">
      <c r="A863" s="45"/>
      <c r="B863" s="45"/>
      <c r="C863" s="45"/>
      <c r="D863" s="45"/>
      <c r="E863" s="45"/>
      <c r="F863" s="45"/>
      <c r="G863" s="45"/>
      <c r="H863" s="45"/>
      <c r="I863" s="45"/>
      <c r="J863" s="45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</row>
    <row r="864" ht="15.75" customHeight="1">
      <c r="A864" s="45"/>
      <c r="B864" s="45"/>
      <c r="C864" s="45"/>
      <c r="D864" s="45"/>
      <c r="E864" s="45"/>
      <c r="F864" s="45"/>
      <c r="G864" s="45"/>
      <c r="H864" s="45"/>
      <c r="I864" s="45"/>
      <c r="J864" s="45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</row>
    <row r="865" ht="15.75" customHeight="1">
      <c r="A865" s="45"/>
      <c r="B865" s="45"/>
      <c r="C865" s="45"/>
      <c r="D865" s="45"/>
      <c r="E865" s="45"/>
      <c r="F865" s="45"/>
      <c r="G865" s="45"/>
      <c r="H865" s="45"/>
      <c r="I865" s="45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</row>
    <row r="866" ht="15.75" customHeight="1">
      <c r="A866" s="45"/>
      <c r="B866" s="45"/>
      <c r="C866" s="45"/>
      <c r="D866" s="45"/>
      <c r="E866" s="45"/>
      <c r="F866" s="45"/>
      <c r="G866" s="45"/>
      <c r="H866" s="45"/>
      <c r="I866" s="45"/>
      <c r="J866" s="45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</row>
    <row r="867" ht="15.75" customHeight="1">
      <c r="A867" s="45"/>
      <c r="B867" s="45"/>
      <c r="C867" s="45"/>
      <c r="D867" s="45"/>
      <c r="E867" s="45"/>
      <c r="F867" s="45"/>
      <c r="G867" s="45"/>
      <c r="H867" s="45"/>
      <c r="I867" s="45"/>
      <c r="J867" s="4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</row>
    <row r="868" ht="15.75" customHeight="1">
      <c r="A868" s="45"/>
      <c r="B868" s="45"/>
      <c r="C868" s="45"/>
      <c r="D868" s="45"/>
      <c r="E868" s="45"/>
      <c r="F868" s="45"/>
      <c r="G868" s="45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</row>
    <row r="869" ht="15.75" customHeight="1">
      <c r="A869" s="45"/>
      <c r="B869" s="45"/>
      <c r="C869" s="45"/>
      <c r="D869" s="45"/>
      <c r="E869" s="45"/>
      <c r="F869" s="45"/>
      <c r="G869" s="45"/>
      <c r="H869" s="45"/>
      <c r="I869" s="45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</row>
    <row r="870" ht="15.75" customHeight="1">
      <c r="A870" s="45"/>
      <c r="B870" s="45"/>
      <c r="C870" s="45"/>
      <c r="D870" s="45"/>
      <c r="E870" s="45"/>
      <c r="F870" s="45"/>
      <c r="G870" s="45"/>
      <c r="H870" s="45"/>
      <c r="I870" s="45"/>
      <c r="J870" s="45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</row>
    <row r="871" ht="15.75" customHeight="1">
      <c r="A871" s="45"/>
      <c r="B871" s="45"/>
      <c r="C871" s="45"/>
      <c r="D871" s="45"/>
      <c r="E871" s="45"/>
      <c r="F871" s="45"/>
      <c r="G871" s="45"/>
      <c r="H871" s="45"/>
      <c r="I871" s="45"/>
      <c r="J871" s="4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</row>
    <row r="872" ht="15.75" customHeight="1">
      <c r="A872" s="45"/>
      <c r="B872" s="45"/>
      <c r="C872" s="45"/>
      <c r="D872" s="45"/>
      <c r="E872" s="45"/>
      <c r="F872" s="45"/>
      <c r="G872" s="45"/>
      <c r="H872" s="45"/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</row>
    <row r="873" ht="15.75" customHeight="1">
      <c r="A873" s="45"/>
      <c r="B873" s="45"/>
      <c r="C873" s="45"/>
      <c r="D873" s="45"/>
      <c r="E873" s="45"/>
      <c r="F873" s="45"/>
      <c r="G873" s="45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</row>
    <row r="874" ht="15.75" customHeight="1">
      <c r="A874" s="45"/>
      <c r="B874" s="45"/>
      <c r="C874" s="45"/>
      <c r="D874" s="45"/>
      <c r="E874" s="45"/>
      <c r="F874" s="45"/>
      <c r="G874" s="45"/>
      <c r="H874" s="45"/>
      <c r="I874" s="45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</row>
    <row r="875" ht="15.75" customHeight="1">
      <c r="A875" s="45"/>
      <c r="B875" s="45"/>
      <c r="C875" s="45"/>
      <c r="D875" s="45"/>
      <c r="E875" s="45"/>
      <c r="F875" s="45"/>
      <c r="G875" s="45"/>
      <c r="H875" s="45"/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</row>
    <row r="876" ht="15.75" customHeight="1">
      <c r="A876" s="45"/>
      <c r="B876" s="45"/>
      <c r="C876" s="45"/>
      <c r="D876" s="45"/>
      <c r="E876" s="45"/>
      <c r="F876" s="45"/>
      <c r="G876" s="45"/>
      <c r="H876" s="45"/>
      <c r="I876" s="45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</row>
    <row r="877" ht="15.75" customHeight="1">
      <c r="A877" s="45"/>
      <c r="B877" s="45"/>
      <c r="C877" s="45"/>
      <c r="D877" s="45"/>
      <c r="E877" s="45"/>
      <c r="F877" s="45"/>
      <c r="G877" s="45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</row>
    <row r="878" ht="15.75" customHeight="1">
      <c r="A878" s="45"/>
      <c r="B878" s="45"/>
      <c r="C878" s="45"/>
      <c r="D878" s="45"/>
      <c r="E878" s="45"/>
      <c r="F878" s="45"/>
      <c r="G878" s="45"/>
      <c r="H878" s="45"/>
      <c r="I878" s="45"/>
      <c r="J878" s="4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</row>
    <row r="879" ht="15.75" customHeight="1">
      <c r="A879" s="45"/>
      <c r="B879" s="45"/>
      <c r="C879" s="45"/>
      <c r="D879" s="45"/>
      <c r="E879" s="45"/>
      <c r="F879" s="45"/>
      <c r="G879" s="45"/>
      <c r="H879" s="45"/>
      <c r="I879" s="45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</row>
    <row r="880" ht="15.75" customHeight="1">
      <c r="A880" s="45"/>
      <c r="B880" s="45"/>
      <c r="C880" s="45"/>
      <c r="D880" s="45"/>
      <c r="E880" s="45"/>
      <c r="F880" s="45"/>
      <c r="G880" s="45"/>
      <c r="H880" s="45"/>
      <c r="I880" s="45"/>
      <c r="J880" s="4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</row>
    <row r="881" ht="15.75" customHeight="1">
      <c r="A881" s="45"/>
      <c r="B881" s="45"/>
      <c r="C881" s="45"/>
      <c r="D881" s="45"/>
      <c r="E881" s="45"/>
      <c r="F881" s="45"/>
      <c r="G881" s="45"/>
      <c r="H881" s="45"/>
      <c r="I881" s="45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</row>
    <row r="882" ht="15.75" customHeight="1">
      <c r="A882" s="45"/>
      <c r="B882" s="45"/>
      <c r="C882" s="45"/>
      <c r="D882" s="45"/>
      <c r="E882" s="45"/>
      <c r="F882" s="45"/>
      <c r="G882" s="45"/>
      <c r="H882" s="45"/>
      <c r="I882" s="45"/>
      <c r="J882" s="4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</row>
    <row r="883" ht="15.75" customHeight="1">
      <c r="A883" s="45"/>
      <c r="B883" s="45"/>
      <c r="C883" s="45"/>
      <c r="D883" s="45"/>
      <c r="E883" s="45"/>
      <c r="F883" s="45"/>
      <c r="G883" s="45"/>
      <c r="H883" s="45"/>
      <c r="I883" s="45"/>
      <c r="J883" s="45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</row>
    <row r="884" ht="15.75" customHeight="1">
      <c r="A884" s="45"/>
      <c r="B884" s="45"/>
      <c r="C884" s="45"/>
      <c r="D884" s="45"/>
      <c r="E884" s="45"/>
      <c r="F884" s="45"/>
      <c r="G884" s="45"/>
      <c r="H884" s="45"/>
      <c r="I884" s="45"/>
      <c r="J884" s="45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</row>
    <row r="885" ht="15.75" customHeight="1">
      <c r="A885" s="45"/>
      <c r="B885" s="45"/>
      <c r="C885" s="45"/>
      <c r="D885" s="45"/>
      <c r="E885" s="45"/>
      <c r="F885" s="45"/>
      <c r="G885" s="45"/>
      <c r="H885" s="45"/>
      <c r="I885" s="45"/>
      <c r="J885" s="4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</row>
    <row r="886" ht="15.75" customHeight="1">
      <c r="A886" s="45"/>
      <c r="B886" s="45"/>
      <c r="C886" s="45"/>
      <c r="D886" s="45"/>
      <c r="E886" s="45"/>
      <c r="F886" s="45"/>
      <c r="G886" s="45"/>
      <c r="H886" s="45"/>
      <c r="I886" s="45"/>
      <c r="J886" s="4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</row>
    <row r="887" ht="15.75" customHeight="1">
      <c r="A887" s="45"/>
      <c r="B887" s="45"/>
      <c r="C887" s="45"/>
      <c r="D887" s="45"/>
      <c r="E887" s="45"/>
      <c r="F887" s="45"/>
      <c r="G887" s="45"/>
      <c r="H887" s="45"/>
      <c r="I887" s="45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</row>
    <row r="888" ht="15.75" customHeight="1">
      <c r="A888" s="45"/>
      <c r="B888" s="45"/>
      <c r="C888" s="45"/>
      <c r="D888" s="45"/>
      <c r="E888" s="45"/>
      <c r="F888" s="45"/>
      <c r="G888" s="45"/>
      <c r="H888" s="45"/>
      <c r="I888" s="45"/>
      <c r="J888" s="45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</row>
    <row r="889" ht="15.75" customHeight="1">
      <c r="A889" s="45"/>
      <c r="B889" s="45"/>
      <c r="C889" s="45"/>
      <c r="D889" s="45"/>
      <c r="E889" s="45"/>
      <c r="F889" s="45"/>
      <c r="G889" s="45"/>
      <c r="H889" s="45"/>
      <c r="I889" s="45"/>
      <c r="J889" s="45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</row>
    <row r="890" ht="15.75" customHeight="1">
      <c r="A890" s="45"/>
      <c r="B890" s="45"/>
      <c r="C890" s="45"/>
      <c r="D890" s="45"/>
      <c r="E890" s="45"/>
      <c r="F890" s="45"/>
      <c r="G890" s="45"/>
      <c r="H890" s="45"/>
      <c r="I890" s="45"/>
      <c r="J890" s="45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5"/>
    </row>
    <row r="891" ht="15.75" customHeight="1">
      <c r="A891" s="45"/>
      <c r="B891" s="45"/>
      <c r="C891" s="45"/>
      <c r="D891" s="45"/>
      <c r="E891" s="45"/>
      <c r="F891" s="45"/>
      <c r="G891" s="45"/>
      <c r="H891" s="45"/>
      <c r="I891" s="45"/>
      <c r="J891" s="4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</row>
    <row r="892" ht="15.75" customHeight="1">
      <c r="A892" s="45"/>
      <c r="B892" s="45"/>
      <c r="C892" s="45"/>
      <c r="D892" s="45"/>
      <c r="E892" s="45"/>
      <c r="F892" s="45"/>
      <c r="G892" s="45"/>
      <c r="H892" s="45"/>
      <c r="I892" s="45"/>
      <c r="J892" s="45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45"/>
    </row>
    <row r="893" ht="15.75" customHeight="1">
      <c r="A893" s="45"/>
      <c r="B893" s="45"/>
      <c r="C893" s="45"/>
      <c r="D893" s="45"/>
      <c r="E893" s="45"/>
      <c r="F893" s="45"/>
      <c r="G893" s="45"/>
      <c r="H893" s="45"/>
      <c r="I893" s="45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</row>
    <row r="894" ht="15.75" customHeight="1">
      <c r="A894" s="45"/>
      <c r="B894" s="45"/>
      <c r="C894" s="45"/>
      <c r="D894" s="45"/>
      <c r="E894" s="45"/>
      <c r="F894" s="45"/>
      <c r="G894" s="45"/>
      <c r="H894" s="45"/>
      <c r="I894" s="45"/>
      <c r="J894" s="4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5"/>
    </row>
    <row r="895" ht="15.75" customHeight="1">
      <c r="A895" s="45"/>
      <c r="B895" s="45"/>
      <c r="C895" s="45"/>
      <c r="D895" s="45"/>
      <c r="E895" s="45"/>
      <c r="F895" s="45"/>
      <c r="G895" s="45"/>
      <c r="H895" s="45"/>
      <c r="I895" s="45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</row>
    <row r="896" ht="15.75" customHeight="1">
      <c r="A896" s="45"/>
      <c r="B896" s="45"/>
      <c r="C896" s="45"/>
      <c r="D896" s="45"/>
      <c r="E896" s="45"/>
      <c r="F896" s="45"/>
      <c r="G896" s="45"/>
      <c r="H896" s="45"/>
      <c r="I896" s="45"/>
      <c r="J896" s="45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</row>
    <row r="897" ht="15.75" customHeight="1">
      <c r="A897" s="45"/>
      <c r="B897" s="45"/>
      <c r="C897" s="45"/>
      <c r="D897" s="45"/>
      <c r="E897" s="45"/>
      <c r="F897" s="45"/>
      <c r="G897" s="45"/>
      <c r="H897" s="45"/>
      <c r="I897" s="45"/>
      <c r="J897" s="45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</row>
    <row r="898" ht="15.75" customHeight="1">
      <c r="A898" s="45"/>
      <c r="B898" s="45"/>
      <c r="C898" s="45"/>
      <c r="D898" s="45"/>
      <c r="E898" s="45"/>
      <c r="F898" s="45"/>
      <c r="G898" s="45"/>
      <c r="H898" s="45"/>
      <c r="I898" s="45"/>
      <c r="J898" s="45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</row>
    <row r="899" ht="15.75" customHeight="1">
      <c r="A899" s="45"/>
      <c r="B899" s="45"/>
      <c r="C899" s="45"/>
      <c r="D899" s="45"/>
      <c r="E899" s="45"/>
      <c r="F899" s="45"/>
      <c r="G899" s="45"/>
      <c r="H899" s="45"/>
      <c r="I899" s="45"/>
      <c r="J899" s="45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</row>
    <row r="900" ht="15.75" customHeight="1">
      <c r="A900" s="45"/>
      <c r="B900" s="45"/>
      <c r="C900" s="45"/>
      <c r="D900" s="45"/>
      <c r="E900" s="45"/>
      <c r="F900" s="45"/>
      <c r="G900" s="45"/>
      <c r="H900" s="45"/>
      <c r="I900" s="45"/>
      <c r="J900" s="45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</row>
    <row r="901" ht="15.75" customHeight="1">
      <c r="A901" s="45"/>
      <c r="B901" s="45"/>
      <c r="C901" s="45"/>
      <c r="D901" s="45"/>
      <c r="E901" s="45"/>
      <c r="F901" s="45"/>
      <c r="G901" s="45"/>
      <c r="H901" s="45"/>
      <c r="I901" s="45"/>
      <c r="J901" s="45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</row>
    <row r="902" ht="15.75" customHeight="1">
      <c r="A902" s="45"/>
      <c r="B902" s="45"/>
      <c r="C902" s="45"/>
      <c r="D902" s="45"/>
      <c r="E902" s="45"/>
      <c r="F902" s="45"/>
      <c r="G902" s="45"/>
      <c r="H902" s="45"/>
      <c r="I902" s="45"/>
      <c r="J902" s="45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</row>
    <row r="903" ht="15.75" customHeight="1">
      <c r="A903" s="45"/>
      <c r="B903" s="45"/>
      <c r="C903" s="45"/>
      <c r="D903" s="45"/>
      <c r="E903" s="45"/>
      <c r="F903" s="45"/>
      <c r="G903" s="45"/>
      <c r="H903" s="45"/>
      <c r="I903" s="45"/>
      <c r="J903" s="45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</row>
    <row r="904" ht="15.75" customHeight="1">
      <c r="A904" s="45"/>
      <c r="B904" s="45"/>
      <c r="C904" s="45"/>
      <c r="D904" s="45"/>
      <c r="E904" s="45"/>
      <c r="F904" s="45"/>
      <c r="G904" s="45"/>
      <c r="H904" s="45"/>
      <c r="I904" s="45"/>
      <c r="J904" s="45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</row>
    <row r="905" ht="15.75" customHeight="1">
      <c r="A905" s="45"/>
      <c r="B905" s="45"/>
      <c r="C905" s="45"/>
      <c r="D905" s="45"/>
      <c r="E905" s="45"/>
      <c r="F905" s="45"/>
      <c r="G905" s="45"/>
      <c r="H905" s="45"/>
      <c r="I905" s="45"/>
      <c r="J905" s="45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</row>
    <row r="906" ht="15.75" customHeight="1">
      <c r="A906" s="45"/>
      <c r="B906" s="45"/>
      <c r="C906" s="45"/>
      <c r="D906" s="45"/>
      <c r="E906" s="45"/>
      <c r="F906" s="45"/>
      <c r="G906" s="45"/>
      <c r="H906" s="45"/>
      <c r="I906" s="45"/>
      <c r="J906" s="45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</row>
    <row r="907" ht="15.75" customHeight="1">
      <c r="A907" s="45"/>
      <c r="B907" s="45"/>
      <c r="C907" s="45"/>
      <c r="D907" s="45"/>
      <c r="E907" s="45"/>
      <c r="F907" s="45"/>
      <c r="G907" s="45"/>
      <c r="H907" s="45"/>
      <c r="I907" s="45"/>
      <c r="J907" s="45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</row>
    <row r="908" ht="15.75" customHeight="1">
      <c r="A908" s="45"/>
      <c r="B908" s="45"/>
      <c r="C908" s="45"/>
      <c r="D908" s="45"/>
      <c r="E908" s="45"/>
      <c r="F908" s="45"/>
      <c r="G908" s="45"/>
      <c r="H908" s="45"/>
      <c r="I908" s="45"/>
      <c r="J908" s="45"/>
      <c r="K908" s="45"/>
      <c r="L908" s="45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5"/>
      <c r="Z908" s="45"/>
    </row>
    <row r="909" ht="15.75" customHeight="1">
      <c r="A909" s="45"/>
      <c r="B909" s="45"/>
      <c r="C909" s="45"/>
      <c r="D909" s="45"/>
      <c r="E909" s="45"/>
      <c r="F909" s="45"/>
      <c r="G909" s="45"/>
      <c r="H909" s="45"/>
      <c r="I909" s="45"/>
      <c r="J909" s="45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  <c r="Z909" s="45"/>
    </row>
    <row r="910" ht="15.75" customHeight="1">
      <c r="A910" s="45"/>
      <c r="B910" s="45"/>
      <c r="C910" s="45"/>
      <c r="D910" s="45"/>
      <c r="E910" s="45"/>
      <c r="F910" s="45"/>
      <c r="G910" s="45"/>
      <c r="H910" s="45"/>
      <c r="I910" s="45"/>
      <c r="J910" s="45"/>
      <c r="K910" s="45"/>
      <c r="L910" s="45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5"/>
      <c r="Z910" s="45"/>
    </row>
    <row r="911" ht="15.75" customHeight="1">
      <c r="A911" s="45"/>
      <c r="B911" s="45"/>
      <c r="C911" s="45"/>
      <c r="D911" s="45"/>
      <c r="E911" s="45"/>
      <c r="F911" s="45"/>
      <c r="G911" s="45"/>
      <c r="H911" s="45"/>
      <c r="I911" s="45"/>
      <c r="J911" s="45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45"/>
    </row>
    <row r="912" ht="15.75" customHeight="1">
      <c r="A912" s="45"/>
      <c r="B912" s="45"/>
      <c r="C912" s="45"/>
      <c r="D912" s="45"/>
      <c r="E912" s="45"/>
      <c r="F912" s="45"/>
      <c r="G912" s="45"/>
      <c r="H912" s="45"/>
      <c r="I912" s="45"/>
      <c r="J912" s="45"/>
      <c r="K912" s="45"/>
      <c r="L912" s="45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5"/>
      <c r="Z912" s="45"/>
    </row>
    <row r="913" ht="15.75" customHeight="1">
      <c r="A913" s="45"/>
      <c r="B913" s="45"/>
      <c r="C913" s="45"/>
      <c r="D913" s="45"/>
      <c r="E913" s="45"/>
      <c r="F913" s="45"/>
      <c r="G913" s="45"/>
      <c r="H913" s="45"/>
      <c r="I913" s="45"/>
      <c r="J913" s="45"/>
      <c r="K913" s="45"/>
      <c r="L913" s="45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  <c r="Z913" s="45"/>
    </row>
    <row r="914" ht="15.75" customHeight="1">
      <c r="A914" s="45"/>
      <c r="B914" s="45"/>
      <c r="C914" s="45"/>
      <c r="D914" s="45"/>
      <c r="E914" s="45"/>
      <c r="F914" s="45"/>
      <c r="G914" s="45"/>
      <c r="H914" s="45"/>
      <c r="I914" s="45"/>
      <c r="J914" s="45"/>
      <c r="K914" s="45"/>
      <c r="L914" s="45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45"/>
      <c r="Z914" s="45"/>
    </row>
    <row r="915" ht="15.75" customHeight="1">
      <c r="A915" s="45"/>
      <c r="B915" s="45"/>
      <c r="C915" s="45"/>
      <c r="D915" s="45"/>
      <c r="E915" s="45"/>
      <c r="F915" s="45"/>
      <c r="G915" s="45"/>
      <c r="H915" s="45"/>
      <c r="I915" s="45"/>
      <c r="J915" s="45"/>
      <c r="K915" s="45"/>
      <c r="L915" s="45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  <c r="Z915" s="45"/>
    </row>
    <row r="916" ht="15.75" customHeight="1">
      <c r="A916" s="45"/>
      <c r="B916" s="45"/>
      <c r="C916" s="45"/>
      <c r="D916" s="45"/>
      <c r="E916" s="45"/>
      <c r="F916" s="45"/>
      <c r="G916" s="45"/>
      <c r="H916" s="45"/>
      <c r="I916" s="45"/>
      <c r="J916" s="45"/>
      <c r="K916" s="45"/>
      <c r="L916" s="45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45"/>
      <c r="Z916" s="45"/>
    </row>
    <row r="917" ht="15.75" customHeight="1">
      <c r="A917" s="45"/>
      <c r="B917" s="45"/>
      <c r="C917" s="45"/>
      <c r="D917" s="45"/>
      <c r="E917" s="45"/>
      <c r="F917" s="45"/>
      <c r="G917" s="45"/>
      <c r="H917" s="45"/>
      <c r="I917" s="45"/>
      <c r="J917" s="45"/>
      <c r="K917" s="45"/>
      <c r="L917" s="45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  <c r="Z917" s="45"/>
    </row>
    <row r="918" ht="15.75" customHeight="1">
      <c r="A918" s="45"/>
      <c r="B918" s="45"/>
      <c r="C918" s="45"/>
      <c r="D918" s="45"/>
      <c r="E918" s="45"/>
      <c r="F918" s="45"/>
      <c r="G918" s="45"/>
      <c r="H918" s="45"/>
      <c r="I918" s="45"/>
      <c r="J918" s="45"/>
      <c r="K918" s="45"/>
      <c r="L918" s="45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  <c r="Y918" s="45"/>
      <c r="Z918" s="45"/>
    </row>
    <row r="919" ht="15.75" customHeight="1">
      <c r="A919" s="45"/>
      <c r="B919" s="45"/>
      <c r="C919" s="45"/>
      <c r="D919" s="45"/>
      <c r="E919" s="45"/>
      <c r="F919" s="45"/>
      <c r="G919" s="45"/>
      <c r="H919" s="45"/>
      <c r="I919" s="45"/>
      <c r="J919" s="45"/>
      <c r="K919" s="45"/>
      <c r="L919" s="45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45"/>
      <c r="Z919" s="45"/>
    </row>
    <row r="920" ht="15.75" customHeight="1">
      <c r="A920" s="45"/>
      <c r="B920" s="45"/>
      <c r="C920" s="45"/>
      <c r="D920" s="45"/>
      <c r="E920" s="45"/>
      <c r="F920" s="45"/>
      <c r="G920" s="45"/>
      <c r="H920" s="45"/>
      <c r="I920" s="45"/>
      <c r="J920" s="45"/>
      <c r="K920" s="45"/>
      <c r="L920" s="45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  <c r="Y920" s="45"/>
      <c r="Z920" s="45"/>
    </row>
    <row r="921" ht="15.75" customHeight="1">
      <c r="A921" s="45"/>
      <c r="B921" s="45"/>
      <c r="C921" s="45"/>
      <c r="D921" s="45"/>
      <c r="E921" s="45"/>
      <c r="F921" s="45"/>
      <c r="G921" s="45"/>
      <c r="H921" s="45"/>
      <c r="I921" s="45"/>
      <c r="J921" s="45"/>
      <c r="K921" s="45"/>
      <c r="L921" s="45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  <c r="Y921" s="45"/>
      <c r="Z921" s="45"/>
    </row>
    <row r="922" ht="15.75" customHeight="1">
      <c r="A922" s="45"/>
      <c r="B922" s="45"/>
      <c r="C922" s="45"/>
      <c r="D922" s="45"/>
      <c r="E922" s="45"/>
      <c r="F922" s="45"/>
      <c r="G922" s="45"/>
      <c r="H922" s="45"/>
      <c r="I922" s="45"/>
      <c r="J922" s="45"/>
      <c r="K922" s="45"/>
      <c r="L922" s="45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  <c r="Y922" s="45"/>
      <c r="Z922" s="45"/>
    </row>
    <row r="923" ht="15.75" customHeight="1">
      <c r="A923" s="45"/>
      <c r="B923" s="45"/>
      <c r="C923" s="45"/>
      <c r="D923" s="45"/>
      <c r="E923" s="45"/>
      <c r="F923" s="45"/>
      <c r="G923" s="45"/>
      <c r="H923" s="45"/>
      <c r="I923" s="45"/>
      <c r="J923" s="45"/>
      <c r="K923" s="45"/>
      <c r="L923" s="45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  <c r="Y923" s="45"/>
      <c r="Z923" s="45"/>
    </row>
    <row r="924" ht="15.75" customHeight="1">
      <c r="A924" s="45"/>
      <c r="B924" s="45"/>
      <c r="C924" s="45"/>
      <c r="D924" s="45"/>
      <c r="E924" s="45"/>
      <c r="F924" s="45"/>
      <c r="G924" s="45"/>
      <c r="H924" s="45"/>
      <c r="I924" s="45"/>
      <c r="J924" s="45"/>
      <c r="K924" s="45"/>
      <c r="L924" s="45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  <c r="Y924" s="45"/>
      <c r="Z924" s="45"/>
    </row>
    <row r="925" ht="15.75" customHeight="1">
      <c r="A925" s="45"/>
      <c r="B925" s="45"/>
      <c r="C925" s="45"/>
      <c r="D925" s="45"/>
      <c r="E925" s="45"/>
      <c r="F925" s="45"/>
      <c r="G925" s="45"/>
      <c r="H925" s="45"/>
      <c r="I925" s="45"/>
      <c r="J925" s="45"/>
      <c r="K925" s="45"/>
      <c r="L925" s="45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45"/>
      <c r="Z925" s="45"/>
    </row>
    <row r="926" ht="15.75" customHeight="1">
      <c r="A926" s="45"/>
      <c r="B926" s="45"/>
      <c r="C926" s="45"/>
      <c r="D926" s="45"/>
      <c r="E926" s="45"/>
      <c r="F926" s="45"/>
      <c r="G926" s="45"/>
      <c r="H926" s="45"/>
      <c r="I926" s="45"/>
      <c r="J926" s="45"/>
      <c r="K926" s="45"/>
      <c r="L926" s="45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/>
      <c r="Y926" s="45"/>
      <c r="Z926" s="45"/>
    </row>
    <row r="927" ht="15.75" customHeight="1">
      <c r="A927" s="45"/>
      <c r="B927" s="45"/>
      <c r="C927" s="45"/>
      <c r="D927" s="45"/>
      <c r="E927" s="45"/>
      <c r="F927" s="45"/>
      <c r="G927" s="45"/>
      <c r="H927" s="45"/>
      <c r="I927" s="45"/>
      <c r="J927" s="45"/>
      <c r="K927" s="45"/>
      <c r="L927" s="45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45"/>
      <c r="Y927" s="45"/>
      <c r="Z927" s="45"/>
    </row>
    <row r="928" ht="15.75" customHeight="1">
      <c r="A928" s="45"/>
      <c r="B928" s="45"/>
      <c r="C928" s="45"/>
      <c r="D928" s="45"/>
      <c r="E928" s="45"/>
      <c r="F928" s="45"/>
      <c r="G928" s="45"/>
      <c r="H928" s="45"/>
      <c r="I928" s="45"/>
      <c r="J928" s="45"/>
      <c r="K928" s="45"/>
      <c r="L928" s="45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5"/>
      <c r="X928" s="45"/>
      <c r="Y928" s="45"/>
      <c r="Z928" s="45"/>
    </row>
    <row r="929" ht="15.75" customHeight="1">
      <c r="A929" s="45"/>
      <c r="B929" s="45"/>
      <c r="C929" s="45"/>
      <c r="D929" s="45"/>
      <c r="E929" s="45"/>
      <c r="F929" s="45"/>
      <c r="G929" s="45"/>
      <c r="H929" s="45"/>
      <c r="I929" s="45"/>
      <c r="J929" s="45"/>
      <c r="K929" s="45"/>
      <c r="L929" s="45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  <c r="Y929" s="45"/>
      <c r="Z929" s="45"/>
    </row>
    <row r="930" ht="15.75" customHeight="1">
      <c r="A930" s="45"/>
      <c r="B930" s="45"/>
      <c r="C930" s="45"/>
      <c r="D930" s="45"/>
      <c r="E930" s="45"/>
      <c r="F930" s="45"/>
      <c r="G930" s="45"/>
      <c r="H930" s="45"/>
      <c r="I930" s="45"/>
      <c r="J930" s="45"/>
      <c r="K930" s="45"/>
      <c r="L930" s="45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5"/>
      <c r="X930" s="45"/>
      <c r="Y930" s="45"/>
      <c r="Z930" s="45"/>
    </row>
    <row r="931" ht="15.75" customHeight="1">
      <c r="A931" s="45"/>
      <c r="B931" s="45"/>
      <c r="C931" s="45"/>
      <c r="D931" s="45"/>
      <c r="E931" s="45"/>
      <c r="F931" s="45"/>
      <c r="G931" s="45"/>
      <c r="H931" s="45"/>
      <c r="I931" s="45"/>
      <c r="J931" s="45"/>
      <c r="K931" s="45"/>
      <c r="L931" s="45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45"/>
      <c r="Y931" s="45"/>
      <c r="Z931" s="45"/>
    </row>
    <row r="932" ht="15.75" customHeight="1">
      <c r="A932" s="45"/>
      <c r="B932" s="45"/>
      <c r="C932" s="45"/>
      <c r="D932" s="45"/>
      <c r="E932" s="45"/>
      <c r="F932" s="45"/>
      <c r="G932" s="45"/>
      <c r="H932" s="45"/>
      <c r="I932" s="45"/>
      <c r="J932" s="45"/>
      <c r="K932" s="45"/>
      <c r="L932" s="45"/>
      <c r="M932" s="45"/>
      <c r="N932" s="45"/>
      <c r="O932" s="45"/>
      <c r="P932" s="45"/>
      <c r="Q932" s="45"/>
      <c r="R932" s="45"/>
      <c r="S932" s="45"/>
      <c r="T932" s="45"/>
      <c r="U932" s="45"/>
      <c r="V932" s="45"/>
      <c r="W932" s="45"/>
      <c r="X932" s="45"/>
      <c r="Y932" s="45"/>
      <c r="Z932" s="45"/>
    </row>
    <row r="933" ht="15.75" customHeight="1">
      <c r="A933" s="45"/>
      <c r="B933" s="45"/>
      <c r="C933" s="45"/>
      <c r="D933" s="45"/>
      <c r="E933" s="45"/>
      <c r="F933" s="45"/>
      <c r="G933" s="45"/>
      <c r="H933" s="45"/>
      <c r="I933" s="45"/>
      <c r="J933" s="45"/>
      <c r="K933" s="45"/>
      <c r="L933" s="45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  <c r="Y933" s="45"/>
      <c r="Z933" s="45"/>
    </row>
    <row r="934" ht="15.75" customHeight="1">
      <c r="A934" s="45"/>
      <c r="B934" s="45"/>
      <c r="C934" s="45"/>
      <c r="D934" s="45"/>
      <c r="E934" s="45"/>
      <c r="F934" s="45"/>
      <c r="G934" s="45"/>
      <c r="H934" s="45"/>
      <c r="I934" s="45"/>
      <c r="J934" s="45"/>
      <c r="K934" s="45"/>
      <c r="L934" s="45"/>
      <c r="M934" s="45"/>
      <c r="N934" s="45"/>
      <c r="O934" s="45"/>
      <c r="P934" s="45"/>
      <c r="Q934" s="45"/>
      <c r="R934" s="45"/>
      <c r="S934" s="45"/>
      <c r="T934" s="45"/>
      <c r="U934" s="45"/>
      <c r="V934" s="45"/>
      <c r="W934" s="45"/>
      <c r="X934" s="45"/>
      <c r="Y934" s="45"/>
      <c r="Z934" s="45"/>
    </row>
    <row r="935" ht="15.75" customHeight="1">
      <c r="A935" s="45"/>
      <c r="B935" s="45"/>
      <c r="C935" s="45"/>
      <c r="D935" s="45"/>
      <c r="E935" s="45"/>
      <c r="F935" s="45"/>
      <c r="G935" s="45"/>
      <c r="H935" s="45"/>
      <c r="I935" s="45"/>
      <c r="J935" s="45"/>
      <c r="K935" s="45"/>
      <c r="L935" s="45"/>
      <c r="M935" s="45"/>
      <c r="N935" s="45"/>
      <c r="O935" s="45"/>
      <c r="P935" s="45"/>
      <c r="Q935" s="45"/>
      <c r="R935" s="45"/>
      <c r="S935" s="45"/>
      <c r="T935" s="45"/>
      <c r="U935" s="45"/>
      <c r="V935" s="45"/>
      <c r="W935" s="45"/>
      <c r="X935" s="45"/>
      <c r="Y935" s="45"/>
      <c r="Z935" s="45"/>
    </row>
    <row r="936" ht="15.75" customHeight="1">
      <c r="A936" s="45"/>
      <c r="B936" s="45"/>
      <c r="C936" s="45"/>
      <c r="D936" s="45"/>
      <c r="E936" s="45"/>
      <c r="F936" s="45"/>
      <c r="G936" s="45"/>
      <c r="H936" s="45"/>
      <c r="I936" s="45"/>
      <c r="J936" s="45"/>
      <c r="K936" s="45"/>
      <c r="L936" s="45"/>
      <c r="M936" s="45"/>
      <c r="N936" s="45"/>
      <c r="O936" s="45"/>
      <c r="P936" s="45"/>
      <c r="Q936" s="45"/>
      <c r="R936" s="45"/>
      <c r="S936" s="45"/>
      <c r="T936" s="45"/>
      <c r="U936" s="45"/>
      <c r="V936" s="45"/>
      <c r="W936" s="45"/>
      <c r="X936" s="45"/>
      <c r="Y936" s="45"/>
      <c r="Z936" s="45"/>
    </row>
    <row r="937" ht="15.75" customHeight="1">
      <c r="A937" s="45"/>
      <c r="B937" s="45"/>
      <c r="C937" s="45"/>
      <c r="D937" s="45"/>
      <c r="E937" s="45"/>
      <c r="F937" s="45"/>
      <c r="G937" s="45"/>
      <c r="H937" s="45"/>
      <c r="I937" s="45"/>
      <c r="J937" s="45"/>
      <c r="K937" s="45"/>
      <c r="L937" s="45"/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</row>
    <row r="938" ht="15.75" customHeight="1">
      <c r="A938" s="45"/>
      <c r="B938" s="45"/>
      <c r="C938" s="45"/>
      <c r="D938" s="45"/>
      <c r="E938" s="45"/>
      <c r="F938" s="45"/>
      <c r="G938" s="45"/>
      <c r="H938" s="45"/>
      <c r="I938" s="45"/>
      <c r="J938" s="45"/>
      <c r="K938" s="45"/>
      <c r="L938" s="45"/>
      <c r="M938" s="45"/>
      <c r="N938" s="45"/>
      <c r="O938" s="45"/>
      <c r="P938" s="45"/>
      <c r="Q938" s="45"/>
      <c r="R938" s="45"/>
      <c r="S938" s="45"/>
      <c r="T938" s="45"/>
      <c r="U938" s="45"/>
      <c r="V938" s="45"/>
      <c r="W938" s="45"/>
      <c r="X938" s="45"/>
      <c r="Y938" s="45"/>
      <c r="Z938" s="45"/>
    </row>
    <row r="939" ht="15.75" customHeight="1">
      <c r="A939" s="45"/>
      <c r="B939" s="45"/>
      <c r="C939" s="45"/>
      <c r="D939" s="45"/>
      <c r="E939" s="45"/>
      <c r="F939" s="45"/>
      <c r="G939" s="45"/>
      <c r="H939" s="45"/>
      <c r="I939" s="45"/>
      <c r="J939" s="45"/>
      <c r="K939" s="45"/>
      <c r="L939" s="45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45"/>
      <c r="Y939" s="45"/>
      <c r="Z939" s="45"/>
    </row>
    <row r="940" ht="15.75" customHeight="1">
      <c r="A940" s="45"/>
      <c r="B940" s="45"/>
      <c r="C940" s="45"/>
      <c r="D940" s="45"/>
      <c r="E940" s="45"/>
      <c r="F940" s="45"/>
      <c r="G940" s="45"/>
      <c r="H940" s="45"/>
      <c r="I940" s="45"/>
      <c r="J940" s="45"/>
      <c r="K940" s="45"/>
      <c r="L940" s="45"/>
      <c r="M940" s="45"/>
      <c r="N940" s="45"/>
      <c r="O940" s="45"/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</row>
    <row r="941" ht="15.75" customHeight="1">
      <c r="A941" s="45"/>
      <c r="B941" s="45"/>
      <c r="C941" s="45"/>
      <c r="D941" s="45"/>
      <c r="E941" s="45"/>
      <c r="F941" s="45"/>
      <c r="G941" s="45"/>
      <c r="H941" s="45"/>
      <c r="I941" s="45"/>
      <c r="J941" s="45"/>
      <c r="K941" s="45"/>
      <c r="L941" s="45"/>
      <c r="M941" s="45"/>
      <c r="N941" s="45"/>
      <c r="O941" s="45"/>
      <c r="P941" s="45"/>
      <c r="Q941" s="45"/>
      <c r="R941" s="45"/>
      <c r="S941" s="45"/>
      <c r="T941" s="45"/>
      <c r="U941" s="45"/>
      <c r="V941" s="45"/>
      <c r="W941" s="45"/>
      <c r="X941" s="45"/>
      <c r="Y941" s="45"/>
      <c r="Z941" s="45"/>
    </row>
    <row r="942" ht="15.75" customHeight="1">
      <c r="A942" s="45"/>
      <c r="B942" s="45"/>
      <c r="C942" s="45"/>
      <c r="D942" s="45"/>
      <c r="E942" s="45"/>
      <c r="F942" s="45"/>
      <c r="G942" s="45"/>
      <c r="H942" s="45"/>
      <c r="I942" s="45"/>
      <c r="J942" s="45"/>
      <c r="K942" s="45"/>
      <c r="L942" s="45"/>
      <c r="M942" s="45"/>
      <c r="N942" s="45"/>
      <c r="O942" s="45"/>
      <c r="P942" s="45"/>
      <c r="Q942" s="45"/>
      <c r="R942" s="45"/>
      <c r="S942" s="45"/>
      <c r="T942" s="45"/>
      <c r="U942" s="45"/>
      <c r="V942" s="45"/>
      <c r="W942" s="45"/>
      <c r="X942" s="45"/>
      <c r="Y942" s="45"/>
      <c r="Z942" s="45"/>
    </row>
    <row r="943" ht="15.75" customHeight="1">
      <c r="A943" s="45"/>
      <c r="B943" s="45"/>
      <c r="C943" s="45"/>
      <c r="D943" s="45"/>
      <c r="E943" s="45"/>
      <c r="F943" s="45"/>
      <c r="G943" s="45"/>
      <c r="H943" s="45"/>
      <c r="I943" s="45"/>
      <c r="J943" s="45"/>
      <c r="K943" s="45"/>
      <c r="L943" s="45"/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45"/>
      <c r="Y943" s="45"/>
      <c r="Z943" s="45"/>
    </row>
    <row r="944" ht="15.75" customHeight="1">
      <c r="A944" s="45"/>
      <c r="B944" s="45"/>
      <c r="C944" s="45"/>
      <c r="D944" s="45"/>
      <c r="E944" s="45"/>
      <c r="F944" s="45"/>
      <c r="G944" s="45"/>
      <c r="H944" s="45"/>
      <c r="I944" s="45"/>
      <c r="J944" s="45"/>
      <c r="K944" s="45"/>
      <c r="L944" s="45"/>
      <c r="M944" s="45"/>
      <c r="N944" s="45"/>
      <c r="O944" s="45"/>
      <c r="P944" s="45"/>
      <c r="Q944" s="45"/>
      <c r="R944" s="45"/>
      <c r="S944" s="45"/>
      <c r="T944" s="45"/>
      <c r="U944" s="45"/>
      <c r="V944" s="45"/>
      <c r="W944" s="45"/>
      <c r="X944" s="45"/>
      <c r="Y944" s="45"/>
      <c r="Z944" s="45"/>
    </row>
    <row r="945" ht="15.75" customHeight="1">
      <c r="A945" s="45"/>
      <c r="B945" s="45"/>
      <c r="C945" s="45"/>
      <c r="D945" s="45"/>
      <c r="E945" s="45"/>
      <c r="F945" s="45"/>
      <c r="G945" s="45"/>
      <c r="H945" s="45"/>
      <c r="I945" s="45"/>
      <c r="J945" s="45"/>
      <c r="K945" s="45"/>
      <c r="L945" s="45"/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45"/>
      <c r="X945" s="45"/>
      <c r="Y945" s="45"/>
      <c r="Z945" s="45"/>
    </row>
    <row r="946" ht="15.75" customHeight="1">
      <c r="A946" s="45"/>
      <c r="B946" s="45"/>
      <c r="C946" s="45"/>
      <c r="D946" s="45"/>
      <c r="E946" s="45"/>
      <c r="F946" s="45"/>
      <c r="G946" s="45"/>
      <c r="H946" s="45"/>
      <c r="I946" s="45"/>
      <c r="J946" s="45"/>
      <c r="K946" s="45"/>
      <c r="L946" s="45"/>
      <c r="M946" s="45"/>
      <c r="N946" s="45"/>
      <c r="O946" s="45"/>
      <c r="P946" s="45"/>
      <c r="Q946" s="45"/>
      <c r="R946" s="45"/>
      <c r="S946" s="45"/>
      <c r="T946" s="45"/>
      <c r="U946" s="45"/>
      <c r="V946" s="45"/>
      <c r="W946" s="45"/>
      <c r="X946" s="45"/>
      <c r="Y946" s="45"/>
      <c r="Z946" s="45"/>
    </row>
    <row r="947" ht="15.75" customHeight="1">
      <c r="A947" s="45"/>
      <c r="B947" s="45"/>
      <c r="C947" s="45"/>
      <c r="D947" s="45"/>
      <c r="E947" s="45"/>
      <c r="F947" s="45"/>
      <c r="G947" s="45"/>
      <c r="H947" s="45"/>
      <c r="I947" s="45"/>
      <c r="J947" s="45"/>
      <c r="K947" s="45"/>
      <c r="L947" s="45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5"/>
      <c r="X947" s="45"/>
      <c r="Y947" s="45"/>
      <c r="Z947" s="45"/>
    </row>
    <row r="948" ht="15.75" customHeight="1">
      <c r="A948" s="45"/>
      <c r="B948" s="45"/>
      <c r="C948" s="45"/>
      <c r="D948" s="45"/>
      <c r="E948" s="45"/>
      <c r="F948" s="45"/>
      <c r="G948" s="45"/>
      <c r="H948" s="45"/>
      <c r="I948" s="45"/>
      <c r="J948" s="45"/>
      <c r="K948" s="45"/>
      <c r="L948" s="45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45"/>
      <c r="X948" s="45"/>
      <c r="Y948" s="45"/>
      <c r="Z948" s="45"/>
    </row>
    <row r="949" ht="15.75" customHeight="1">
      <c r="A949" s="45"/>
      <c r="B949" s="45"/>
      <c r="C949" s="45"/>
      <c r="D949" s="45"/>
      <c r="E949" s="45"/>
      <c r="F949" s="45"/>
      <c r="G949" s="45"/>
      <c r="H949" s="45"/>
      <c r="I949" s="45"/>
      <c r="J949" s="45"/>
      <c r="K949" s="45"/>
      <c r="L949" s="45"/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45"/>
      <c r="X949" s="45"/>
      <c r="Y949" s="45"/>
      <c r="Z949" s="45"/>
    </row>
    <row r="950" ht="15.75" customHeight="1">
      <c r="A950" s="45"/>
      <c r="B950" s="45"/>
      <c r="C950" s="45"/>
      <c r="D950" s="45"/>
      <c r="E950" s="45"/>
      <c r="F950" s="45"/>
      <c r="G950" s="45"/>
      <c r="H950" s="45"/>
      <c r="I950" s="45"/>
      <c r="J950" s="45"/>
      <c r="K950" s="45"/>
      <c r="L950" s="45"/>
      <c r="M950" s="45"/>
      <c r="N950" s="45"/>
      <c r="O950" s="45"/>
      <c r="P950" s="45"/>
      <c r="Q950" s="45"/>
      <c r="R950" s="45"/>
      <c r="S950" s="45"/>
      <c r="T950" s="45"/>
      <c r="U950" s="45"/>
      <c r="V950" s="45"/>
      <c r="W950" s="45"/>
      <c r="X950" s="45"/>
      <c r="Y950" s="45"/>
      <c r="Z950" s="45"/>
    </row>
    <row r="951" ht="15.75" customHeight="1">
      <c r="A951" s="45"/>
      <c r="B951" s="45"/>
      <c r="C951" s="45"/>
      <c r="D951" s="45"/>
      <c r="E951" s="45"/>
      <c r="F951" s="45"/>
      <c r="G951" s="45"/>
      <c r="H951" s="45"/>
      <c r="I951" s="45"/>
      <c r="J951" s="45"/>
      <c r="K951" s="45"/>
      <c r="L951" s="45"/>
      <c r="M951" s="45"/>
      <c r="N951" s="45"/>
      <c r="O951" s="45"/>
      <c r="P951" s="45"/>
      <c r="Q951" s="45"/>
      <c r="R951" s="45"/>
      <c r="S951" s="45"/>
      <c r="T951" s="45"/>
      <c r="U951" s="45"/>
      <c r="V951" s="45"/>
      <c r="W951" s="45"/>
      <c r="X951" s="45"/>
      <c r="Y951" s="45"/>
      <c r="Z951" s="45"/>
    </row>
    <row r="952" ht="15.75" customHeight="1">
      <c r="A952" s="45"/>
      <c r="B952" s="45"/>
      <c r="C952" s="45"/>
      <c r="D952" s="45"/>
      <c r="E952" s="45"/>
      <c r="F952" s="45"/>
      <c r="G952" s="45"/>
      <c r="H952" s="45"/>
      <c r="I952" s="45"/>
      <c r="J952" s="45"/>
      <c r="K952" s="45"/>
      <c r="L952" s="45"/>
      <c r="M952" s="45"/>
      <c r="N952" s="45"/>
      <c r="O952" s="45"/>
      <c r="P952" s="45"/>
      <c r="Q952" s="45"/>
      <c r="R952" s="45"/>
      <c r="S952" s="45"/>
      <c r="T952" s="45"/>
      <c r="U952" s="45"/>
      <c r="V952" s="45"/>
      <c r="W952" s="45"/>
      <c r="X952" s="45"/>
      <c r="Y952" s="45"/>
      <c r="Z952" s="45"/>
    </row>
    <row r="953" ht="15.75" customHeight="1">
      <c r="A953" s="45"/>
      <c r="B953" s="45"/>
      <c r="C953" s="45"/>
      <c r="D953" s="45"/>
      <c r="E953" s="45"/>
      <c r="F953" s="45"/>
      <c r="G953" s="45"/>
      <c r="H953" s="45"/>
      <c r="I953" s="45"/>
      <c r="J953" s="45"/>
      <c r="K953" s="45"/>
      <c r="L953" s="45"/>
      <c r="M953" s="45"/>
      <c r="N953" s="45"/>
      <c r="O953" s="45"/>
      <c r="P953" s="45"/>
      <c r="Q953" s="45"/>
      <c r="R953" s="45"/>
      <c r="S953" s="45"/>
      <c r="T953" s="45"/>
      <c r="U953" s="45"/>
      <c r="V953" s="45"/>
      <c r="W953" s="45"/>
      <c r="X953" s="45"/>
      <c r="Y953" s="45"/>
      <c r="Z953" s="45"/>
    </row>
    <row r="954" ht="15.75" customHeight="1">
      <c r="A954" s="45"/>
      <c r="B954" s="45"/>
      <c r="C954" s="45"/>
      <c r="D954" s="45"/>
      <c r="E954" s="45"/>
      <c r="F954" s="45"/>
      <c r="G954" s="45"/>
      <c r="H954" s="45"/>
      <c r="I954" s="45"/>
      <c r="J954" s="45"/>
      <c r="K954" s="45"/>
      <c r="L954" s="45"/>
      <c r="M954" s="45"/>
      <c r="N954" s="45"/>
      <c r="O954" s="45"/>
      <c r="P954" s="45"/>
      <c r="Q954" s="45"/>
      <c r="R954" s="45"/>
      <c r="S954" s="45"/>
      <c r="T954" s="45"/>
      <c r="U954" s="45"/>
      <c r="V954" s="45"/>
      <c r="W954" s="45"/>
      <c r="X954" s="45"/>
      <c r="Y954" s="45"/>
      <c r="Z954" s="45"/>
    </row>
    <row r="955" ht="15.75" customHeight="1">
      <c r="A955" s="45"/>
      <c r="B955" s="45"/>
      <c r="C955" s="45"/>
      <c r="D955" s="45"/>
      <c r="E955" s="45"/>
      <c r="F955" s="45"/>
      <c r="G955" s="45"/>
      <c r="H955" s="45"/>
      <c r="I955" s="45"/>
      <c r="J955" s="45"/>
      <c r="K955" s="45"/>
      <c r="L955" s="45"/>
      <c r="M955" s="45"/>
      <c r="N955" s="45"/>
      <c r="O955" s="45"/>
      <c r="P955" s="45"/>
      <c r="Q955" s="45"/>
      <c r="R955" s="45"/>
      <c r="S955" s="45"/>
      <c r="T955" s="45"/>
      <c r="U955" s="45"/>
      <c r="V955" s="45"/>
      <c r="W955" s="45"/>
      <c r="X955" s="45"/>
      <c r="Y955" s="45"/>
      <c r="Z955" s="45"/>
    </row>
    <row r="956" ht="15.75" customHeight="1">
      <c r="A956" s="45"/>
      <c r="B956" s="45"/>
      <c r="C956" s="45"/>
      <c r="D956" s="45"/>
      <c r="E956" s="45"/>
      <c r="F956" s="45"/>
      <c r="G956" s="45"/>
      <c r="H956" s="45"/>
      <c r="I956" s="45"/>
      <c r="J956" s="45"/>
      <c r="K956" s="45"/>
      <c r="L956" s="45"/>
      <c r="M956" s="45"/>
      <c r="N956" s="45"/>
      <c r="O956" s="45"/>
      <c r="P956" s="45"/>
      <c r="Q956" s="45"/>
      <c r="R956" s="45"/>
      <c r="S956" s="45"/>
      <c r="T956" s="45"/>
      <c r="U956" s="45"/>
      <c r="V956" s="45"/>
      <c r="W956" s="45"/>
      <c r="X956" s="45"/>
      <c r="Y956" s="45"/>
      <c r="Z956" s="45"/>
    </row>
    <row r="957" ht="15.75" customHeight="1">
      <c r="A957" s="45"/>
      <c r="B957" s="45"/>
      <c r="C957" s="45"/>
      <c r="D957" s="45"/>
      <c r="E957" s="45"/>
      <c r="F957" s="45"/>
      <c r="G957" s="45"/>
      <c r="H957" s="45"/>
      <c r="I957" s="45"/>
      <c r="J957" s="45"/>
      <c r="K957" s="45"/>
      <c r="L957" s="45"/>
      <c r="M957" s="45"/>
      <c r="N957" s="45"/>
      <c r="O957" s="45"/>
      <c r="P957" s="45"/>
      <c r="Q957" s="45"/>
      <c r="R957" s="45"/>
      <c r="S957" s="45"/>
      <c r="T957" s="45"/>
      <c r="U957" s="45"/>
      <c r="V957" s="45"/>
      <c r="W957" s="45"/>
      <c r="X957" s="45"/>
      <c r="Y957" s="45"/>
      <c r="Z957" s="45"/>
    </row>
    <row r="958" ht="15.75" customHeight="1">
      <c r="A958" s="45"/>
      <c r="B958" s="45"/>
      <c r="C958" s="45"/>
      <c r="D958" s="45"/>
      <c r="E958" s="45"/>
      <c r="F958" s="45"/>
      <c r="G958" s="45"/>
      <c r="H958" s="45"/>
      <c r="I958" s="45"/>
      <c r="J958" s="45"/>
      <c r="K958" s="45"/>
      <c r="L958" s="45"/>
      <c r="M958" s="45"/>
      <c r="N958" s="45"/>
      <c r="O958" s="45"/>
      <c r="P958" s="45"/>
      <c r="Q958" s="45"/>
      <c r="R958" s="45"/>
      <c r="S958" s="45"/>
      <c r="T958" s="45"/>
      <c r="U958" s="45"/>
      <c r="V958" s="45"/>
      <c r="W958" s="45"/>
      <c r="X958" s="45"/>
      <c r="Y958" s="45"/>
      <c r="Z958" s="45"/>
    </row>
    <row r="959" ht="15.75" customHeight="1">
      <c r="A959" s="45"/>
      <c r="B959" s="45"/>
      <c r="C959" s="45"/>
      <c r="D959" s="45"/>
      <c r="E959" s="45"/>
      <c r="F959" s="45"/>
      <c r="G959" s="45"/>
      <c r="H959" s="45"/>
      <c r="I959" s="45"/>
      <c r="J959" s="45"/>
      <c r="K959" s="45"/>
      <c r="L959" s="45"/>
      <c r="M959" s="45"/>
      <c r="N959" s="45"/>
      <c r="O959" s="45"/>
      <c r="P959" s="45"/>
      <c r="Q959" s="45"/>
      <c r="R959" s="45"/>
      <c r="S959" s="45"/>
      <c r="T959" s="45"/>
      <c r="U959" s="45"/>
      <c r="V959" s="45"/>
      <c r="W959" s="45"/>
      <c r="X959" s="45"/>
      <c r="Y959" s="45"/>
      <c r="Z959" s="45"/>
    </row>
    <row r="960" ht="15.75" customHeight="1">
      <c r="A960" s="45"/>
      <c r="B960" s="45"/>
      <c r="C960" s="45"/>
      <c r="D960" s="45"/>
      <c r="E960" s="45"/>
      <c r="F960" s="45"/>
      <c r="G960" s="45"/>
      <c r="H960" s="45"/>
      <c r="I960" s="45"/>
      <c r="J960" s="45"/>
      <c r="K960" s="45"/>
      <c r="L960" s="45"/>
      <c r="M960" s="45"/>
      <c r="N960" s="45"/>
      <c r="O960" s="45"/>
      <c r="P960" s="45"/>
      <c r="Q960" s="45"/>
      <c r="R960" s="45"/>
      <c r="S960" s="45"/>
      <c r="T960" s="45"/>
      <c r="U960" s="45"/>
      <c r="V960" s="45"/>
      <c r="W960" s="45"/>
      <c r="X960" s="45"/>
      <c r="Y960" s="45"/>
      <c r="Z960" s="45"/>
    </row>
    <row r="961" ht="15.75" customHeight="1">
      <c r="A961" s="45"/>
      <c r="B961" s="45"/>
      <c r="C961" s="45"/>
      <c r="D961" s="45"/>
      <c r="E961" s="45"/>
      <c r="F961" s="45"/>
      <c r="G961" s="45"/>
      <c r="H961" s="45"/>
      <c r="I961" s="45"/>
      <c r="J961" s="45"/>
      <c r="K961" s="45"/>
      <c r="L961" s="45"/>
      <c r="M961" s="45"/>
      <c r="N961" s="45"/>
      <c r="O961" s="45"/>
      <c r="P961" s="45"/>
      <c r="Q961" s="45"/>
      <c r="R961" s="45"/>
      <c r="S961" s="45"/>
      <c r="T961" s="45"/>
      <c r="U961" s="45"/>
      <c r="V961" s="45"/>
      <c r="W961" s="45"/>
      <c r="X961" s="45"/>
      <c r="Y961" s="45"/>
      <c r="Z961" s="45"/>
    </row>
    <row r="962" ht="15.75" customHeight="1">
      <c r="A962" s="45"/>
      <c r="B962" s="45"/>
      <c r="C962" s="45"/>
      <c r="D962" s="45"/>
      <c r="E962" s="45"/>
      <c r="F962" s="45"/>
      <c r="G962" s="45"/>
      <c r="H962" s="45"/>
      <c r="I962" s="45"/>
      <c r="J962" s="45"/>
      <c r="K962" s="45"/>
      <c r="L962" s="45"/>
      <c r="M962" s="45"/>
      <c r="N962" s="45"/>
      <c r="O962" s="45"/>
      <c r="P962" s="45"/>
      <c r="Q962" s="45"/>
      <c r="R962" s="45"/>
      <c r="S962" s="45"/>
      <c r="T962" s="45"/>
      <c r="U962" s="45"/>
      <c r="V962" s="45"/>
      <c r="W962" s="45"/>
      <c r="X962" s="45"/>
      <c r="Y962" s="45"/>
      <c r="Z962" s="45"/>
    </row>
    <row r="963" ht="15.75" customHeight="1">
      <c r="A963" s="45"/>
      <c r="B963" s="45"/>
      <c r="C963" s="45"/>
      <c r="D963" s="45"/>
      <c r="E963" s="45"/>
      <c r="F963" s="45"/>
      <c r="G963" s="45"/>
      <c r="H963" s="45"/>
      <c r="I963" s="45"/>
      <c r="J963" s="45"/>
      <c r="K963" s="45"/>
      <c r="L963" s="45"/>
      <c r="M963" s="45"/>
      <c r="N963" s="45"/>
      <c r="O963" s="45"/>
      <c r="P963" s="45"/>
      <c r="Q963" s="45"/>
      <c r="R963" s="45"/>
      <c r="S963" s="45"/>
      <c r="T963" s="45"/>
      <c r="U963" s="45"/>
      <c r="V963" s="45"/>
      <c r="W963" s="45"/>
      <c r="X963" s="45"/>
      <c r="Y963" s="45"/>
      <c r="Z963" s="45"/>
    </row>
    <row r="964" ht="15.75" customHeight="1">
      <c r="A964" s="45"/>
      <c r="B964" s="45"/>
      <c r="C964" s="45"/>
      <c r="D964" s="45"/>
      <c r="E964" s="45"/>
      <c r="F964" s="45"/>
      <c r="G964" s="45"/>
      <c r="H964" s="45"/>
      <c r="I964" s="45"/>
      <c r="J964" s="45"/>
      <c r="K964" s="45"/>
      <c r="L964" s="45"/>
      <c r="M964" s="45"/>
      <c r="N964" s="45"/>
      <c r="O964" s="45"/>
      <c r="P964" s="45"/>
      <c r="Q964" s="45"/>
      <c r="R964" s="45"/>
      <c r="S964" s="45"/>
      <c r="T964" s="45"/>
      <c r="U964" s="45"/>
      <c r="V964" s="45"/>
      <c r="W964" s="45"/>
      <c r="X964" s="45"/>
      <c r="Y964" s="45"/>
      <c r="Z964" s="45"/>
    </row>
    <row r="965" ht="15.75" customHeight="1">
      <c r="A965" s="45"/>
      <c r="B965" s="45"/>
      <c r="C965" s="45"/>
      <c r="D965" s="45"/>
      <c r="E965" s="45"/>
      <c r="F965" s="45"/>
      <c r="G965" s="45"/>
      <c r="H965" s="45"/>
      <c r="I965" s="45"/>
      <c r="J965" s="45"/>
      <c r="K965" s="45"/>
      <c r="L965" s="45"/>
      <c r="M965" s="45"/>
      <c r="N965" s="45"/>
      <c r="O965" s="45"/>
      <c r="P965" s="45"/>
      <c r="Q965" s="45"/>
      <c r="R965" s="45"/>
      <c r="S965" s="45"/>
      <c r="T965" s="45"/>
      <c r="U965" s="45"/>
      <c r="V965" s="45"/>
      <c r="W965" s="45"/>
      <c r="X965" s="45"/>
      <c r="Y965" s="45"/>
      <c r="Z965" s="45"/>
    </row>
    <row r="966" ht="15.75" customHeight="1">
      <c r="A966" s="45"/>
      <c r="B966" s="45"/>
      <c r="C966" s="45"/>
      <c r="D966" s="45"/>
      <c r="E966" s="45"/>
      <c r="F966" s="45"/>
      <c r="G966" s="45"/>
      <c r="H966" s="45"/>
      <c r="I966" s="45"/>
      <c r="J966" s="45"/>
      <c r="K966" s="45"/>
      <c r="L966" s="45"/>
      <c r="M966" s="45"/>
      <c r="N966" s="45"/>
      <c r="O966" s="45"/>
      <c r="P966" s="45"/>
      <c r="Q966" s="45"/>
      <c r="R966" s="45"/>
      <c r="S966" s="45"/>
      <c r="T966" s="45"/>
      <c r="U966" s="45"/>
      <c r="V966" s="45"/>
      <c r="W966" s="45"/>
      <c r="X966" s="45"/>
      <c r="Y966" s="45"/>
      <c r="Z966" s="45"/>
    </row>
    <row r="967" ht="15.75" customHeight="1">
      <c r="A967" s="45"/>
      <c r="B967" s="45"/>
      <c r="C967" s="45"/>
      <c r="D967" s="45"/>
      <c r="E967" s="45"/>
      <c r="F967" s="45"/>
      <c r="G967" s="45"/>
      <c r="H967" s="45"/>
      <c r="I967" s="45"/>
      <c r="J967" s="45"/>
      <c r="K967" s="45"/>
      <c r="L967" s="45"/>
      <c r="M967" s="45"/>
      <c r="N967" s="45"/>
      <c r="O967" s="45"/>
      <c r="P967" s="45"/>
      <c r="Q967" s="45"/>
      <c r="R967" s="45"/>
      <c r="S967" s="45"/>
      <c r="T967" s="45"/>
      <c r="U967" s="45"/>
      <c r="V967" s="45"/>
      <c r="W967" s="45"/>
      <c r="X967" s="45"/>
      <c r="Y967" s="45"/>
      <c r="Z967" s="45"/>
    </row>
    <row r="968" ht="15.75" customHeight="1">
      <c r="A968" s="45"/>
      <c r="B968" s="45"/>
      <c r="C968" s="45"/>
      <c r="D968" s="45"/>
      <c r="E968" s="45"/>
      <c r="F968" s="45"/>
      <c r="G968" s="45"/>
      <c r="H968" s="45"/>
      <c r="I968" s="45"/>
      <c r="J968" s="45"/>
      <c r="K968" s="45"/>
      <c r="L968" s="45"/>
      <c r="M968" s="45"/>
      <c r="N968" s="45"/>
      <c r="O968" s="45"/>
      <c r="P968" s="45"/>
      <c r="Q968" s="45"/>
      <c r="R968" s="45"/>
      <c r="S968" s="45"/>
      <c r="T968" s="45"/>
      <c r="U968" s="45"/>
      <c r="V968" s="45"/>
      <c r="W968" s="45"/>
      <c r="X968" s="45"/>
      <c r="Y968" s="45"/>
      <c r="Z968" s="45"/>
    </row>
    <row r="969" ht="15.75" customHeight="1">
      <c r="A969" s="45"/>
      <c r="B969" s="45"/>
      <c r="C969" s="45"/>
      <c r="D969" s="45"/>
      <c r="E969" s="45"/>
      <c r="F969" s="45"/>
      <c r="G969" s="45"/>
      <c r="H969" s="45"/>
      <c r="I969" s="45"/>
      <c r="J969" s="45"/>
      <c r="K969" s="45"/>
      <c r="L969" s="45"/>
      <c r="M969" s="45"/>
      <c r="N969" s="45"/>
      <c r="O969" s="45"/>
      <c r="P969" s="45"/>
      <c r="Q969" s="45"/>
      <c r="R969" s="45"/>
      <c r="S969" s="45"/>
      <c r="T969" s="45"/>
      <c r="U969" s="45"/>
      <c r="V969" s="45"/>
      <c r="W969" s="45"/>
      <c r="X969" s="45"/>
      <c r="Y969" s="45"/>
      <c r="Z969" s="45"/>
    </row>
    <row r="970" ht="15.75" customHeight="1">
      <c r="A970" s="45"/>
      <c r="B970" s="45"/>
      <c r="C970" s="45"/>
      <c r="D970" s="45"/>
      <c r="E970" s="45"/>
      <c r="F970" s="45"/>
      <c r="G970" s="45"/>
      <c r="H970" s="45"/>
      <c r="I970" s="45"/>
      <c r="J970" s="45"/>
      <c r="K970" s="45"/>
      <c r="L970" s="45"/>
      <c r="M970" s="45"/>
      <c r="N970" s="45"/>
      <c r="O970" s="45"/>
      <c r="P970" s="45"/>
      <c r="Q970" s="45"/>
      <c r="R970" s="45"/>
      <c r="S970" s="45"/>
      <c r="T970" s="45"/>
      <c r="U970" s="45"/>
      <c r="V970" s="45"/>
      <c r="W970" s="45"/>
      <c r="X970" s="45"/>
      <c r="Y970" s="45"/>
      <c r="Z970" s="45"/>
    </row>
    <row r="971" ht="15.75" customHeight="1">
      <c r="A971" s="45"/>
      <c r="B971" s="45"/>
      <c r="C971" s="45"/>
      <c r="D971" s="45"/>
      <c r="E971" s="45"/>
      <c r="F971" s="45"/>
      <c r="G971" s="45"/>
      <c r="H971" s="45"/>
      <c r="I971" s="45"/>
      <c r="J971" s="45"/>
      <c r="K971" s="45"/>
      <c r="L971" s="45"/>
      <c r="M971" s="45"/>
      <c r="N971" s="45"/>
      <c r="O971" s="45"/>
      <c r="P971" s="45"/>
      <c r="Q971" s="45"/>
      <c r="R971" s="45"/>
      <c r="S971" s="45"/>
      <c r="T971" s="45"/>
      <c r="U971" s="45"/>
      <c r="V971" s="45"/>
      <c r="W971" s="45"/>
      <c r="X971" s="45"/>
      <c r="Y971" s="45"/>
      <c r="Z971" s="45"/>
    </row>
    <row r="972" ht="15.75" customHeight="1">
      <c r="A972" s="45"/>
      <c r="B972" s="45"/>
      <c r="C972" s="45"/>
      <c r="D972" s="45"/>
      <c r="E972" s="45"/>
      <c r="F972" s="45"/>
      <c r="G972" s="45"/>
      <c r="H972" s="45"/>
      <c r="I972" s="45"/>
      <c r="J972" s="45"/>
      <c r="K972" s="45"/>
      <c r="L972" s="45"/>
      <c r="M972" s="45"/>
      <c r="N972" s="45"/>
      <c r="O972" s="45"/>
      <c r="P972" s="45"/>
      <c r="Q972" s="45"/>
      <c r="R972" s="45"/>
      <c r="S972" s="45"/>
      <c r="T972" s="45"/>
      <c r="U972" s="45"/>
      <c r="V972" s="45"/>
      <c r="W972" s="45"/>
      <c r="X972" s="45"/>
      <c r="Y972" s="45"/>
      <c r="Z972" s="45"/>
    </row>
    <row r="973" ht="15.75" customHeight="1">
      <c r="A973" s="45"/>
      <c r="B973" s="45"/>
      <c r="C973" s="45"/>
      <c r="D973" s="45"/>
      <c r="E973" s="45"/>
      <c r="F973" s="45"/>
      <c r="G973" s="45"/>
      <c r="H973" s="45"/>
      <c r="I973" s="45"/>
      <c r="J973" s="45"/>
      <c r="K973" s="45"/>
      <c r="L973" s="45"/>
      <c r="M973" s="45"/>
      <c r="N973" s="45"/>
      <c r="O973" s="45"/>
      <c r="P973" s="45"/>
      <c r="Q973" s="45"/>
      <c r="R973" s="45"/>
      <c r="S973" s="45"/>
      <c r="T973" s="45"/>
      <c r="U973" s="45"/>
      <c r="V973" s="45"/>
      <c r="W973" s="45"/>
      <c r="X973" s="45"/>
      <c r="Y973" s="45"/>
      <c r="Z973" s="45"/>
    </row>
    <row r="974" ht="15.75" customHeight="1">
      <c r="A974" s="45"/>
      <c r="B974" s="45"/>
      <c r="C974" s="45"/>
      <c r="D974" s="45"/>
      <c r="E974" s="45"/>
      <c r="F974" s="45"/>
      <c r="G974" s="45"/>
      <c r="H974" s="45"/>
      <c r="I974" s="45"/>
      <c r="J974" s="45"/>
      <c r="K974" s="45"/>
      <c r="L974" s="45"/>
      <c r="M974" s="45"/>
      <c r="N974" s="45"/>
      <c r="O974" s="45"/>
      <c r="P974" s="45"/>
      <c r="Q974" s="45"/>
      <c r="R974" s="45"/>
      <c r="S974" s="45"/>
      <c r="T974" s="45"/>
      <c r="U974" s="45"/>
      <c r="V974" s="45"/>
      <c r="W974" s="45"/>
      <c r="X974" s="45"/>
      <c r="Y974" s="45"/>
      <c r="Z974" s="45"/>
    </row>
    <row r="975" ht="15.75" customHeight="1">
      <c r="A975" s="45"/>
      <c r="B975" s="45"/>
      <c r="C975" s="45"/>
      <c r="D975" s="45"/>
      <c r="E975" s="45"/>
      <c r="F975" s="45"/>
      <c r="G975" s="45"/>
      <c r="H975" s="45"/>
      <c r="I975" s="45"/>
      <c r="J975" s="45"/>
      <c r="K975" s="45"/>
      <c r="L975" s="45"/>
      <c r="M975" s="45"/>
      <c r="N975" s="45"/>
      <c r="O975" s="45"/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</row>
    <row r="976" ht="15.75" customHeight="1">
      <c r="A976" s="45"/>
      <c r="B976" s="45"/>
      <c r="C976" s="45"/>
      <c r="D976" s="45"/>
      <c r="E976" s="45"/>
      <c r="F976" s="45"/>
      <c r="G976" s="45"/>
      <c r="H976" s="45"/>
      <c r="I976" s="45"/>
      <c r="J976" s="45"/>
      <c r="K976" s="45"/>
      <c r="L976" s="45"/>
      <c r="M976" s="45"/>
      <c r="N976" s="45"/>
      <c r="O976" s="45"/>
      <c r="P976" s="45"/>
      <c r="Q976" s="45"/>
      <c r="R976" s="45"/>
      <c r="S976" s="45"/>
      <c r="T976" s="45"/>
      <c r="U976" s="45"/>
      <c r="V976" s="45"/>
      <c r="W976" s="45"/>
      <c r="X976" s="45"/>
      <c r="Y976" s="45"/>
      <c r="Z976" s="45"/>
    </row>
    <row r="977" ht="15.75" customHeight="1">
      <c r="A977" s="45"/>
      <c r="B977" s="45"/>
      <c r="C977" s="45"/>
      <c r="D977" s="45"/>
      <c r="E977" s="45"/>
      <c r="F977" s="45"/>
      <c r="G977" s="45"/>
      <c r="H977" s="45"/>
      <c r="I977" s="45"/>
      <c r="J977" s="45"/>
      <c r="K977" s="45"/>
      <c r="L977" s="45"/>
      <c r="M977" s="45"/>
      <c r="N977" s="45"/>
      <c r="O977" s="45"/>
      <c r="P977" s="45"/>
      <c r="Q977" s="45"/>
      <c r="R977" s="45"/>
      <c r="S977" s="45"/>
      <c r="T977" s="45"/>
      <c r="U977" s="45"/>
      <c r="V977" s="45"/>
      <c r="W977" s="45"/>
      <c r="X977" s="45"/>
      <c r="Y977" s="45"/>
      <c r="Z977" s="45"/>
    </row>
    <row r="978" ht="15.75" customHeight="1">
      <c r="A978" s="45"/>
      <c r="B978" s="45"/>
      <c r="C978" s="45"/>
      <c r="D978" s="45"/>
      <c r="E978" s="45"/>
      <c r="F978" s="45"/>
      <c r="G978" s="45"/>
      <c r="H978" s="45"/>
      <c r="I978" s="45"/>
      <c r="J978" s="45"/>
      <c r="K978" s="45"/>
      <c r="L978" s="45"/>
      <c r="M978" s="45"/>
      <c r="N978" s="45"/>
      <c r="O978" s="45"/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</row>
    <row r="979" ht="15.75" customHeight="1">
      <c r="A979" s="45"/>
      <c r="B979" s="45"/>
      <c r="C979" s="45"/>
      <c r="D979" s="45"/>
      <c r="E979" s="45"/>
      <c r="F979" s="45"/>
      <c r="G979" s="45"/>
      <c r="H979" s="45"/>
      <c r="I979" s="45"/>
      <c r="J979" s="45"/>
      <c r="K979" s="45"/>
      <c r="L979" s="45"/>
      <c r="M979" s="45"/>
      <c r="N979" s="45"/>
      <c r="O979" s="45"/>
      <c r="P979" s="45"/>
      <c r="Q979" s="45"/>
      <c r="R979" s="45"/>
      <c r="S979" s="45"/>
      <c r="T979" s="45"/>
      <c r="U979" s="45"/>
      <c r="V979" s="45"/>
      <c r="W979" s="45"/>
      <c r="X979" s="45"/>
      <c r="Y979" s="45"/>
      <c r="Z979" s="45"/>
    </row>
    <row r="980" ht="15.75" customHeight="1">
      <c r="A980" s="45"/>
      <c r="B980" s="45"/>
      <c r="C980" s="45"/>
      <c r="D980" s="45"/>
      <c r="E980" s="45"/>
      <c r="F980" s="45"/>
      <c r="G980" s="45"/>
      <c r="H980" s="45"/>
      <c r="I980" s="45"/>
      <c r="J980" s="45"/>
      <c r="K980" s="45"/>
      <c r="L980" s="45"/>
      <c r="M980" s="45"/>
      <c r="N980" s="45"/>
      <c r="O980" s="45"/>
      <c r="P980" s="45"/>
      <c r="Q980" s="45"/>
      <c r="R980" s="45"/>
      <c r="S980" s="45"/>
      <c r="T980" s="45"/>
      <c r="U980" s="45"/>
      <c r="V980" s="45"/>
      <c r="W980" s="45"/>
      <c r="X980" s="45"/>
      <c r="Y980" s="45"/>
      <c r="Z980" s="45"/>
    </row>
    <row r="981" ht="15.75" customHeight="1">
      <c r="A981" s="45"/>
      <c r="B981" s="45"/>
      <c r="C981" s="45"/>
      <c r="D981" s="45"/>
      <c r="E981" s="45"/>
      <c r="F981" s="45"/>
      <c r="G981" s="45"/>
      <c r="H981" s="45"/>
      <c r="I981" s="45"/>
      <c r="J981" s="45"/>
      <c r="K981" s="45"/>
      <c r="L981" s="45"/>
      <c r="M981" s="45"/>
      <c r="N981" s="45"/>
      <c r="O981" s="45"/>
      <c r="P981" s="45"/>
      <c r="Q981" s="45"/>
      <c r="R981" s="45"/>
      <c r="S981" s="45"/>
      <c r="T981" s="45"/>
      <c r="U981" s="45"/>
      <c r="V981" s="45"/>
      <c r="W981" s="45"/>
      <c r="X981" s="45"/>
      <c r="Y981" s="45"/>
      <c r="Z981" s="45"/>
    </row>
    <row r="982" ht="15.75" customHeight="1">
      <c r="A982" s="45"/>
      <c r="B982" s="45"/>
      <c r="C982" s="45"/>
      <c r="D982" s="45"/>
      <c r="E982" s="45"/>
      <c r="F982" s="45"/>
      <c r="G982" s="45"/>
      <c r="H982" s="45"/>
      <c r="I982" s="45"/>
      <c r="J982" s="45"/>
      <c r="K982" s="45"/>
      <c r="L982" s="45"/>
      <c r="M982" s="45"/>
      <c r="N982" s="45"/>
      <c r="O982" s="45"/>
      <c r="P982" s="45"/>
      <c r="Q982" s="45"/>
      <c r="R982" s="45"/>
      <c r="S982" s="45"/>
      <c r="T982" s="45"/>
      <c r="U982" s="45"/>
      <c r="V982" s="45"/>
      <c r="W982" s="45"/>
      <c r="X982" s="45"/>
      <c r="Y982" s="45"/>
      <c r="Z982" s="45"/>
    </row>
    <row r="983" ht="15.75" customHeight="1">
      <c r="A983" s="45"/>
      <c r="B983" s="45"/>
      <c r="C983" s="45"/>
      <c r="D983" s="45"/>
      <c r="E983" s="45"/>
      <c r="F983" s="45"/>
      <c r="G983" s="45"/>
      <c r="H983" s="45"/>
      <c r="I983" s="45"/>
      <c r="J983" s="45"/>
      <c r="K983" s="45"/>
      <c r="L983" s="45"/>
      <c r="M983" s="45"/>
      <c r="N983" s="45"/>
      <c r="O983" s="45"/>
      <c r="P983" s="45"/>
      <c r="Q983" s="45"/>
      <c r="R983" s="45"/>
      <c r="S983" s="45"/>
      <c r="T983" s="45"/>
      <c r="U983" s="45"/>
      <c r="V983" s="45"/>
      <c r="W983" s="45"/>
      <c r="X983" s="45"/>
      <c r="Y983" s="45"/>
      <c r="Z983" s="45"/>
    </row>
    <row r="984" ht="15.75" customHeight="1">
      <c r="A984" s="45"/>
      <c r="B984" s="45"/>
      <c r="C984" s="45"/>
      <c r="D984" s="45"/>
      <c r="E984" s="45"/>
      <c r="F984" s="45"/>
      <c r="G984" s="45"/>
      <c r="H984" s="45"/>
      <c r="I984" s="45"/>
      <c r="J984" s="45"/>
      <c r="K984" s="45"/>
      <c r="L984" s="45"/>
      <c r="M984" s="45"/>
      <c r="N984" s="45"/>
      <c r="O984" s="45"/>
      <c r="P984" s="45"/>
      <c r="Q984" s="45"/>
      <c r="R984" s="45"/>
      <c r="S984" s="45"/>
      <c r="T984" s="45"/>
      <c r="U984" s="45"/>
      <c r="V984" s="45"/>
      <c r="W984" s="45"/>
      <c r="X984" s="45"/>
      <c r="Y984" s="45"/>
      <c r="Z984" s="45"/>
    </row>
    <row r="985" ht="15.75" customHeight="1">
      <c r="A985" s="45"/>
      <c r="B985" s="45"/>
      <c r="C985" s="45"/>
      <c r="D985" s="45"/>
      <c r="E985" s="45"/>
      <c r="F985" s="45"/>
      <c r="G985" s="45"/>
      <c r="H985" s="45"/>
      <c r="I985" s="45"/>
      <c r="J985" s="45"/>
      <c r="K985" s="45"/>
      <c r="L985" s="45"/>
      <c r="M985" s="45"/>
      <c r="N985" s="45"/>
      <c r="O985" s="45"/>
      <c r="P985" s="45"/>
      <c r="Q985" s="45"/>
      <c r="R985" s="45"/>
      <c r="S985" s="45"/>
      <c r="T985" s="45"/>
      <c r="U985" s="45"/>
      <c r="V985" s="45"/>
      <c r="W985" s="45"/>
      <c r="X985" s="45"/>
      <c r="Y985" s="45"/>
      <c r="Z985" s="45"/>
    </row>
    <row r="986" ht="15.75" customHeight="1">
      <c r="A986" s="45"/>
      <c r="B986" s="45"/>
      <c r="C986" s="45"/>
      <c r="D986" s="45"/>
      <c r="E986" s="45"/>
      <c r="F986" s="45"/>
      <c r="G986" s="45"/>
      <c r="H986" s="45"/>
      <c r="I986" s="45"/>
      <c r="J986" s="45"/>
      <c r="K986" s="45"/>
      <c r="L986" s="45"/>
      <c r="M986" s="45"/>
      <c r="N986" s="45"/>
      <c r="O986" s="45"/>
      <c r="P986" s="45"/>
      <c r="Q986" s="45"/>
      <c r="R986" s="45"/>
      <c r="S986" s="45"/>
      <c r="T986" s="45"/>
      <c r="U986" s="45"/>
      <c r="V986" s="45"/>
      <c r="W986" s="45"/>
      <c r="X986" s="45"/>
      <c r="Y986" s="45"/>
      <c r="Z986" s="45"/>
    </row>
    <row r="987" ht="15.75" customHeight="1">
      <c r="A987" s="45"/>
      <c r="B987" s="45"/>
      <c r="C987" s="45"/>
      <c r="D987" s="45"/>
      <c r="E987" s="45"/>
      <c r="F987" s="45"/>
      <c r="G987" s="45"/>
      <c r="H987" s="45"/>
      <c r="I987" s="45"/>
      <c r="J987" s="45"/>
      <c r="K987" s="45"/>
      <c r="L987" s="45"/>
      <c r="M987" s="45"/>
      <c r="N987" s="45"/>
      <c r="O987" s="45"/>
      <c r="P987" s="45"/>
      <c r="Q987" s="45"/>
      <c r="R987" s="45"/>
      <c r="S987" s="45"/>
      <c r="T987" s="45"/>
      <c r="U987" s="45"/>
      <c r="V987" s="45"/>
      <c r="W987" s="45"/>
      <c r="X987" s="45"/>
      <c r="Y987" s="45"/>
      <c r="Z987" s="45"/>
    </row>
    <row r="988" ht="15.75" customHeight="1">
      <c r="A988" s="45"/>
      <c r="B988" s="45"/>
      <c r="C988" s="45"/>
      <c r="D988" s="45"/>
      <c r="E988" s="45"/>
      <c r="F988" s="45"/>
      <c r="G988" s="45"/>
      <c r="H988" s="45"/>
      <c r="I988" s="45"/>
      <c r="J988" s="45"/>
      <c r="K988" s="45"/>
      <c r="L988" s="45"/>
      <c r="M988" s="45"/>
      <c r="N988" s="45"/>
      <c r="O988" s="45"/>
      <c r="P988" s="45"/>
      <c r="Q988" s="45"/>
      <c r="R988" s="45"/>
      <c r="S988" s="45"/>
      <c r="T988" s="45"/>
      <c r="U988" s="45"/>
      <c r="V988" s="45"/>
      <c r="W988" s="45"/>
      <c r="X988" s="45"/>
      <c r="Y988" s="45"/>
      <c r="Z988" s="45"/>
    </row>
    <row r="989" ht="15.75" customHeight="1">
      <c r="A989" s="45"/>
      <c r="B989" s="45"/>
      <c r="C989" s="45"/>
      <c r="D989" s="45"/>
      <c r="E989" s="45"/>
      <c r="F989" s="45"/>
      <c r="G989" s="45"/>
      <c r="H989" s="45"/>
      <c r="I989" s="45"/>
      <c r="J989" s="45"/>
      <c r="K989" s="45"/>
      <c r="L989" s="45"/>
      <c r="M989" s="45"/>
      <c r="N989" s="45"/>
      <c r="O989" s="45"/>
      <c r="P989" s="45"/>
      <c r="Q989" s="45"/>
      <c r="R989" s="45"/>
      <c r="S989" s="45"/>
      <c r="T989" s="45"/>
      <c r="U989" s="45"/>
      <c r="V989" s="45"/>
      <c r="W989" s="45"/>
      <c r="X989" s="45"/>
      <c r="Y989" s="45"/>
      <c r="Z989" s="45"/>
    </row>
    <row r="990" ht="15.75" customHeight="1">
      <c r="A990" s="45"/>
      <c r="B990" s="45"/>
      <c r="C990" s="45"/>
      <c r="D990" s="45"/>
      <c r="E990" s="45"/>
      <c r="F990" s="45"/>
      <c r="G990" s="45"/>
      <c r="H990" s="45"/>
      <c r="I990" s="45"/>
      <c r="J990" s="45"/>
      <c r="K990" s="45"/>
      <c r="L990" s="45"/>
      <c r="M990" s="45"/>
      <c r="N990" s="45"/>
      <c r="O990" s="45"/>
      <c r="P990" s="45"/>
      <c r="Q990" s="45"/>
      <c r="R990" s="45"/>
      <c r="S990" s="45"/>
      <c r="T990" s="45"/>
      <c r="U990" s="45"/>
      <c r="V990" s="45"/>
      <c r="W990" s="45"/>
      <c r="X990" s="45"/>
      <c r="Y990" s="45"/>
      <c r="Z990" s="45"/>
    </row>
    <row r="991" ht="15.75" customHeight="1">
      <c r="A991" s="45"/>
      <c r="B991" s="45"/>
      <c r="C991" s="45"/>
      <c r="D991" s="45"/>
      <c r="E991" s="45"/>
      <c r="F991" s="45"/>
      <c r="G991" s="45"/>
      <c r="H991" s="45"/>
      <c r="I991" s="45"/>
      <c r="J991" s="45"/>
      <c r="K991" s="45"/>
      <c r="L991" s="45"/>
      <c r="M991" s="45"/>
      <c r="N991" s="45"/>
      <c r="O991" s="45"/>
      <c r="P991" s="45"/>
      <c r="Q991" s="45"/>
      <c r="R991" s="45"/>
      <c r="S991" s="45"/>
      <c r="T991" s="45"/>
      <c r="U991" s="45"/>
      <c r="V991" s="45"/>
      <c r="W991" s="45"/>
      <c r="X991" s="45"/>
      <c r="Y991" s="45"/>
      <c r="Z991" s="45"/>
    </row>
    <row r="992" ht="15.75" customHeight="1">
      <c r="A992" s="45"/>
      <c r="B992" s="45"/>
      <c r="C992" s="45"/>
      <c r="D992" s="45"/>
      <c r="E992" s="45"/>
      <c r="F992" s="45"/>
      <c r="G992" s="45"/>
      <c r="H992" s="45"/>
      <c r="I992" s="45"/>
      <c r="J992" s="45"/>
      <c r="K992" s="45"/>
      <c r="L992" s="45"/>
      <c r="M992" s="45"/>
      <c r="N992" s="45"/>
      <c r="O992" s="45"/>
      <c r="P992" s="45"/>
      <c r="Q992" s="45"/>
      <c r="R992" s="45"/>
      <c r="S992" s="45"/>
      <c r="T992" s="45"/>
      <c r="U992" s="45"/>
      <c r="V992" s="45"/>
      <c r="W992" s="45"/>
      <c r="X992" s="45"/>
      <c r="Y992" s="45"/>
      <c r="Z992" s="45"/>
    </row>
    <row r="993" ht="15.75" customHeight="1">
      <c r="A993" s="45"/>
      <c r="B993" s="45"/>
      <c r="C993" s="45"/>
      <c r="D993" s="45"/>
      <c r="E993" s="45"/>
      <c r="F993" s="45"/>
      <c r="G993" s="45"/>
      <c r="H993" s="45"/>
      <c r="I993" s="45"/>
      <c r="J993" s="45"/>
      <c r="K993" s="45"/>
      <c r="L993" s="45"/>
      <c r="M993" s="45"/>
      <c r="N993" s="45"/>
      <c r="O993" s="45"/>
      <c r="P993" s="45"/>
      <c r="Q993" s="45"/>
      <c r="R993" s="45"/>
      <c r="S993" s="45"/>
      <c r="T993" s="45"/>
      <c r="U993" s="45"/>
      <c r="V993" s="45"/>
      <c r="W993" s="45"/>
      <c r="X993" s="45"/>
      <c r="Y993" s="45"/>
      <c r="Z993" s="45"/>
    </row>
    <row r="994" ht="15.75" customHeight="1">
      <c r="A994" s="45"/>
      <c r="B994" s="45"/>
      <c r="C994" s="45"/>
      <c r="D994" s="45"/>
      <c r="E994" s="45"/>
      <c r="F994" s="45"/>
      <c r="G994" s="45"/>
      <c r="H994" s="45"/>
      <c r="I994" s="45"/>
      <c r="J994" s="45"/>
      <c r="K994" s="45"/>
      <c r="L994" s="45"/>
      <c r="M994" s="45"/>
      <c r="N994" s="45"/>
      <c r="O994" s="45"/>
      <c r="P994" s="45"/>
      <c r="Q994" s="45"/>
      <c r="R994" s="45"/>
      <c r="S994" s="45"/>
      <c r="T994" s="45"/>
      <c r="U994" s="45"/>
      <c r="V994" s="45"/>
      <c r="W994" s="45"/>
      <c r="X994" s="45"/>
      <c r="Y994" s="45"/>
      <c r="Z994" s="45"/>
    </row>
    <row r="995" ht="15.75" customHeight="1">
      <c r="A995" s="45"/>
      <c r="B995" s="45"/>
      <c r="C995" s="45"/>
      <c r="D995" s="45"/>
      <c r="E995" s="45"/>
      <c r="F995" s="45"/>
      <c r="G995" s="45"/>
      <c r="H995" s="45"/>
      <c r="I995" s="45"/>
      <c r="J995" s="45"/>
      <c r="K995" s="45"/>
      <c r="L995" s="45"/>
      <c r="M995" s="45"/>
      <c r="N995" s="45"/>
      <c r="O995" s="45"/>
      <c r="P995" s="45"/>
      <c r="Q995" s="45"/>
      <c r="R995" s="45"/>
      <c r="S995" s="45"/>
      <c r="T995" s="45"/>
      <c r="U995" s="45"/>
      <c r="V995" s="45"/>
      <c r="W995" s="45"/>
      <c r="X995" s="45"/>
      <c r="Y995" s="45"/>
      <c r="Z995" s="45"/>
    </row>
    <row r="996" ht="15.75" customHeight="1">
      <c r="A996" s="45"/>
      <c r="B996" s="45"/>
      <c r="C996" s="45"/>
      <c r="D996" s="45"/>
      <c r="E996" s="45"/>
      <c r="F996" s="45"/>
      <c r="G996" s="45"/>
      <c r="H996" s="45"/>
      <c r="I996" s="45"/>
      <c r="J996" s="45"/>
      <c r="K996" s="45"/>
      <c r="L996" s="45"/>
      <c r="M996" s="45"/>
      <c r="N996" s="45"/>
      <c r="O996" s="45"/>
      <c r="P996" s="45"/>
      <c r="Q996" s="45"/>
      <c r="R996" s="45"/>
      <c r="S996" s="45"/>
      <c r="T996" s="45"/>
      <c r="U996" s="45"/>
      <c r="V996" s="45"/>
      <c r="W996" s="45"/>
      <c r="X996" s="45"/>
      <c r="Y996" s="45"/>
      <c r="Z996" s="45"/>
    </row>
    <row r="997" ht="15.75" customHeight="1">
      <c r="A997" s="45"/>
      <c r="B997" s="45"/>
      <c r="C997" s="45"/>
      <c r="D997" s="45"/>
      <c r="E997" s="45"/>
      <c r="F997" s="45"/>
      <c r="G997" s="45"/>
      <c r="H997" s="45"/>
      <c r="I997" s="45"/>
      <c r="J997" s="45"/>
      <c r="K997" s="45"/>
      <c r="L997" s="45"/>
      <c r="M997" s="45"/>
      <c r="N997" s="45"/>
      <c r="O997" s="45"/>
      <c r="P997" s="45"/>
      <c r="Q997" s="45"/>
      <c r="R997" s="45"/>
      <c r="S997" s="45"/>
      <c r="T997" s="45"/>
      <c r="U997" s="45"/>
      <c r="V997" s="45"/>
      <c r="W997" s="45"/>
      <c r="X997" s="45"/>
      <c r="Y997" s="45"/>
      <c r="Z997" s="45"/>
    </row>
    <row r="998" ht="15.75" customHeight="1">
      <c r="A998" s="45"/>
      <c r="B998" s="45"/>
      <c r="C998" s="45"/>
      <c r="D998" s="45"/>
      <c r="E998" s="45"/>
      <c r="F998" s="45"/>
      <c r="G998" s="45"/>
      <c r="H998" s="45"/>
      <c r="I998" s="45"/>
      <c r="J998" s="45"/>
      <c r="K998" s="45"/>
      <c r="L998" s="45"/>
      <c r="M998" s="45"/>
      <c r="N998" s="45"/>
      <c r="O998" s="45"/>
      <c r="P998" s="45"/>
      <c r="Q998" s="45"/>
      <c r="R998" s="45"/>
      <c r="S998" s="45"/>
      <c r="T998" s="45"/>
      <c r="U998" s="45"/>
      <c r="V998" s="45"/>
      <c r="W998" s="45"/>
      <c r="X998" s="45"/>
      <c r="Y998" s="45"/>
      <c r="Z998" s="45"/>
    </row>
    <row r="999" ht="15.75" customHeight="1">
      <c r="A999" s="45"/>
      <c r="B999" s="45"/>
      <c r="C999" s="45"/>
      <c r="D999" s="45"/>
      <c r="E999" s="45"/>
      <c r="F999" s="45"/>
      <c r="G999" s="45"/>
      <c r="H999" s="45"/>
      <c r="I999" s="45"/>
      <c r="J999" s="45"/>
      <c r="K999" s="45"/>
      <c r="L999" s="45"/>
      <c r="M999" s="45"/>
      <c r="N999" s="45"/>
      <c r="O999" s="45"/>
      <c r="P999" s="45"/>
      <c r="Q999" s="45"/>
      <c r="R999" s="45"/>
      <c r="S999" s="45"/>
      <c r="T999" s="45"/>
      <c r="U999" s="45"/>
      <c r="V999" s="45"/>
      <c r="W999" s="45"/>
      <c r="X999" s="45"/>
      <c r="Y999" s="45"/>
      <c r="Z999" s="45"/>
    </row>
    <row r="1000" ht="15.75" customHeight="1">
      <c r="A1000" s="45"/>
      <c r="B1000" s="45"/>
      <c r="C1000" s="45"/>
      <c r="D1000" s="45"/>
      <c r="E1000" s="45"/>
      <c r="F1000" s="45"/>
      <c r="G1000" s="45"/>
      <c r="H1000" s="45"/>
      <c r="I1000" s="45"/>
      <c r="J1000" s="45"/>
      <c r="K1000" s="45"/>
      <c r="L1000" s="45"/>
      <c r="M1000" s="45"/>
      <c r="N1000" s="45"/>
      <c r="O1000" s="45"/>
      <c r="P1000" s="45"/>
      <c r="Q1000" s="45"/>
      <c r="R1000" s="45"/>
      <c r="S1000" s="45"/>
      <c r="T1000" s="45"/>
      <c r="U1000" s="45"/>
      <c r="V1000" s="45"/>
      <c r="W1000" s="45"/>
      <c r="X1000" s="45"/>
      <c r="Y1000" s="45"/>
      <c r="Z1000" s="45"/>
    </row>
  </sheetData>
  <printOptions/>
  <pageMargins bottom="0.787401575" footer="0.0" header="0.0" left="0.511811024" right="0.511811024" top="0.7874015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16.57"/>
    <col customWidth="1" min="3" max="3" width="27.29"/>
    <col customWidth="1" min="4" max="4" width="14.86"/>
    <col customWidth="1" min="5" max="5" width="33.86"/>
    <col customWidth="1" min="6" max="7" width="26.0"/>
    <col customWidth="1" min="8" max="8" width="28.14"/>
    <col customWidth="1" min="9" max="9" width="29.14"/>
    <col customWidth="1" min="10" max="10" width="29.29"/>
    <col customWidth="1" min="11" max="11" width="14.43"/>
    <col customWidth="1" min="12" max="15" width="9.14"/>
    <col customWidth="1" min="16" max="26" width="8.71"/>
  </cols>
  <sheetData>
    <row r="1">
      <c r="A1" s="25"/>
      <c r="B1" s="26"/>
      <c r="C1" s="26"/>
      <c r="D1" s="26"/>
      <c r="E1" s="26"/>
      <c r="F1" s="26"/>
      <c r="G1" s="26"/>
      <c r="H1" s="26"/>
      <c r="I1" s="26"/>
      <c r="J1" s="26"/>
      <c r="K1" s="27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>
      <c r="A2" s="29" t="s">
        <v>51</v>
      </c>
      <c r="B2" s="29" t="s">
        <v>53</v>
      </c>
      <c r="C2" s="30" t="s">
        <v>228</v>
      </c>
      <c r="D2" s="29" t="s">
        <v>238</v>
      </c>
      <c r="E2" s="29" t="s">
        <v>239</v>
      </c>
      <c r="F2" s="30" t="s">
        <v>240</v>
      </c>
      <c r="G2" s="30" t="s">
        <v>241</v>
      </c>
      <c r="H2" s="29" t="s">
        <v>242</v>
      </c>
      <c r="I2" s="29" t="s">
        <v>243</v>
      </c>
      <c r="J2" s="29" t="s">
        <v>244</v>
      </c>
      <c r="K2" s="29" t="s">
        <v>63</v>
      </c>
      <c r="L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>
      <c r="A3" s="20" t="s">
        <v>85</v>
      </c>
      <c r="B3" s="36">
        <v>5055.1</v>
      </c>
      <c r="C3" s="20" t="s">
        <v>232</v>
      </c>
      <c r="D3" s="50">
        <v>6.789339</v>
      </c>
      <c r="E3" s="47">
        <v>5.600418</v>
      </c>
      <c r="F3" s="20">
        <v>12.73473169</v>
      </c>
      <c r="G3" s="20">
        <v>12.5868816</v>
      </c>
      <c r="H3" s="20">
        <v>400.0</v>
      </c>
      <c r="I3" s="20">
        <f t="shared" ref="I3:I44" si="1">H3*0.00689476</f>
        <v>2.757904</v>
      </c>
      <c r="J3" s="20" t="s">
        <v>245</v>
      </c>
      <c r="K3" s="51" t="s">
        <v>246</v>
      </c>
      <c r="L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>
      <c r="A4" s="20" t="s">
        <v>85</v>
      </c>
      <c r="B4" s="36">
        <v>5055.1</v>
      </c>
      <c r="C4" s="20" t="s">
        <v>232</v>
      </c>
      <c r="D4" s="50">
        <v>6.675746</v>
      </c>
      <c r="E4" s="47">
        <v>5.40038</v>
      </c>
      <c r="F4" s="20">
        <v>12.73473169</v>
      </c>
      <c r="G4" s="20">
        <v>12.58157002</v>
      </c>
      <c r="H4" s="20">
        <v>800.0</v>
      </c>
      <c r="I4" s="20">
        <f t="shared" si="1"/>
        <v>5.515808</v>
      </c>
      <c r="J4" s="20" t="s">
        <v>245</v>
      </c>
      <c r="K4" s="51" t="s">
        <v>246</v>
      </c>
      <c r="L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>
      <c r="A5" s="20" t="s">
        <v>85</v>
      </c>
      <c r="B5" s="36">
        <v>5055.1</v>
      </c>
      <c r="C5" s="20" t="s">
        <v>232</v>
      </c>
      <c r="D5" s="50">
        <v>6.639046</v>
      </c>
      <c r="E5" s="47">
        <v>5.370967</v>
      </c>
      <c r="F5" s="20">
        <v>12.73473169</v>
      </c>
      <c r="G5" s="20">
        <v>12.54028811</v>
      </c>
      <c r="H5" s="20">
        <v>1200.0</v>
      </c>
      <c r="I5" s="20">
        <f t="shared" si="1"/>
        <v>8.273712</v>
      </c>
      <c r="J5" s="20" t="s">
        <v>245</v>
      </c>
      <c r="K5" s="51" t="s">
        <v>246</v>
      </c>
      <c r="L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>
      <c r="A6" s="20" t="s">
        <v>85</v>
      </c>
      <c r="B6" s="36">
        <v>5055.1</v>
      </c>
      <c r="C6" s="20" t="s">
        <v>232</v>
      </c>
      <c r="D6" s="50">
        <v>6.53479</v>
      </c>
      <c r="E6" s="47">
        <v>5.328197</v>
      </c>
      <c r="F6" s="20">
        <v>12.73473169</v>
      </c>
      <c r="G6" s="20">
        <v>12.51003142</v>
      </c>
      <c r="H6" s="20">
        <v>1600.0</v>
      </c>
      <c r="I6" s="20">
        <f t="shared" si="1"/>
        <v>11.031616</v>
      </c>
      <c r="J6" s="20" t="s">
        <v>245</v>
      </c>
      <c r="K6" s="51" t="s">
        <v>246</v>
      </c>
      <c r="L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>
      <c r="A7" s="20" t="s">
        <v>85</v>
      </c>
      <c r="B7" s="36">
        <v>5055.1</v>
      </c>
      <c r="C7" s="20" t="s">
        <v>232</v>
      </c>
      <c r="D7" s="50">
        <v>6.541841</v>
      </c>
      <c r="E7" s="47">
        <v>5.164422</v>
      </c>
      <c r="F7" s="20">
        <v>12.73473169</v>
      </c>
      <c r="G7" s="20">
        <v>12.48393572</v>
      </c>
      <c r="H7" s="20">
        <v>2000.0</v>
      </c>
      <c r="I7" s="20">
        <f t="shared" si="1"/>
        <v>13.78952</v>
      </c>
      <c r="J7" s="20" t="s">
        <v>245</v>
      </c>
      <c r="K7" s="51" t="s">
        <v>246</v>
      </c>
      <c r="L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>
      <c r="A8" s="20" t="s">
        <v>85</v>
      </c>
      <c r="B8" s="36">
        <v>5055.1</v>
      </c>
      <c r="C8" s="20" t="s">
        <v>232</v>
      </c>
      <c r="D8" s="50">
        <v>6.430573</v>
      </c>
      <c r="E8" s="47">
        <v>5.333663</v>
      </c>
      <c r="F8" s="20">
        <v>12.73473169</v>
      </c>
      <c r="G8" s="20">
        <v>12.46308176</v>
      </c>
      <c r="H8" s="20">
        <v>2400.0</v>
      </c>
      <c r="I8" s="20">
        <f t="shared" si="1"/>
        <v>16.547424</v>
      </c>
      <c r="J8" s="20" t="s">
        <v>245</v>
      </c>
      <c r="K8" s="51" t="s">
        <v>246</v>
      </c>
      <c r="L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>
      <c r="A9" s="20" t="s">
        <v>85</v>
      </c>
      <c r="B9" s="36">
        <v>5055.1</v>
      </c>
      <c r="C9" s="20" t="s">
        <v>232</v>
      </c>
      <c r="D9" s="50">
        <v>6.392771</v>
      </c>
      <c r="E9" s="47">
        <v>5.301185</v>
      </c>
      <c r="F9" s="20">
        <v>12.73473169</v>
      </c>
      <c r="G9" s="20">
        <v>12.43637527</v>
      </c>
      <c r="H9" s="20">
        <v>2800.0</v>
      </c>
      <c r="I9" s="20">
        <f t="shared" si="1"/>
        <v>19.305328</v>
      </c>
      <c r="J9" s="20" t="s">
        <v>245</v>
      </c>
      <c r="K9" s="51" t="s">
        <v>246</v>
      </c>
      <c r="L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>
      <c r="A10" s="20" t="s">
        <v>85</v>
      </c>
      <c r="B10" s="36">
        <v>5055.1</v>
      </c>
      <c r="C10" s="20" t="s">
        <v>232</v>
      </c>
      <c r="D10" s="50">
        <v>6.336634</v>
      </c>
      <c r="E10" s="47">
        <v>5.218385</v>
      </c>
      <c r="F10" s="20">
        <v>12.73473169</v>
      </c>
      <c r="G10" s="52">
        <v>12.41915433</v>
      </c>
      <c r="H10" s="20">
        <v>3200.0</v>
      </c>
      <c r="I10" s="20">
        <f t="shared" si="1"/>
        <v>22.063232</v>
      </c>
      <c r="J10" s="20" t="s">
        <v>245</v>
      </c>
      <c r="K10" s="51" t="s">
        <v>246</v>
      </c>
      <c r="L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>
      <c r="A11" s="20" t="s">
        <v>85</v>
      </c>
      <c r="B11" s="36">
        <v>5055.1</v>
      </c>
      <c r="C11" s="20" t="s">
        <v>232</v>
      </c>
      <c r="D11" s="50">
        <v>6.324587</v>
      </c>
      <c r="E11" s="47">
        <v>5.251751</v>
      </c>
      <c r="F11" s="20">
        <v>12.73473169</v>
      </c>
      <c r="G11" s="20">
        <v>12.42622408</v>
      </c>
      <c r="H11" s="20">
        <v>2800.0</v>
      </c>
      <c r="I11" s="20">
        <f t="shared" si="1"/>
        <v>19.305328</v>
      </c>
      <c r="J11" s="20" t="s">
        <v>245</v>
      </c>
      <c r="K11" s="51" t="s">
        <v>247</v>
      </c>
      <c r="L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>
      <c r="A12" s="20" t="s">
        <v>85</v>
      </c>
      <c r="B12" s="36">
        <v>5055.1</v>
      </c>
      <c r="C12" s="20" t="s">
        <v>232</v>
      </c>
      <c r="D12" s="50">
        <v>6.404803</v>
      </c>
      <c r="E12" s="47">
        <v>5.274282</v>
      </c>
      <c r="F12" s="20">
        <v>12.73473169</v>
      </c>
      <c r="G12" s="20">
        <v>12.43134631</v>
      </c>
      <c r="H12" s="20">
        <v>2400.0</v>
      </c>
      <c r="I12" s="20">
        <f t="shared" si="1"/>
        <v>16.547424</v>
      </c>
      <c r="J12" s="20" t="s">
        <v>245</v>
      </c>
      <c r="K12" s="51" t="s">
        <v>247</v>
      </c>
      <c r="L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>
      <c r="A13" s="20" t="s">
        <v>85</v>
      </c>
      <c r="B13" s="36">
        <v>5055.1</v>
      </c>
      <c r="C13" s="20" t="s">
        <v>232</v>
      </c>
      <c r="D13" s="50">
        <v>6.45983</v>
      </c>
      <c r="E13" s="47">
        <v>5.217527</v>
      </c>
      <c r="F13" s="20">
        <v>12.73473169</v>
      </c>
      <c r="G13" s="20">
        <v>12.42505509</v>
      </c>
      <c r="H13" s="20">
        <v>2000.0</v>
      </c>
      <c r="I13" s="20">
        <f t="shared" si="1"/>
        <v>13.78952</v>
      </c>
      <c r="J13" s="20" t="s">
        <v>245</v>
      </c>
      <c r="K13" s="51" t="s">
        <v>247</v>
      </c>
      <c r="L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>
      <c r="A14" s="20" t="s">
        <v>85</v>
      </c>
      <c r="B14" s="36">
        <v>5055.1</v>
      </c>
      <c r="C14" s="20" t="s">
        <v>232</v>
      </c>
      <c r="D14" s="50">
        <v>6.467303</v>
      </c>
      <c r="E14" s="47">
        <v>5.368351</v>
      </c>
      <c r="F14" s="20">
        <v>12.73473169</v>
      </c>
      <c r="G14" s="20">
        <v>12.4298232</v>
      </c>
      <c r="H14" s="20">
        <v>1600.0</v>
      </c>
      <c r="I14" s="20">
        <f t="shared" si="1"/>
        <v>11.031616</v>
      </c>
      <c r="J14" s="20" t="s">
        <v>245</v>
      </c>
      <c r="K14" s="51" t="s">
        <v>247</v>
      </c>
      <c r="L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>
      <c r="A15" s="20" t="s">
        <v>85</v>
      </c>
      <c r="B15" s="36">
        <v>5055.1</v>
      </c>
      <c r="C15" s="20" t="s">
        <v>232</v>
      </c>
      <c r="D15" s="50">
        <v>6.480952</v>
      </c>
      <c r="E15" s="47">
        <v>5.336615</v>
      </c>
      <c r="F15" s="20">
        <v>12.73473169</v>
      </c>
      <c r="G15" s="20">
        <v>12.4590768</v>
      </c>
      <c r="H15" s="20">
        <v>1200.0</v>
      </c>
      <c r="I15" s="20">
        <f t="shared" si="1"/>
        <v>8.273712</v>
      </c>
      <c r="J15" s="20" t="s">
        <v>245</v>
      </c>
      <c r="K15" s="51" t="s">
        <v>247</v>
      </c>
      <c r="L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>
      <c r="A16" s="20" t="s">
        <v>85</v>
      </c>
      <c r="B16" s="36">
        <v>5055.1</v>
      </c>
      <c r="C16" s="20" t="s">
        <v>232</v>
      </c>
      <c r="D16" s="50">
        <v>6.634256</v>
      </c>
      <c r="E16" s="47">
        <v>5.396501</v>
      </c>
      <c r="F16" s="20">
        <v>12.73473169</v>
      </c>
      <c r="G16" s="20">
        <v>12.50234889</v>
      </c>
      <c r="H16" s="20">
        <v>800.0</v>
      </c>
      <c r="I16" s="20">
        <f t="shared" si="1"/>
        <v>5.515808</v>
      </c>
      <c r="J16" s="20" t="s">
        <v>245</v>
      </c>
      <c r="K16" s="51" t="s">
        <v>247</v>
      </c>
      <c r="L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>
      <c r="A17" s="20" t="s">
        <v>85</v>
      </c>
      <c r="B17" s="36">
        <v>5055.1</v>
      </c>
      <c r="C17" s="20" t="s">
        <v>232</v>
      </c>
      <c r="D17" s="50">
        <v>6.712252</v>
      </c>
      <c r="E17" s="47">
        <v>5.545</v>
      </c>
      <c r="F17" s="20">
        <v>12.73473169</v>
      </c>
      <c r="G17" s="20">
        <v>12.57879962</v>
      </c>
      <c r="H17" s="20">
        <v>400.0</v>
      </c>
      <c r="I17" s="20">
        <f t="shared" si="1"/>
        <v>2.757904</v>
      </c>
      <c r="J17" s="20" t="s">
        <v>245</v>
      </c>
      <c r="K17" s="51" t="s">
        <v>247</v>
      </c>
      <c r="L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>
      <c r="A18" s="20" t="s">
        <v>89</v>
      </c>
      <c r="B18" s="36">
        <v>5055.2</v>
      </c>
      <c r="C18" s="20" t="s">
        <v>232</v>
      </c>
      <c r="D18" s="53">
        <v>4.646716</v>
      </c>
      <c r="E18" s="47">
        <v>3.766591</v>
      </c>
      <c r="F18" s="20">
        <v>13.7724191</v>
      </c>
      <c r="G18" s="20">
        <v>13.50632567</v>
      </c>
      <c r="H18" s="20">
        <v>400.0</v>
      </c>
      <c r="I18" s="20">
        <f t="shared" si="1"/>
        <v>2.757904</v>
      </c>
      <c r="J18" s="20" t="s">
        <v>245</v>
      </c>
      <c r="K18" s="20" t="s">
        <v>246</v>
      </c>
      <c r="L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>
      <c r="A19" s="20" t="s">
        <v>89</v>
      </c>
      <c r="B19" s="36">
        <v>5055.2</v>
      </c>
      <c r="C19" s="20" t="s">
        <v>232</v>
      </c>
      <c r="D19" s="53">
        <v>4.526573</v>
      </c>
      <c r="E19" s="47">
        <v>3.549232</v>
      </c>
      <c r="F19" s="20">
        <v>13.7724191</v>
      </c>
      <c r="G19" s="20">
        <v>13.41057406</v>
      </c>
      <c r="H19" s="20">
        <v>800.0</v>
      </c>
      <c r="I19" s="20">
        <f t="shared" si="1"/>
        <v>5.515808</v>
      </c>
      <c r="J19" s="20" t="s">
        <v>245</v>
      </c>
      <c r="K19" s="20" t="s">
        <v>246</v>
      </c>
      <c r="L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>
      <c r="A20" s="20" t="s">
        <v>89</v>
      </c>
      <c r="B20" s="36">
        <v>5055.2</v>
      </c>
      <c r="C20" s="20" t="s">
        <v>232</v>
      </c>
      <c r="D20" s="53">
        <v>4.41193</v>
      </c>
      <c r="E20" s="47">
        <v>3.447713</v>
      </c>
      <c r="F20" s="20">
        <v>13.7724191</v>
      </c>
      <c r="G20" s="20">
        <v>13.33324227</v>
      </c>
      <c r="H20" s="20">
        <v>1200.0</v>
      </c>
      <c r="I20" s="20">
        <f t="shared" si="1"/>
        <v>8.273712</v>
      </c>
      <c r="J20" s="20" t="s">
        <v>245</v>
      </c>
      <c r="K20" s="20" t="s">
        <v>246</v>
      </c>
      <c r="L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ht="15.75" customHeight="1">
      <c r="A21" s="20" t="s">
        <v>89</v>
      </c>
      <c r="B21" s="36">
        <v>5055.2</v>
      </c>
      <c r="C21" s="20" t="s">
        <v>232</v>
      </c>
      <c r="D21" s="53">
        <v>4.365097</v>
      </c>
      <c r="E21" s="47">
        <v>3.525383</v>
      </c>
      <c r="F21" s="20">
        <v>13.7724191</v>
      </c>
      <c r="G21" s="20">
        <v>13.29721497</v>
      </c>
      <c r="H21" s="20">
        <v>1600.0</v>
      </c>
      <c r="I21" s="20">
        <f t="shared" si="1"/>
        <v>11.031616</v>
      </c>
      <c r="J21" s="20" t="s">
        <v>245</v>
      </c>
      <c r="K21" s="20" t="s">
        <v>246</v>
      </c>
      <c r="L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ht="15.75" customHeight="1">
      <c r="A22" s="20" t="s">
        <v>89</v>
      </c>
      <c r="B22" s="36">
        <v>5055.2</v>
      </c>
      <c r="C22" s="20" t="s">
        <v>232</v>
      </c>
      <c r="D22" s="53">
        <v>4.305319</v>
      </c>
      <c r="E22" s="47">
        <v>3.358313</v>
      </c>
      <c r="F22" s="20">
        <v>13.7724191</v>
      </c>
      <c r="G22" s="20">
        <v>13.26225556</v>
      </c>
      <c r="H22" s="20">
        <v>2000.0</v>
      </c>
      <c r="I22" s="20">
        <f t="shared" si="1"/>
        <v>13.78952</v>
      </c>
      <c r="J22" s="20" t="s">
        <v>245</v>
      </c>
      <c r="K22" s="20" t="s">
        <v>246</v>
      </c>
      <c r="L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ht="15.75" customHeight="1">
      <c r="A23" s="20" t="s">
        <v>89</v>
      </c>
      <c r="B23" s="36">
        <v>5055.2</v>
      </c>
      <c r="C23" s="20" t="s">
        <v>232</v>
      </c>
      <c r="D23" s="53">
        <v>4.22778</v>
      </c>
      <c r="E23" s="47">
        <v>3.373228</v>
      </c>
      <c r="F23" s="20">
        <v>13.7724191</v>
      </c>
      <c r="G23" s="20">
        <v>13.23232376</v>
      </c>
      <c r="H23" s="20">
        <v>2400.0</v>
      </c>
      <c r="I23" s="20">
        <f t="shared" si="1"/>
        <v>16.547424</v>
      </c>
      <c r="J23" s="20" t="s">
        <v>245</v>
      </c>
      <c r="K23" s="20" t="s">
        <v>246</v>
      </c>
      <c r="L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ht="15.75" customHeight="1">
      <c r="A24" s="20" t="s">
        <v>89</v>
      </c>
      <c r="B24" s="36">
        <v>5055.2</v>
      </c>
      <c r="C24" s="20" t="s">
        <v>232</v>
      </c>
      <c r="D24" s="53">
        <v>4.254818</v>
      </c>
      <c r="E24" s="47">
        <v>3.316048</v>
      </c>
      <c r="F24" s="20">
        <v>13.7724191</v>
      </c>
      <c r="G24" s="20">
        <v>13.21203516</v>
      </c>
      <c r="H24" s="20">
        <v>2800.0</v>
      </c>
      <c r="I24" s="20">
        <f t="shared" si="1"/>
        <v>19.305328</v>
      </c>
      <c r="J24" s="20" t="s">
        <v>245</v>
      </c>
      <c r="K24" s="20" t="s">
        <v>246</v>
      </c>
      <c r="L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ht="15.75" customHeight="1">
      <c r="A25" s="20" t="s">
        <v>89</v>
      </c>
      <c r="B25" s="36">
        <v>5055.2</v>
      </c>
      <c r="C25" s="20" t="s">
        <v>232</v>
      </c>
      <c r="D25" s="53">
        <v>4.231114</v>
      </c>
      <c r="E25" s="47">
        <v>3.296353</v>
      </c>
      <c r="F25" s="20">
        <v>13.7724191</v>
      </c>
      <c r="G25" s="20">
        <v>13.20294001</v>
      </c>
      <c r="H25" s="52">
        <v>3200.0</v>
      </c>
      <c r="I25" s="20">
        <f t="shared" si="1"/>
        <v>22.063232</v>
      </c>
      <c r="J25" s="20" t="s">
        <v>245</v>
      </c>
      <c r="K25" s="20" t="s">
        <v>246</v>
      </c>
      <c r="L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ht="15.0" customHeight="1">
      <c r="A26" s="20" t="s">
        <v>89</v>
      </c>
      <c r="B26" s="36">
        <v>5055.2</v>
      </c>
      <c r="C26" s="20" t="s">
        <v>232</v>
      </c>
      <c r="D26" s="20">
        <v>4.233595</v>
      </c>
      <c r="E26" s="20">
        <v>3.298284</v>
      </c>
      <c r="F26" s="20">
        <v>13.7724191</v>
      </c>
      <c r="G26" s="20">
        <v>13.20602026</v>
      </c>
      <c r="H26" s="20">
        <v>2800.0</v>
      </c>
      <c r="I26" s="20">
        <f t="shared" si="1"/>
        <v>19.305328</v>
      </c>
      <c r="J26" s="20" t="s">
        <v>245</v>
      </c>
      <c r="K26" s="20" t="s">
        <v>247</v>
      </c>
      <c r="L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ht="15.0" customHeight="1">
      <c r="A27" s="20" t="s">
        <v>89</v>
      </c>
      <c r="B27" s="36">
        <v>5055.2</v>
      </c>
      <c r="C27" s="20" t="s">
        <v>232</v>
      </c>
      <c r="D27" s="20">
        <v>4.258423</v>
      </c>
      <c r="E27" s="20">
        <v>3.318844</v>
      </c>
      <c r="F27" s="20">
        <v>13.7724191</v>
      </c>
      <c r="G27" s="20">
        <v>13.20891978</v>
      </c>
      <c r="H27" s="20">
        <v>2400.0</v>
      </c>
      <c r="I27" s="20">
        <f t="shared" si="1"/>
        <v>16.547424</v>
      </c>
      <c r="J27" s="20" t="s">
        <v>245</v>
      </c>
      <c r="K27" s="20" t="s">
        <v>247</v>
      </c>
      <c r="L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ht="15.0" customHeight="1">
      <c r="A28" s="20" t="s">
        <v>89</v>
      </c>
      <c r="B28" s="36">
        <v>5055.2</v>
      </c>
      <c r="C28" s="20" t="s">
        <v>232</v>
      </c>
      <c r="D28" s="20">
        <v>4.279328</v>
      </c>
      <c r="E28" s="20">
        <v>3.338001</v>
      </c>
      <c r="F28" s="20">
        <v>13.7724191</v>
      </c>
      <c r="G28" s="20">
        <v>13.20796555</v>
      </c>
      <c r="H28" s="20">
        <v>2000.0</v>
      </c>
      <c r="I28" s="20">
        <f t="shared" si="1"/>
        <v>13.78952</v>
      </c>
      <c r="J28" s="20" t="s">
        <v>245</v>
      </c>
      <c r="K28" s="20" t="s">
        <v>247</v>
      </c>
      <c r="L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ht="15.0" customHeight="1">
      <c r="A29" s="20" t="s">
        <v>89</v>
      </c>
      <c r="B29" s="36">
        <v>5055.2</v>
      </c>
      <c r="C29" s="20" t="s">
        <v>232</v>
      </c>
      <c r="D29" s="20">
        <v>4.309103</v>
      </c>
      <c r="E29" s="20">
        <v>3.361729</v>
      </c>
      <c r="F29" s="20">
        <v>13.7724191</v>
      </c>
      <c r="G29" s="20">
        <v>13.24016499</v>
      </c>
      <c r="H29" s="20">
        <v>1600.0</v>
      </c>
      <c r="I29" s="20">
        <f t="shared" si="1"/>
        <v>11.031616</v>
      </c>
      <c r="J29" s="20" t="s">
        <v>245</v>
      </c>
      <c r="K29" s="20" t="s">
        <v>247</v>
      </c>
      <c r="L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ht="15.0" customHeight="1">
      <c r="A30" s="20" t="s">
        <v>89</v>
      </c>
      <c r="B30" s="36">
        <v>5055.2</v>
      </c>
      <c r="C30" s="20" t="s">
        <v>232</v>
      </c>
      <c r="D30" s="20">
        <v>4.368634</v>
      </c>
      <c r="E30" s="20">
        <v>3.411345</v>
      </c>
      <c r="F30" s="20">
        <v>13.7724191</v>
      </c>
      <c r="G30" s="20">
        <v>13.28218003</v>
      </c>
      <c r="H30" s="20">
        <v>1200.0</v>
      </c>
      <c r="I30" s="20">
        <f t="shared" si="1"/>
        <v>8.273712</v>
      </c>
      <c r="J30" s="20" t="s">
        <v>245</v>
      </c>
      <c r="K30" s="20" t="s">
        <v>247</v>
      </c>
      <c r="L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ht="15.0" customHeight="1">
      <c r="A31" s="20" t="s">
        <v>89</v>
      </c>
      <c r="B31" s="36">
        <v>5055.2</v>
      </c>
      <c r="C31" s="20" t="s">
        <v>232</v>
      </c>
      <c r="D31" s="20">
        <v>4.452056</v>
      </c>
      <c r="E31" s="20">
        <v>3.60001</v>
      </c>
      <c r="F31" s="20">
        <v>13.7724191</v>
      </c>
      <c r="G31" s="20">
        <v>13.34401737</v>
      </c>
      <c r="H31" s="20">
        <v>800.0</v>
      </c>
      <c r="I31" s="20">
        <f t="shared" si="1"/>
        <v>5.515808</v>
      </c>
      <c r="J31" s="20" t="s">
        <v>245</v>
      </c>
      <c r="K31" s="20" t="s">
        <v>247</v>
      </c>
      <c r="L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ht="15.0" customHeight="1">
      <c r="A32" s="20" t="s">
        <v>89</v>
      </c>
      <c r="B32" s="36">
        <v>5055.2</v>
      </c>
      <c r="C32" s="20" t="s">
        <v>232</v>
      </c>
      <c r="D32" s="20">
        <v>4.576296</v>
      </c>
      <c r="E32" s="20">
        <v>3.709012</v>
      </c>
      <c r="F32" s="20">
        <v>13.7724191</v>
      </c>
      <c r="G32" s="20">
        <v>13.46287128</v>
      </c>
      <c r="H32" s="20">
        <v>400.0</v>
      </c>
      <c r="I32" s="20">
        <f t="shared" si="1"/>
        <v>2.757904</v>
      </c>
      <c r="J32" s="20" t="s">
        <v>245</v>
      </c>
      <c r="K32" s="20" t="s">
        <v>247</v>
      </c>
      <c r="L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ht="15.75" customHeight="1">
      <c r="A33" s="20" t="s">
        <v>92</v>
      </c>
      <c r="B33" s="36">
        <v>5055.4</v>
      </c>
      <c r="C33" s="20" t="s">
        <v>232</v>
      </c>
      <c r="D33" s="20">
        <v>0.4606114</v>
      </c>
      <c r="E33" s="47">
        <v>0.2642258</v>
      </c>
      <c r="F33" s="20">
        <v>6.77681733</v>
      </c>
      <c r="G33" s="20">
        <v>7.532786195</v>
      </c>
      <c r="H33" s="20">
        <v>400.0</v>
      </c>
      <c r="I33" s="20">
        <f t="shared" si="1"/>
        <v>2.757904</v>
      </c>
      <c r="J33" s="20" t="s">
        <v>245</v>
      </c>
      <c r="K33" s="20" t="s">
        <v>246</v>
      </c>
      <c r="L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ht="15.75" customHeight="1">
      <c r="A34" s="54" t="s">
        <v>92</v>
      </c>
      <c r="B34" s="36">
        <v>5055.4</v>
      </c>
      <c r="C34" s="54" t="s">
        <v>232</v>
      </c>
      <c r="D34" s="20">
        <v>0.007904345</v>
      </c>
      <c r="E34" s="55">
        <v>0.001316938</v>
      </c>
      <c r="F34" s="20">
        <v>6.77681733</v>
      </c>
      <c r="G34" s="20">
        <v>7.6343129</v>
      </c>
      <c r="H34" s="54">
        <v>800.0</v>
      </c>
      <c r="I34" s="54">
        <f t="shared" si="1"/>
        <v>5.515808</v>
      </c>
      <c r="J34" s="54" t="s">
        <v>245</v>
      </c>
      <c r="K34" s="54" t="s">
        <v>246</v>
      </c>
      <c r="L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ht="15.75" customHeight="1">
      <c r="A35" s="20" t="s">
        <v>92</v>
      </c>
      <c r="B35" s="36">
        <v>5055.4</v>
      </c>
      <c r="C35" s="20" t="s">
        <v>232</v>
      </c>
      <c r="D35" s="20">
        <v>0.006902731</v>
      </c>
      <c r="E35" s="47">
        <v>0.001125492</v>
      </c>
      <c r="F35" s="20">
        <v>6.77681733</v>
      </c>
      <c r="G35" s="20">
        <v>6.376687984</v>
      </c>
      <c r="H35" s="20">
        <v>1200.0</v>
      </c>
      <c r="I35" s="20">
        <f t="shared" si="1"/>
        <v>8.273712</v>
      </c>
      <c r="J35" s="20" t="s">
        <v>245</v>
      </c>
      <c r="K35" s="20" t="s">
        <v>246</v>
      </c>
      <c r="L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ht="15.75" customHeight="1">
      <c r="A36" s="20" t="s">
        <v>92</v>
      </c>
      <c r="B36" s="36">
        <v>5055.4</v>
      </c>
      <c r="C36" s="20" t="s">
        <v>232</v>
      </c>
      <c r="D36" s="20">
        <v>0.00610495</v>
      </c>
      <c r="E36" s="47">
        <v>9.19E-4</v>
      </c>
      <c r="F36" s="20">
        <v>6.77681733</v>
      </c>
      <c r="G36" s="20">
        <v>6.306329919</v>
      </c>
      <c r="H36" s="20">
        <v>1600.0</v>
      </c>
      <c r="I36" s="20">
        <f t="shared" si="1"/>
        <v>11.031616</v>
      </c>
      <c r="J36" s="20" t="s">
        <v>245</v>
      </c>
      <c r="K36" s="20" t="s">
        <v>246</v>
      </c>
      <c r="L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ht="15.75" customHeight="1">
      <c r="A37" s="20" t="s">
        <v>92</v>
      </c>
      <c r="B37" s="36">
        <v>5055.4</v>
      </c>
      <c r="C37" s="20" t="s">
        <v>232</v>
      </c>
      <c r="D37" s="20">
        <v>0.006128496</v>
      </c>
      <c r="E37" s="47">
        <v>9.2E-4</v>
      </c>
      <c r="F37" s="20">
        <v>6.77681733</v>
      </c>
      <c r="G37" s="20">
        <v>6.209852263</v>
      </c>
      <c r="H37" s="20">
        <v>2000.0</v>
      </c>
      <c r="I37" s="20">
        <f t="shared" si="1"/>
        <v>13.78952</v>
      </c>
      <c r="J37" s="20" t="s">
        <v>245</v>
      </c>
      <c r="K37" s="20" t="s">
        <v>246</v>
      </c>
      <c r="L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ht="15.75" customHeight="1">
      <c r="A38" s="20" t="s">
        <v>92</v>
      </c>
      <c r="B38" s="36">
        <v>5055.4</v>
      </c>
      <c r="C38" s="20" t="s">
        <v>232</v>
      </c>
      <c r="D38" s="20">
        <v>0.006917133</v>
      </c>
      <c r="E38" s="47">
        <v>0.001091711</v>
      </c>
      <c r="F38" s="20">
        <v>6.77681733</v>
      </c>
      <c r="G38" s="20">
        <v>6.168108277</v>
      </c>
      <c r="H38" s="20">
        <v>2400.0</v>
      </c>
      <c r="I38" s="20">
        <f t="shared" si="1"/>
        <v>16.547424</v>
      </c>
      <c r="J38" s="20" t="s">
        <v>245</v>
      </c>
      <c r="K38" s="20" t="s">
        <v>246</v>
      </c>
      <c r="L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ht="15.75" customHeight="1">
      <c r="A39" s="20" t="s">
        <v>92</v>
      </c>
      <c r="B39" s="36">
        <v>5055.4</v>
      </c>
      <c r="C39" s="20" t="s">
        <v>232</v>
      </c>
      <c r="D39" s="20">
        <v>0.007437829</v>
      </c>
      <c r="E39" s="47">
        <v>0.001540905</v>
      </c>
      <c r="F39" s="20">
        <v>6.77681733</v>
      </c>
      <c r="G39" s="20">
        <v>6.135451661</v>
      </c>
      <c r="H39" s="20">
        <v>2800.0</v>
      </c>
      <c r="I39" s="20">
        <f t="shared" si="1"/>
        <v>19.305328</v>
      </c>
      <c r="J39" s="20" t="s">
        <v>245</v>
      </c>
      <c r="K39" s="20" t="s">
        <v>246</v>
      </c>
      <c r="L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ht="15.75" customHeight="1">
      <c r="A40" s="20" t="s">
        <v>92</v>
      </c>
      <c r="B40" s="36">
        <v>5055.4</v>
      </c>
      <c r="C40" s="20" t="s">
        <v>232</v>
      </c>
      <c r="D40" s="52">
        <v>0.009599295</v>
      </c>
      <c r="E40" s="47">
        <v>0.001737828</v>
      </c>
      <c r="F40" s="20">
        <v>6.77681733</v>
      </c>
      <c r="G40" s="20">
        <v>6.107515583</v>
      </c>
      <c r="H40" s="20">
        <v>3200.0</v>
      </c>
      <c r="I40" s="20">
        <f t="shared" si="1"/>
        <v>22.063232</v>
      </c>
      <c r="J40" s="20" t="s">
        <v>245</v>
      </c>
      <c r="K40" s="20" t="s">
        <v>246</v>
      </c>
      <c r="L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ht="15.75" customHeight="1">
      <c r="A41" s="20" t="s">
        <v>92</v>
      </c>
      <c r="B41" s="36">
        <v>5055.4</v>
      </c>
      <c r="C41" s="20" t="s">
        <v>232</v>
      </c>
      <c r="D41" s="20">
        <v>0.008090424</v>
      </c>
      <c r="E41" s="47">
        <v>0.001703555</v>
      </c>
      <c r="F41" s="20">
        <v>6.77681733</v>
      </c>
      <c r="G41" s="20">
        <v>6.09662288</v>
      </c>
      <c r="H41" s="20">
        <v>2800.0</v>
      </c>
      <c r="I41" s="20">
        <f t="shared" si="1"/>
        <v>19.305328</v>
      </c>
      <c r="J41" s="20" t="s">
        <v>245</v>
      </c>
      <c r="K41" s="51" t="s">
        <v>247</v>
      </c>
      <c r="L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ht="15.75" customHeight="1">
      <c r="A42" s="20" t="s">
        <v>92</v>
      </c>
      <c r="B42" s="36">
        <v>5055.4</v>
      </c>
      <c r="C42" s="20" t="s">
        <v>232</v>
      </c>
      <c r="D42" s="20">
        <v>0.0114025</v>
      </c>
      <c r="E42" s="47">
        <v>0.00221514</v>
      </c>
      <c r="F42" s="20">
        <v>6.77681733</v>
      </c>
      <c r="G42" s="20">
        <v>6.114686554</v>
      </c>
      <c r="H42" s="20">
        <v>2400.0</v>
      </c>
      <c r="I42" s="20">
        <f t="shared" si="1"/>
        <v>16.547424</v>
      </c>
      <c r="J42" s="20" t="s">
        <v>245</v>
      </c>
      <c r="K42" s="51" t="s">
        <v>247</v>
      </c>
      <c r="L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ht="15.75" customHeight="1">
      <c r="A43" s="20" t="s">
        <v>92</v>
      </c>
      <c r="B43" s="36">
        <v>5055.4</v>
      </c>
      <c r="C43" s="20" t="s">
        <v>232</v>
      </c>
      <c r="D43" s="20">
        <v>0.01178075</v>
      </c>
      <c r="E43" s="47">
        <v>0.002319493</v>
      </c>
      <c r="F43" s="20">
        <v>6.77681733</v>
      </c>
      <c r="G43" s="20">
        <v>6.132433072</v>
      </c>
      <c r="H43" s="20">
        <v>2000.0</v>
      </c>
      <c r="I43" s="20">
        <f t="shared" si="1"/>
        <v>13.78952</v>
      </c>
      <c r="J43" s="20" t="s">
        <v>245</v>
      </c>
      <c r="K43" s="51" t="s">
        <v>247</v>
      </c>
      <c r="L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ht="15.75" customHeight="1">
      <c r="A44" s="20" t="s">
        <v>92</v>
      </c>
      <c r="B44" s="36">
        <v>5055.4</v>
      </c>
      <c r="C44" s="20" t="s">
        <v>232</v>
      </c>
      <c r="D44" s="20">
        <v>0.007199763</v>
      </c>
      <c r="E44" s="47">
        <v>0.001152585</v>
      </c>
      <c r="F44" s="20">
        <v>6.77681733</v>
      </c>
      <c r="G44" s="20">
        <v>6.15457704</v>
      </c>
      <c r="H44" s="20">
        <v>1600.0</v>
      </c>
      <c r="I44" s="20">
        <f t="shared" si="1"/>
        <v>11.031616</v>
      </c>
      <c r="J44" s="20" t="s">
        <v>245</v>
      </c>
      <c r="K44" s="51" t="s">
        <v>247</v>
      </c>
      <c r="L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ht="15.75" customHeight="1">
      <c r="A45" s="20" t="s">
        <v>92</v>
      </c>
      <c r="B45" s="36">
        <v>5055.4</v>
      </c>
      <c r="C45" s="20" t="s">
        <v>232</v>
      </c>
      <c r="D45" s="47" t="s">
        <v>248</v>
      </c>
      <c r="E45" s="47" t="s">
        <v>248</v>
      </c>
      <c r="F45" s="20">
        <v>6.77681733</v>
      </c>
      <c r="G45" s="20">
        <v>6.238252375</v>
      </c>
      <c r="H45" s="20" t="s">
        <v>248</v>
      </c>
      <c r="I45" s="20" t="s">
        <v>248</v>
      </c>
      <c r="J45" s="20" t="s">
        <v>245</v>
      </c>
      <c r="K45" s="51" t="s">
        <v>247</v>
      </c>
      <c r="L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ht="15.75" customHeight="1">
      <c r="A46" s="20" t="s">
        <v>92</v>
      </c>
      <c r="B46" s="36">
        <v>5055.4</v>
      </c>
      <c r="C46" s="20" t="s">
        <v>232</v>
      </c>
      <c r="D46" s="47" t="s">
        <v>248</v>
      </c>
      <c r="E46" s="47" t="s">
        <v>248</v>
      </c>
      <c r="F46" s="20">
        <v>6.77681733</v>
      </c>
      <c r="G46" s="20">
        <v>6.212632367</v>
      </c>
      <c r="H46" s="20" t="s">
        <v>248</v>
      </c>
      <c r="I46" s="20" t="s">
        <v>248</v>
      </c>
      <c r="J46" s="20" t="s">
        <v>245</v>
      </c>
      <c r="K46" s="51" t="s">
        <v>247</v>
      </c>
      <c r="L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ht="15.75" customHeight="1">
      <c r="A47" s="20" t="s">
        <v>92</v>
      </c>
      <c r="B47" s="36">
        <v>5055.4</v>
      </c>
      <c r="C47" s="20" t="s">
        <v>232</v>
      </c>
      <c r="D47" s="47" t="s">
        <v>248</v>
      </c>
      <c r="E47" s="47" t="s">
        <v>248</v>
      </c>
      <c r="F47" s="20">
        <v>6.77681733</v>
      </c>
      <c r="G47" s="20">
        <v>6.271233061</v>
      </c>
      <c r="H47" s="20" t="s">
        <v>248</v>
      </c>
      <c r="I47" s="20" t="s">
        <v>248</v>
      </c>
      <c r="J47" s="20" t="s">
        <v>245</v>
      </c>
      <c r="K47" s="51" t="s">
        <v>247</v>
      </c>
      <c r="L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ht="15.75" customHeight="1">
      <c r="A48" s="20" t="s">
        <v>97</v>
      </c>
      <c r="B48" s="20">
        <v>5055.75</v>
      </c>
      <c r="C48" s="20" t="s">
        <v>232</v>
      </c>
      <c r="D48" s="47">
        <v>18.80698</v>
      </c>
      <c r="E48" s="47">
        <v>16.52088</v>
      </c>
      <c r="F48" s="20">
        <v>16.22050529</v>
      </c>
      <c r="G48" s="20">
        <v>16.11061252</v>
      </c>
      <c r="H48" s="20">
        <v>400.0</v>
      </c>
      <c r="I48" s="20">
        <f t="shared" ref="I48:I137" si="2">H48*0.00689476</f>
        <v>2.757904</v>
      </c>
      <c r="J48" s="20" t="s">
        <v>245</v>
      </c>
      <c r="K48" s="20" t="s">
        <v>246</v>
      </c>
      <c r="L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ht="15.75" customHeight="1">
      <c r="A49" s="20" t="s">
        <v>97</v>
      </c>
      <c r="B49" s="20">
        <v>5055.75</v>
      </c>
      <c r="C49" s="20" t="s">
        <v>232</v>
      </c>
      <c r="D49" s="53">
        <v>18.46513</v>
      </c>
      <c r="E49" s="47">
        <v>16.12039</v>
      </c>
      <c r="F49" s="20">
        <v>16.22050529</v>
      </c>
      <c r="G49" s="20">
        <v>15.9345227</v>
      </c>
      <c r="H49" s="20">
        <v>800.0</v>
      </c>
      <c r="I49" s="20">
        <f t="shared" si="2"/>
        <v>5.515808</v>
      </c>
      <c r="J49" s="20" t="s">
        <v>245</v>
      </c>
      <c r="K49" s="20" t="s">
        <v>246</v>
      </c>
      <c r="L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ht="15.75" customHeight="1">
      <c r="A50" s="20" t="s">
        <v>97</v>
      </c>
      <c r="B50" s="20">
        <v>5055.75</v>
      </c>
      <c r="C50" s="20" t="s">
        <v>232</v>
      </c>
      <c r="D50" s="50">
        <v>18.32129</v>
      </c>
      <c r="E50" s="47">
        <v>15.32188</v>
      </c>
      <c r="F50" s="20">
        <v>16.22050529</v>
      </c>
      <c r="G50" s="20">
        <v>15.80622553</v>
      </c>
      <c r="H50" s="20">
        <v>1200.0</v>
      </c>
      <c r="I50" s="20">
        <f t="shared" si="2"/>
        <v>8.273712</v>
      </c>
      <c r="J50" s="20" t="s">
        <v>245</v>
      </c>
      <c r="K50" s="20" t="s">
        <v>246</v>
      </c>
      <c r="L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ht="15.75" customHeight="1">
      <c r="A51" s="20" t="s">
        <v>97</v>
      </c>
      <c r="B51" s="20">
        <v>5055.75</v>
      </c>
      <c r="C51" s="20" t="s">
        <v>232</v>
      </c>
      <c r="D51" s="50">
        <v>18.09193</v>
      </c>
      <c r="E51" s="47">
        <v>15.4623</v>
      </c>
      <c r="F51" s="20">
        <v>16.22050529</v>
      </c>
      <c r="G51" s="20">
        <v>15.71492308</v>
      </c>
      <c r="H51" s="20">
        <v>1600.0</v>
      </c>
      <c r="I51" s="20">
        <f t="shared" si="2"/>
        <v>11.031616</v>
      </c>
      <c r="J51" s="20" t="s">
        <v>245</v>
      </c>
      <c r="K51" s="20" t="s">
        <v>246</v>
      </c>
      <c r="L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ht="15.75" customHeight="1">
      <c r="A52" s="20" t="s">
        <v>97</v>
      </c>
      <c r="B52" s="20">
        <v>5055.75</v>
      </c>
      <c r="C52" s="20" t="s">
        <v>232</v>
      </c>
      <c r="D52" s="53">
        <v>18.05035</v>
      </c>
      <c r="E52" s="47">
        <v>14.93604</v>
      </c>
      <c r="F52" s="20">
        <v>16.22050529</v>
      </c>
      <c r="G52" s="20">
        <v>15.66531911</v>
      </c>
      <c r="H52" s="20">
        <v>2000.0</v>
      </c>
      <c r="I52" s="20">
        <f t="shared" si="2"/>
        <v>13.78952</v>
      </c>
      <c r="J52" s="20" t="s">
        <v>245</v>
      </c>
      <c r="K52" s="20" t="s">
        <v>246</v>
      </c>
      <c r="L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ht="15.75" customHeight="1">
      <c r="A53" s="20" t="s">
        <v>97</v>
      </c>
      <c r="B53" s="20">
        <v>5055.75</v>
      </c>
      <c r="C53" s="20" t="s">
        <v>232</v>
      </c>
      <c r="D53" s="53">
        <v>17.73076</v>
      </c>
      <c r="E53" s="47">
        <v>15.1899</v>
      </c>
      <c r="F53" s="20">
        <v>16.22050529</v>
      </c>
      <c r="G53" s="20">
        <v>15.61450885</v>
      </c>
      <c r="H53" s="20">
        <v>2400.0</v>
      </c>
      <c r="I53" s="20">
        <f t="shared" si="2"/>
        <v>16.547424</v>
      </c>
      <c r="J53" s="20" t="s">
        <v>245</v>
      </c>
      <c r="K53" s="20" t="s">
        <v>246</v>
      </c>
      <c r="L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ht="15.75" customHeight="1">
      <c r="A54" s="20" t="s">
        <v>97</v>
      </c>
      <c r="B54" s="20">
        <v>5055.75</v>
      </c>
      <c r="C54" s="20" t="s">
        <v>232</v>
      </c>
      <c r="D54" s="53">
        <v>17.75853</v>
      </c>
      <c r="E54" s="47">
        <v>14.80909</v>
      </c>
      <c r="F54" s="20">
        <v>16.22050529</v>
      </c>
      <c r="G54" s="20">
        <v>15.56269767</v>
      </c>
      <c r="H54" s="20">
        <v>2800.0</v>
      </c>
      <c r="I54" s="20">
        <f t="shared" si="2"/>
        <v>19.305328</v>
      </c>
      <c r="J54" s="20" t="s">
        <v>245</v>
      </c>
      <c r="K54" s="20" t="s">
        <v>246</v>
      </c>
      <c r="L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ht="15.75" customHeight="1">
      <c r="A55" s="20" t="s">
        <v>97</v>
      </c>
      <c r="B55" s="20">
        <v>5055.75</v>
      </c>
      <c r="C55" s="20" t="s">
        <v>232</v>
      </c>
      <c r="D55" s="53">
        <v>17.64027</v>
      </c>
      <c r="E55" s="47">
        <v>14.83719</v>
      </c>
      <c r="F55" s="20">
        <v>16.22050529</v>
      </c>
      <c r="G55" s="52">
        <v>15.52551092</v>
      </c>
      <c r="H55" s="20">
        <v>3200.0</v>
      </c>
      <c r="I55" s="20">
        <f t="shared" si="2"/>
        <v>22.063232</v>
      </c>
      <c r="J55" s="20" t="s">
        <v>245</v>
      </c>
      <c r="K55" s="20" t="s">
        <v>246</v>
      </c>
      <c r="L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ht="15.75" customHeight="1">
      <c r="A56" s="20" t="s">
        <v>97</v>
      </c>
      <c r="B56" s="20">
        <v>5055.75</v>
      </c>
      <c r="C56" s="20" t="s">
        <v>232</v>
      </c>
      <c r="D56" s="53">
        <v>17.62542</v>
      </c>
      <c r="E56" s="47">
        <v>14.9767</v>
      </c>
      <c r="F56" s="20">
        <v>16.22050529</v>
      </c>
      <c r="G56" s="20">
        <v>15.51784975</v>
      </c>
      <c r="H56" s="20">
        <v>2800.0</v>
      </c>
      <c r="I56" s="20">
        <f t="shared" si="2"/>
        <v>19.305328</v>
      </c>
      <c r="J56" s="20" t="s">
        <v>245</v>
      </c>
      <c r="K56" s="20" t="s">
        <v>247</v>
      </c>
      <c r="L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ht="15.75" customHeight="1">
      <c r="A57" s="20" t="s">
        <v>97</v>
      </c>
      <c r="B57" s="20">
        <v>5055.75</v>
      </c>
      <c r="C57" s="20" t="s">
        <v>232</v>
      </c>
      <c r="D57" s="20">
        <v>17.73138</v>
      </c>
      <c r="E57" s="20">
        <v>14.85457</v>
      </c>
      <c r="F57" s="20">
        <v>16.22050529</v>
      </c>
      <c r="G57" s="20">
        <v>15.5360961</v>
      </c>
      <c r="H57" s="20">
        <v>2400.0</v>
      </c>
      <c r="I57" s="20">
        <f t="shared" si="2"/>
        <v>16.547424</v>
      </c>
      <c r="J57" s="20" t="s">
        <v>245</v>
      </c>
      <c r="K57" s="20" t="s">
        <v>247</v>
      </c>
      <c r="L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ht="15.75" customHeight="1">
      <c r="A58" s="20" t="s">
        <v>97</v>
      </c>
      <c r="B58" s="20">
        <v>5055.75</v>
      </c>
      <c r="C58" s="20" t="s">
        <v>232</v>
      </c>
      <c r="D58" s="20">
        <v>17.64883</v>
      </c>
      <c r="E58" s="20">
        <v>15.43191</v>
      </c>
      <c r="F58" s="20">
        <v>16.22050529</v>
      </c>
      <c r="G58" s="20">
        <v>15.54715967</v>
      </c>
      <c r="H58" s="20">
        <v>2000.0</v>
      </c>
      <c r="I58" s="20">
        <f t="shared" si="2"/>
        <v>13.78952</v>
      </c>
      <c r="J58" s="20" t="s">
        <v>245</v>
      </c>
      <c r="K58" s="20" t="s">
        <v>247</v>
      </c>
      <c r="L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ht="15.75" customHeight="1">
      <c r="A59" s="20" t="s">
        <v>97</v>
      </c>
      <c r="B59" s="20">
        <v>5055.75</v>
      </c>
      <c r="C59" s="20" t="s">
        <v>232</v>
      </c>
      <c r="D59" s="20">
        <v>17.92851</v>
      </c>
      <c r="E59" s="20">
        <v>15.10476</v>
      </c>
      <c r="F59" s="20">
        <v>16.22050529</v>
      </c>
      <c r="G59" s="20">
        <v>15.56299177</v>
      </c>
      <c r="H59" s="20">
        <v>1600.0</v>
      </c>
      <c r="I59" s="20">
        <f t="shared" si="2"/>
        <v>11.031616</v>
      </c>
      <c r="J59" s="20" t="s">
        <v>245</v>
      </c>
      <c r="K59" s="20" t="s">
        <v>247</v>
      </c>
      <c r="L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ht="15.75" customHeight="1">
      <c r="A60" s="20" t="s">
        <v>97</v>
      </c>
      <c r="B60" s="20">
        <v>5055.75</v>
      </c>
      <c r="C60" s="20" t="s">
        <v>232</v>
      </c>
      <c r="D60" s="20">
        <v>17.96389</v>
      </c>
      <c r="E60" s="20">
        <v>15.36877</v>
      </c>
      <c r="F60" s="20">
        <v>16.22050529</v>
      </c>
      <c r="G60" s="20">
        <v>15.59354452</v>
      </c>
      <c r="H60" s="20">
        <v>1200.0</v>
      </c>
      <c r="I60" s="20">
        <f t="shared" si="2"/>
        <v>8.273712</v>
      </c>
      <c r="J60" s="20" t="s">
        <v>245</v>
      </c>
      <c r="K60" s="20" t="s">
        <v>247</v>
      </c>
      <c r="L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ht="15.75" customHeight="1">
      <c r="A61" s="20" t="s">
        <v>97</v>
      </c>
      <c r="B61" s="20">
        <v>5055.75</v>
      </c>
      <c r="C61" s="20" t="s">
        <v>232</v>
      </c>
      <c r="D61" s="20">
        <v>18.26989</v>
      </c>
      <c r="E61" s="20">
        <v>15.45618</v>
      </c>
      <c r="F61" s="20">
        <v>16.22050529</v>
      </c>
      <c r="G61" s="20">
        <v>15.63902188</v>
      </c>
      <c r="H61" s="20">
        <v>800.0</v>
      </c>
      <c r="I61" s="20">
        <f t="shared" si="2"/>
        <v>5.515808</v>
      </c>
      <c r="J61" s="20" t="s">
        <v>245</v>
      </c>
      <c r="K61" s="20" t="s">
        <v>247</v>
      </c>
      <c r="L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ht="15.75" customHeight="1">
      <c r="A62" s="20" t="s">
        <v>97</v>
      </c>
      <c r="B62" s="20">
        <v>5055.75</v>
      </c>
      <c r="C62" s="20" t="s">
        <v>232</v>
      </c>
      <c r="D62" s="20">
        <v>18.55777</v>
      </c>
      <c r="E62" s="20">
        <v>15.87431</v>
      </c>
      <c r="F62" s="20">
        <v>16.22050529</v>
      </c>
      <c r="G62" s="20">
        <v>15.7478309</v>
      </c>
      <c r="H62" s="20">
        <v>400.0</v>
      </c>
      <c r="I62" s="20">
        <f t="shared" si="2"/>
        <v>2.757904</v>
      </c>
      <c r="J62" s="20" t="s">
        <v>245</v>
      </c>
      <c r="K62" s="20" t="s">
        <v>247</v>
      </c>
      <c r="L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ht="15.75" customHeight="1">
      <c r="A63" s="20" t="s">
        <v>100</v>
      </c>
      <c r="B63" s="36">
        <v>5056.1</v>
      </c>
      <c r="C63" s="20" t="s">
        <v>232</v>
      </c>
      <c r="D63" s="20">
        <v>24.2794</v>
      </c>
      <c r="E63" s="20">
        <v>20.55576</v>
      </c>
      <c r="F63" s="20">
        <v>12.57650354</v>
      </c>
      <c r="G63" s="20">
        <v>12.56185673</v>
      </c>
      <c r="H63" s="20">
        <v>400.0</v>
      </c>
      <c r="I63" s="20">
        <f t="shared" si="2"/>
        <v>2.757904</v>
      </c>
      <c r="J63" s="20" t="s">
        <v>245</v>
      </c>
      <c r="K63" s="20" t="s">
        <v>246</v>
      </c>
      <c r="L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ht="15.75" customHeight="1">
      <c r="A64" s="20" t="s">
        <v>100</v>
      </c>
      <c r="B64" s="36">
        <v>5056.1</v>
      </c>
      <c r="C64" s="20" t="s">
        <v>232</v>
      </c>
      <c r="D64" s="20">
        <v>23.76154</v>
      </c>
      <c r="E64" s="20">
        <v>20.32759</v>
      </c>
      <c r="F64" s="20">
        <v>12.57650354</v>
      </c>
      <c r="G64" s="20">
        <v>12.45160244</v>
      </c>
      <c r="H64" s="20">
        <v>800.0</v>
      </c>
      <c r="I64" s="20">
        <f t="shared" si="2"/>
        <v>5.515808</v>
      </c>
      <c r="J64" s="20" t="s">
        <v>245</v>
      </c>
      <c r="K64" s="20" t="s">
        <v>246</v>
      </c>
      <c r="L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ht="15.75" customHeight="1">
      <c r="A65" s="20" t="s">
        <v>100</v>
      </c>
      <c r="B65" s="36">
        <v>5056.1</v>
      </c>
      <c r="C65" s="20" t="s">
        <v>232</v>
      </c>
      <c r="D65" s="20">
        <v>23.14933</v>
      </c>
      <c r="E65" s="20">
        <v>19.87043</v>
      </c>
      <c r="F65" s="20">
        <v>12.57650354</v>
      </c>
      <c r="G65" s="20">
        <v>12.35041071</v>
      </c>
      <c r="H65" s="20">
        <v>1200.0</v>
      </c>
      <c r="I65" s="20">
        <f t="shared" si="2"/>
        <v>8.273712</v>
      </c>
      <c r="J65" s="20" t="s">
        <v>245</v>
      </c>
      <c r="K65" s="20" t="s">
        <v>246</v>
      </c>
      <c r="L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ht="15.75" customHeight="1">
      <c r="A66" s="20" t="s">
        <v>100</v>
      </c>
      <c r="B66" s="36">
        <v>5056.1</v>
      </c>
      <c r="C66" s="20" t="s">
        <v>232</v>
      </c>
      <c r="D66" s="20">
        <v>23.01338</v>
      </c>
      <c r="E66" s="20">
        <v>19.36555</v>
      </c>
      <c r="F66" s="20">
        <v>12.57650354</v>
      </c>
      <c r="G66" s="20">
        <v>12.28028324</v>
      </c>
      <c r="H66" s="20">
        <v>1600.0</v>
      </c>
      <c r="I66" s="20">
        <f t="shared" si="2"/>
        <v>11.031616</v>
      </c>
      <c r="J66" s="20" t="s">
        <v>245</v>
      </c>
      <c r="K66" s="20" t="s">
        <v>246</v>
      </c>
      <c r="L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ht="15.75" customHeight="1">
      <c r="A67" s="20" t="s">
        <v>100</v>
      </c>
      <c r="B67" s="36">
        <v>5056.1</v>
      </c>
      <c r="C67" s="20" t="s">
        <v>232</v>
      </c>
      <c r="D67" s="20">
        <v>22.80248</v>
      </c>
      <c r="E67" s="20">
        <v>19.43614</v>
      </c>
      <c r="F67" s="20">
        <v>12.57650354</v>
      </c>
      <c r="G67" s="20">
        <v>12.2154384</v>
      </c>
      <c r="H67" s="20">
        <v>2000.0</v>
      </c>
      <c r="I67" s="20">
        <f t="shared" si="2"/>
        <v>13.78952</v>
      </c>
      <c r="J67" s="20" t="s">
        <v>245</v>
      </c>
      <c r="K67" s="20" t="s">
        <v>246</v>
      </c>
      <c r="L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ht="15.75" customHeight="1">
      <c r="A68" s="20" t="s">
        <v>100</v>
      </c>
      <c r="B68" s="36">
        <v>5056.1</v>
      </c>
      <c r="C68" s="20" t="s">
        <v>232</v>
      </c>
      <c r="D68" s="20">
        <v>22.63619</v>
      </c>
      <c r="E68" s="20">
        <v>19.18661</v>
      </c>
      <c r="F68" s="20">
        <v>12.57650354</v>
      </c>
      <c r="G68" s="20">
        <v>12.15926536</v>
      </c>
      <c r="H68" s="20">
        <v>2400.0</v>
      </c>
      <c r="I68" s="20">
        <f t="shared" si="2"/>
        <v>16.547424</v>
      </c>
      <c r="J68" s="20" t="s">
        <v>245</v>
      </c>
      <c r="K68" s="20" t="s">
        <v>246</v>
      </c>
      <c r="L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ht="15.75" customHeight="1">
      <c r="A69" s="20" t="s">
        <v>100</v>
      </c>
      <c r="B69" s="36">
        <v>5056.1</v>
      </c>
      <c r="C69" s="20" t="s">
        <v>232</v>
      </c>
      <c r="D69" s="20">
        <v>22.30412</v>
      </c>
      <c r="E69" s="20">
        <v>19.71836</v>
      </c>
      <c r="F69" s="20">
        <v>12.57650354</v>
      </c>
      <c r="G69" s="20">
        <v>12.12025727</v>
      </c>
      <c r="H69" s="20">
        <v>2800.0</v>
      </c>
      <c r="I69" s="20">
        <f t="shared" si="2"/>
        <v>19.305328</v>
      </c>
      <c r="J69" s="20" t="s">
        <v>245</v>
      </c>
      <c r="K69" s="20" t="s">
        <v>246</v>
      </c>
      <c r="L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ht="15.75" customHeight="1">
      <c r="A70" s="52" t="s">
        <v>100</v>
      </c>
      <c r="B70" s="36">
        <v>5056.1</v>
      </c>
      <c r="C70" s="20" t="s">
        <v>232</v>
      </c>
      <c r="D70" s="52">
        <v>22.21955</v>
      </c>
      <c r="E70" s="52">
        <v>18.98688</v>
      </c>
      <c r="F70" s="20">
        <v>12.57650354</v>
      </c>
      <c r="G70" s="20">
        <v>12.08360762</v>
      </c>
      <c r="H70" s="52">
        <v>3200.0</v>
      </c>
      <c r="I70" s="20">
        <f t="shared" si="2"/>
        <v>22.063232</v>
      </c>
      <c r="J70" s="20" t="s">
        <v>245</v>
      </c>
      <c r="K70" s="20" t="s">
        <v>246</v>
      </c>
      <c r="L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ht="15.75" customHeight="1">
      <c r="A71" s="20" t="s">
        <v>100</v>
      </c>
      <c r="B71" s="36">
        <v>5056.1</v>
      </c>
      <c r="C71" s="20" t="s">
        <v>232</v>
      </c>
      <c r="D71" s="20">
        <v>22.21577</v>
      </c>
      <c r="E71" s="20">
        <v>19.57422</v>
      </c>
      <c r="F71" s="20">
        <v>12.57650354</v>
      </c>
      <c r="G71" s="20">
        <v>12.06711348</v>
      </c>
      <c r="H71" s="20">
        <v>2800.0</v>
      </c>
      <c r="I71" s="20">
        <f t="shared" si="2"/>
        <v>19.305328</v>
      </c>
      <c r="J71" s="20" t="s">
        <v>245</v>
      </c>
      <c r="K71" s="20" t="s">
        <v>247</v>
      </c>
      <c r="L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ht="15.75" customHeight="1">
      <c r="A72" s="20" t="s">
        <v>100</v>
      </c>
      <c r="B72" s="36">
        <v>5056.1</v>
      </c>
      <c r="C72" s="20" t="s">
        <v>232</v>
      </c>
      <c r="D72" s="20">
        <v>22.36758</v>
      </c>
      <c r="E72" s="20">
        <v>18.7894</v>
      </c>
      <c r="F72" s="20">
        <v>12.57650354</v>
      </c>
      <c r="G72" s="20">
        <v>12.06235092</v>
      </c>
      <c r="H72" s="20">
        <v>2400.0</v>
      </c>
      <c r="I72" s="20">
        <f t="shared" si="2"/>
        <v>16.547424</v>
      </c>
      <c r="J72" s="20" t="s">
        <v>245</v>
      </c>
      <c r="K72" s="20" t="s">
        <v>247</v>
      </c>
      <c r="L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ht="15.75" customHeight="1">
      <c r="A73" s="20" t="s">
        <v>100</v>
      </c>
      <c r="B73" s="36">
        <v>5056.1</v>
      </c>
      <c r="C73" s="20" t="s">
        <v>232</v>
      </c>
      <c r="D73" s="20">
        <v>22.57393</v>
      </c>
      <c r="E73" s="20">
        <v>19.05627</v>
      </c>
      <c r="F73" s="20">
        <v>12.57650354</v>
      </c>
      <c r="G73" s="20">
        <v>12.05615665</v>
      </c>
      <c r="H73" s="20">
        <v>2000.0</v>
      </c>
      <c r="I73" s="20">
        <f t="shared" si="2"/>
        <v>13.78952</v>
      </c>
      <c r="J73" s="20" t="s">
        <v>245</v>
      </c>
      <c r="K73" s="20" t="s">
        <v>247</v>
      </c>
      <c r="L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ht="15.75" customHeight="1">
      <c r="A74" s="20" t="s">
        <v>100</v>
      </c>
      <c r="B74" s="36">
        <v>5056.1</v>
      </c>
      <c r="C74" s="20" t="s">
        <v>232</v>
      </c>
      <c r="D74" s="20">
        <v>22.58652</v>
      </c>
      <c r="E74" s="20">
        <v>19.35514</v>
      </c>
      <c r="F74" s="20">
        <v>12.57650354</v>
      </c>
      <c r="G74" s="20">
        <v>12.07224154</v>
      </c>
      <c r="H74" s="20">
        <v>1600.0</v>
      </c>
      <c r="I74" s="20">
        <f t="shared" si="2"/>
        <v>11.031616</v>
      </c>
      <c r="J74" s="20" t="s">
        <v>245</v>
      </c>
      <c r="K74" s="20" t="s">
        <v>247</v>
      </c>
      <c r="L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ht="15.75" customHeight="1">
      <c r="A75" s="20" t="s">
        <v>100</v>
      </c>
      <c r="B75" s="36">
        <v>5056.1</v>
      </c>
      <c r="C75" s="20" t="s">
        <v>232</v>
      </c>
      <c r="D75" s="20">
        <v>22.82826</v>
      </c>
      <c r="E75" s="20">
        <v>19.44</v>
      </c>
      <c r="F75" s="20">
        <v>12.57650354</v>
      </c>
      <c r="G75" s="20">
        <v>12.10306051</v>
      </c>
      <c r="H75" s="20">
        <v>1200.0</v>
      </c>
      <c r="I75" s="20">
        <f t="shared" si="2"/>
        <v>8.273712</v>
      </c>
      <c r="J75" s="20" t="s">
        <v>245</v>
      </c>
      <c r="K75" s="20" t="s">
        <v>247</v>
      </c>
      <c r="L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ht="15.75" customHeight="1">
      <c r="A76" s="20" t="s">
        <v>100</v>
      </c>
      <c r="B76" s="36">
        <v>5056.1</v>
      </c>
      <c r="C76" s="20" t="s">
        <v>232</v>
      </c>
      <c r="D76" s="20">
        <v>23.11561</v>
      </c>
      <c r="E76" s="20">
        <v>19.94735</v>
      </c>
      <c r="F76" s="20">
        <v>12.57650354</v>
      </c>
      <c r="G76" s="20">
        <v>12.15614685</v>
      </c>
      <c r="H76" s="20">
        <v>800.0</v>
      </c>
      <c r="I76" s="20">
        <f t="shared" si="2"/>
        <v>5.515808</v>
      </c>
      <c r="J76" s="20" t="s">
        <v>245</v>
      </c>
      <c r="K76" s="20" t="s">
        <v>247</v>
      </c>
      <c r="L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ht="15.75" customHeight="1">
      <c r="A77" s="20" t="s">
        <v>100</v>
      </c>
      <c r="B77" s="36">
        <v>5056.1</v>
      </c>
      <c r="C77" s="20" t="s">
        <v>232</v>
      </c>
      <c r="D77" s="20">
        <v>23.83902</v>
      </c>
      <c r="E77" s="20">
        <v>20.19528</v>
      </c>
      <c r="F77" s="20">
        <v>12.57650354</v>
      </c>
      <c r="G77" s="20">
        <v>12.23284014</v>
      </c>
      <c r="H77" s="20">
        <v>400.0</v>
      </c>
      <c r="I77" s="20">
        <f t="shared" si="2"/>
        <v>2.757904</v>
      </c>
      <c r="J77" s="20" t="s">
        <v>245</v>
      </c>
      <c r="K77" s="20" t="s">
        <v>247</v>
      </c>
      <c r="L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ht="15.75" customHeight="1">
      <c r="A78" s="20" t="s">
        <v>104</v>
      </c>
      <c r="B78" s="56">
        <v>5056.4</v>
      </c>
      <c r="C78" s="54" t="s">
        <v>232</v>
      </c>
      <c r="D78" s="53">
        <v>296.3554</v>
      </c>
      <c r="E78" s="47">
        <v>279.447</v>
      </c>
      <c r="F78" s="20">
        <v>18.11404505</v>
      </c>
      <c r="G78" s="20">
        <v>17.40747435</v>
      </c>
      <c r="H78" s="20">
        <v>400.0</v>
      </c>
      <c r="I78" s="20">
        <f t="shared" si="2"/>
        <v>2.757904</v>
      </c>
      <c r="J78" s="20" t="s">
        <v>245</v>
      </c>
      <c r="K78" s="20" t="s">
        <v>246</v>
      </c>
      <c r="L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ht="15.75" customHeight="1">
      <c r="A79" s="20" t="s">
        <v>104</v>
      </c>
      <c r="B79" s="56">
        <v>5056.4</v>
      </c>
      <c r="C79" s="20" t="s">
        <v>232</v>
      </c>
      <c r="D79" s="53">
        <v>281.7285</v>
      </c>
      <c r="E79" s="47">
        <v>265.3798</v>
      </c>
      <c r="F79" s="20">
        <v>18.11404505</v>
      </c>
      <c r="G79" s="20">
        <v>17.1470237</v>
      </c>
      <c r="H79" s="20">
        <v>800.0</v>
      </c>
      <c r="I79" s="20">
        <f t="shared" si="2"/>
        <v>5.515808</v>
      </c>
      <c r="J79" s="20" t="s">
        <v>245</v>
      </c>
      <c r="K79" s="20" t="s">
        <v>246</v>
      </c>
      <c r="L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ht="15.75" customHeight="1">
      <c r="A80" s="20" t="s">
        <v>104</v>
      </c>
      <c r="B80" s="56">
        <v>5056.4</v>
      </c>
      <c r="C80" s="20" t="s">
        <v>232</v>
      </c>
      <c r="D80" s="53">
        <v>274.6637</v>
      </c>
      <c r="E80" s="47">
        <v>258.6111</v>
      </c>
      <c r="F80" s="20">
        <v>18.11404505</v>
      </c>
      <c r="G80" s="20">
        <v>16.98570808</v>
      </c>
      <c r="H80" s="20">
        <v>1200.0</v>
      </c>
      <c r="I80" s="20">
        <f t="shared" si="2"/>
        <v>8.273712</v>
      </c>
      <c r="J80" s="20" t="s">
        <v>245</v>
      </c>
      <c r="K80" s="20" t="s">
        <v>246</v>
      </c>
      <c r="L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ht="15.75" customHeight="1">
      <c r="A81" s="20" t="s">
        <v>104</v>
      </c>
      <c r="B81" s="56">
        <v>5056.4</v>
      </c>
      <c r="C81" s="20" t="s">
        <v>232</v>
      </c>
      <c r="D81" s="53">
        <v>266.7905</v>
      </c>
      <c r="E81" s="47">
        <v>251.0464</v>
      </c>
      <c r="F81" s="20">
        <v>18.11404505</v>
      </c>
      <c r="G81" s="20">
        <v>16.84907094</v>
      </c>
      <c r="H81" s="20">
        <v>1600.0</v>
      </c>
      <c r="I81" s="20">
        <f t="shared" si="2"/>
        <v>11.031616</v>
      </c>
      <c r="J81" s="20" t="s">
        <v>245</v>
      </c>
      <c r="K81" s="20" t="s">
        <v>246</v>
      </c>
      <c r="L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ht="15.75" customHeight="1">
      <c r="A82" s="20" t="s">
        <v>104</v>
      </c>
      <c r="B82" s="56">
        <v>5056.4</v>
      </c>
      <c r="C82" s="20" t="s">
        <v>232</v>
      </c>
      <c r="D82" s="53">
        <v>264.6353</v>
      </c>
      <c r="E82" s="47">
        <v>248.9877</v>
      </c>
      <c r="F82" s="20">
        <v>18.11404505</v>
      </c>
      <c r="G82" s="20">
        <v>16.74417899</v>
      </c>
      <c r="H82" s="20">
        <v>2000.0</v>
      </c>
      <c r="I82" s="20">
        <f t="shared" si="2"/>
        <v>13.78952</v>
      </c>
      <c r="J82" s="20" t="s">
        <v>245</v>
      </c>
      <c r="K82" s="20" t="s">
        <v>246</v>
      </c>
      <c r="L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ht="15.75" customHeight="1">
      <c r="A83" s="20" t="s">
        <v>104</v>
      </c>
      <c r="B83" s="56">
        <v>5056.4</v>
      </c>
      <c r="C83" s="20" t="s">
        <v>232</v>
      </c>
      <c r="D83" s="53">
        <v>263.3323</v>
      </c>
      <c r="E83" s="47">
        <v>247.7354</v>
      </c>
      <c r="F83" s="20">
        <v>18.11404505</v>
      </c>
      <c r="G83" s="20">
        <v>16.64687618</v>
      </c>
      <c r="H83" s="20">
        <v>2400.0</v>
      </c>
      <c r="I83" s="20">
        <f t="shared" si="2"/>
        <v>16.547424</v>
      </c>
      <c r="J83" s="20" t="s">
        <v>245</v>
      </c>
      <c r="K83" s="20" t="s">
        <v>246</v>
      </c>
      <c r="L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ht="15.75" customHeight="1">
      <c r="A84" s="20" t="s">
        <v>104</v>
      </c>
      <c r="B84" s="56">
        <v>5056.4</v>
      </c>
      <c r="C84" s="20" t="s">
        <v>232</v>
      </c>
      <c r="D84" s="53">
        <v>258.6893</v>
      </c>
      <c r="E84" s="47">
        <v>243.2727</v>
      </c>
      <c r="F84" s="20">
        <v>18.11404505</v>
      </c>
      <c r="G84" s="20">
        <v>16.57370282</v>
      </c>
      <c r="H84" s="20">
        <v>2800.0</v>
      </c>
      <c r="I84" s="20">
        <f t="shared" si="2"/>
        <v>19.305328</v>
      </c>
      <c r="J84" s="20" t="s">
        <v>245</v>
      </c>
      <c r="K84" s="20" t="s">
        <v>246</v>
      </c>
      <c r="L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ht="15.75" customHeight="1">
      <c r="A85" s="52" t="s">
        <v>104</v>
      </c>
      <c r="B85" s="56">
        <v>5056.4</v>
      </c>
      <c r="C85" s="20" t="s">
        <v>232</v>
      </c>
      <c r="D85" s="53">
        <v>253.1775</v>
      </c>
      <c r="E85" s="47">
        <v>237.9776</v>
      </c>
      <c r="F85" s="20">
        <v>18.11404505</v>
      </c>
      <c r="G85" s="20">
        <v>16.50923351</v>
      </c>
      <c r="H85" s="52">
        <v>3200.0</v>
      </c>
      <c r="I85" s="20">
        <f t="shared" si="2"/>
        <v>22.063232</v>
      </c>
      <c r="J85" s="20" t="s">
        <v>245</v>
      </c>
      <c r="K85" s="20" t="s">
        <v>246</v>
      </c>
      <c r="L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ht="15.75" customHeight="1">
      <c r="A86" s="20" t="s">
        <v>104</v>
      </c>
      <c r="B86" s="56">
        <v>5056.4</v>
      </c>
      <c r="C86" s="20" t="s">
        <v>232</v>
      </c>
      <c r="D86" s="20">
        <v>253.7247</v>
      </c>
      <c r="E86" s="20">
        <v>238.5162</v>
      </c>
      <c r="F86" s="20">
        <v>18.11404505</v>
      </c>
      <c r="G86" s="20">
        <v>16.52007421</v>
      </c>
      <c r="H86" s="20">
        <v>2800.0</v>
      </c>
      <c r="I86" s="20">
        <f t="shared" si="2"/>
        <v>19.305328</v>
      </c>
      <c r="J86" s="20" t="s">
        <v>245</v>
      </c>
      <c r="K86" s="20" t="s">
        <v>247</v>
      </c>
      <c r="L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ht="15.75" customHeight="1">
      <c r="A87" s="20" t="s">
        <v>104</v>
      </c>
      <c r="B87" s="56">
        <v>5056.4</v>
      </c>
      <c r="C87" s="20" t="s">
        <v>232</v>
      </c>
      <c r="D87" s="20">
        <v>253.2899</v>
      </c>
      <c r="E87" s="20">
        <v>238.0989</v>
      </c>
      <c r="F87" s="20">
        <v>18.11404505</v>
      </c>
      <c r="G87" s="20">
        <v>16.51293794</v>
      </c>
      <c r="H87" s="20">
        <v>2400.0</v>
      </c>
      <c r="I87" s="20">
        <f t="shared" si="2"/>
        <v>16.547424</v>
      </c>
      <c r="J87" s="20" t="s">
        <v>245</v>
      </c>
      <c r="K87" s="20" t="s">
        <v>247</v>
      </c>
      <c r="L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ht="15.75" customHeight="1">
      <c r="A88" s="20" t="s">
        <v>104</v>
      </c>
      <c r="B88" s="56">
        <v>5056.4</v>
      </c>
      <c r="C88" s="20" t="s">
        <v>232</v>
      </c>
      <c r="D88" s="20">
        <v>257.806</v>
      </c>
      <c r="E88" s="20">
        <v>242.4438</v>
      </c>
      <c r="F88" s="20">
        <v>18.11404505</v>
      </c>
      <c r="G88" s="20">
        <v>16.53982154</v>
      </c>
      <c r="H88" s="20">
        <v>2000.0</v>
      </c>
      <c r="I88" s="20">
        <f t="shared" si="2"/>
        <v>13.78952</v>
      </c>
      <c r="J88" s="20" t="s">
        <v>245</v>
      </c>
      <c r="K88" s="20" t="s">
        <v>247</v>
      </c>
      <c r="L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ht="15.75" customHeight="1">
      <c r="A89" s="20" t="s">
        <v>104</v>
      </c>
      <c r="B89" s="56">
        <v>5056.4</v>
      </c>
      <c r="C89" s="20" t="s">
        <v>232</v>
      </c>
      <c r="D89" s="20">
        <v>260.3944</v>
      </c>
      <c r="E89" s="20">
        <v>244.9303</v>
      </c>
      <c r="F89" s="20">
        <v>18.11404505</v>
      </c>
      <c r="G89" s="20">
        <v>16.55233466</v>
      </c>
      <c r="H89" s="20">
        <v>1600.0</v>
      </c>
      <c r="I89" s="20">
        <f t="shared" si="2"/>
        <v>11.031616</v>
      </c>
      <c r="J89" s="20" t="s">
        <v>245</v>
      </c>
      <c r="K89" s="20" t="s">
        <v>247</v>
      </c>
      <c r="L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ht="15.0" customHeight="1">
      <c r="A90" s="20" t="s">
        <v>104</v>
      </c>
      <c r="B90" s="56">
        <v>5056.4</v>
      </c>
      <c r="C90" s="20" t="s">
        <v>232</v>
      </c>
      <c r="D90" s="53">
        <v>258.5543</v>
      </c>
      <c r="E90" s="47">
        <v>243.159</v>
      </c>
      <c r="F90" s="20">
        <v>18.11404505</v>
      </c>
      <c r="G90" s="20">
        <v>16.60026317</v>
      </c>
      <c r="H90" s="20">
        <v>1200.0</v>
      </c>
      <c r="I90" s="20">
        <f t="shared" si="2"/>
        <v>8.273712</v>
      </c>
      <c r="J90" s="20" t="s">
        <v>245</v>
      </c>
      <c r="K90" s="20" t="s">
        <v>247</v>
      </c>
      <c r="L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ht="15.0" customHeight="1">
      <c r="A91" s="20" t="s">
        <v>104</v>
      </c>
      <c r="B91" s="56">
        <v>5056.4</v>
      </c>
      <c r="C91" s="20" t="s">
        <v>232</v>
      </c>
      <c r="D91" s="53">
        <v>265.1175</v>
      </c>
      <c r="E91" s="47">
        <v>249.4675</v>
      </c>
      <c r="F91" s="20">
        <v>18.11404505</v>
      </c>
      <c r="G91" s="20">
        <v>16.66621584</v>
      </c>
      <c r="H91" s="20">
        <v>800.0</v>
      </c>
      <c r="I91" s="20">
        <f t="shared" si="2"/>
        <v>5.515808</v>
      </c>
      <c r="J91" s="20" t="s">
        <v>245</v>
      </c>
      <c r="K91" s="20" t="s">
        <v>247</v>
      </c>
      <c r="L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ht="15.0" customHeight="1">
      <c r="A92" s="20" t="s">
        <v>104</v>
      </c>
      <c r="B92" s="56">
        <v>5056.4</v>
      </c>
      <c r="C92" s="20" t="s">
        <v>232</v>
      </c>
      <c r="D92" s="53">
        <v>271.2325</v>
      </c>
      <c r="E92" s="47">
        <v>255.3436</v>
      </c>
      <c r="F92" s="20">
        <v>18.11404505</v>
      </c>
      <c r="G92" s="20">
        <v>16.79157336</v>
      </c>
      <c r="H92" s="20">
        <v>400.0</v>
      </c>
      <c r="I92" s="20">
        <f t="shared" si="2"/>
        <v>2.757904</v>
      </c>
      <c r="J92" s="20" t="s">
        <v>245</v>
      </c>
      <c r="K92" s="20" t="s">
        <v>247</v>
      </c>
      <c r="L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ht="15.75" customHeight="1">
      <c r="A93" s="20" t="s">
        <v>108</v>
      </c>
      <c r="B93" s="36">
        <v>5056.5</v>
      </c>
      <c r="C93" s="20" t="s">
        <v>232</v>
      </c>
      <c r="D93" s="53">
        <v>16.39482</v>
      </c>
      <c r="E93" s="47">
        <v>13.95787</v>
      </c>
      <c r="F93" s="20">
        <v>16.00924293</v>
      </c>
      <c r="G93" s="20">
        <v>15.45760386</v>
      </c>
      <c r="H93" s="20">
        <v>400.0</v>
      </c>
      <c r="I93" s="20">
        <f t="shared" si="2"/>
        <v>2.757904</v>
      </c>
      <c r="J93" s="20" t="s">
        <v>245</v>
      </c>
      <c r="K93" s="20" t="s">
        <v>246</v>
      </c>
      <c r="L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ht="15.75" customHeight="1">
      <c r="A94" s="20" t="s">
        <v>108</v>
      </c>
      <c r="B94" s="36">
        <v>5056.5</v>
      </c>
      <c r="C94" s="20" t="s">
        <v>232</v>
      </c>
      <c r="D94" s="53">
        <v>15.59373</v>
      </c>
      <c r="E94" s="47">
        <v>13.37562</v>
      </c>
      <c r="F94" s="20">
        <v>16.00924293</v>
      </c>
      <c r="G94" s="20">
        <v>15.42734814</v>
      </c>
      <c r="H94" s="20">
        <v>800.0</v>
      </c>
      <c r="I94" s="20">
        <f t="shared" si="2"/>
        <v>5.515808</v>
      </c>
      <c r="J94" s="20" t="s">
        <v>245</v>
      </c>
      <c r="K94" s="20" t="s">
        <v>246</v>
      </c>
      <c r="L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ht="15.75" customHeight="1">
      <c r="A95" s="20" t="s">
        <v>108</v>
      </c>
      <c r="B95" s="36">
        <v>5056.5</v>
      </c>
      <c r="C95" s="20" t="s">
        <v>232</v>
      </c>
      <c r="D95" s="53">
        <v>15.18186</v>
      </c>
      <c r="E95" s="47">
        <v>13.14413</v>
      </c>
      <c r="F95" s="20">
        <v>16.00924293</v>
      </c>
      <c r="G95" s="20">
        <v>15.3681724</v>
      </c>
      <c r="H95" s="20">
        <v>1200.0</v>
      </c>
      <c r="I95" s="20">
        <f t="shared" si="2"/>
        <v>8.273712</v>
      </c>
      <c r="J95" s="20" t="s">
        <v>245</v>
      </c>
      <c r="K95" s="20" t="s">
        <v>246</v>
      </c>
      <c r="L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ht="15.75" customHeight="1">
      <c r="A96" s="20" t="s">
        <v>108</v>
      </c>
      <c r="B96" s="36">
        <v>5056.5</v>
      </c>
      <c r="C96" s="20" t="s">
        <v>232</v>
      </c>
      <c r="D96" s="53">
        <v>14.9372</v>
      </c>
      <c r="E96" s="47">
        <v>12.9884</v>
      </c>
      <c r="F96" s="20">
        <v>16.00924293</v>
      </c>
      <c r="G96" s="20">
        <v>15.32261045</v>
      </c>
      <c r="H96" s="20">
        <v>1600.0</v>
      </c>
      <c r="I96" s="20">
        <f t="shared" si="2"/>
        <v>11.031616</v>
      </c>
      <c r="J96" s="20" t="s">
        <v>245</v>
      </c>
      <c r="K96" s="20" t="s">
        <v>246</v>
      </c>
      <c r="L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ht="15.75" customHeight="1">
      <c r="A97" s="20" t="s">
        <v>108</v>
      </c>
      <c r="B97" s="36">
        <v>5056.5</v>
      </c>
      <c r="C97" s="20" t="s">
        <v>232</v>
      </c>
      <c r="D97" s="20">
        <v>14.84893</v>
      </c>
      <c r="E97" s="20">
        <v>12.89636</v>
      </c>
      <c r="F97" s="20">
        <v>16.00924293</v>
      </c>
      <c r="G97" s="20">
        <v>15.29186765</v>
      </c>
      <c r="H97" s="20">
        <v>2000.0</v>
      </c>
      <c r="I97" s="20">
        <f t="shared" si="2"/>
        <v>13.78952</v>
      </c>
      <c r="J97" s="20" t="s">
        <v>245</v>
      </c>
      <c r="K97" s="20" t="s">
        <v>246</v>
      </c>
      <c r="L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ht="15.75" customHeight="1">
      <c r="A98" s="20" t="s">
        <v>108</v>
      </c>
      <c r="B98" s="36">
        <v>5056.5</v>
      </c>
      <c r="C98" s="20" t="s">
        <v>232</v>
      </c>
      <c r="D98" s="20">
        <v>14.75709</v>
      </c>
      <c r="E98" s="20">
        <v>12.47552</v>
      </c>
      <c r="F98" s="20">
        <v>16.00924293</v>
      </c>
      <c r="G98" s="20">
        <v>15.2691658</v>
      </c>
      <c r="H98" s="20">
        <v>2400.0</v>
      </c>
      <c r="I98" s="20">
        <f t="shared" si="2"/>
        <v>16.547424</v>
      </c>
      <c r="J98" s="20" t="s">
        <v>245</v>
      </c>
      <c r="K98" s="20" t="s">
        <v>246</v>
      </c>
      <c r="L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ht="15.75" customHeight="1">
      <c r="A99" s="20" t="s">
        <v>108</v>
      </c>
      <c r="B99" s="36">
        <v>5056.5</v>
      </c>
      <c r="C99" s="20" t="s">
        <v>232</v>
      </c>
      <c r="D99" s="20">
        <v>14.63649</v>
      </c>
      <c r="E99" s="20">
        <v>12.52278</v>
      </c>
      <c r="F99" s="20">
        <v>16.00924293</v>
      </c>
      <c r="G99" s="20">
        <v>15.23541097</v>
      </c>
      <c r="H99" s="20">
        <v>2800.0</v>
      </c>
      <c r="I99" s="20">
        <f t="shared" si="2"/>
        <v>19.305328</v>
      </c>
      <c r="J99" s="20" t="s">
        <v>245</v>
      </c>
      <c r="K99" s="20" t="s">
        <v>246</v>
      </c>
      <c r="L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ht="15.75" customHeight="1">
      <c r="A100" s="52" t="s">
        <v>108</v>
      </c>
      <c r="B100" s="36">
        <v>5056.5</v>
      </c>
      <c r="C100" s="20" t="s">
        <v>232</v>
      </c>
      <c r="D100" s="20">
        <v>14.68349</v>
      </c>
      <c r="E100" s="20">
        <v>12.1172</v>
      </c>
      <c r="F100" s="20">
        <v>16.00924293</v>
      </c>
      <c r="G100" s="20">
        <v>15.20250134</v>
      </c>
      <c r="H100" s="52">
        <v>3200.0</v>
      </c>
      <c r="I100" s="20">
        <f t="shared" si="2"/>
        <v>22.063232</v>
      </c>
      <c r="J100" s="20" t="s">
        <v>245</v>
      </c>
      <c r="K100" s="20" t="s">
        <v>246</v>
      </c>
      <c r="L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ht="15.75" customHeight="1">
      <c r="A101" s="20" t="s">
        <v>108</v>
      </c>
      <c r="B101" s="36">
        <v>5056.5</v>
      </c>
      <c r="C101" s="20" t="s">
        <v>232</v>
      </c>
      <c r="D101" s="20">
        <v>14.56781</v>
      </c>
      <c r="E101" s="20">
        <v>12.40912</v>
      </c>
      <c r="F101" s="20">
        <v>16.00924293</v>
      </c>
      <c r="G101" s="20">
        <v>15.20755844</v>
      </c>
      <c r="H101" s="20">
        <v>2800.0</v>
      </c>
      <c r="I101" s="20">
        <f t="shared" si="2"/>
        <v>19.305328</v>
      </c>
      <c r="J101" s="20" t="s">
        <v>245</v>
      </c>
      <c r="K101" s="20" t="s">
        <v>247</v>
      </c>
      <c r="L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ht="15.75" customHeight="1">
      <c r="A102" s="20" t="s">
        <v>108</v>
      </c>
      <c r="B102" s="36">
        <v>5056.5</v>
      </c>
      <c r="C102" s="20" t="s">
        <v>232</v>
      </c>
      <c r="D102" s="20">
        <v>14.56678</v>
      </c>
      <c r="E102" s="20">
        <v>12.65779</v>
      </c>
      <c r="F102" s="20">
        <v>16.00924293</v>
      </c>
      <c r="G102" s="20">
        <v>15.21289827</v>
      </c>
      <c r="H102" s="20">
        <v>2400.0</v>
      </c>
      <c r="I102" s="20">
        <f t="shared" si="2"/>
        <v>16.547424</v>
      </c>
      <c r="J102" s="20" t="s">
        <v>245</v>
      </c>
      <c r="K102" s="20" t="s">
        <v>247</v>
      </c>
      <c r="L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ht="15.75" customHeight="1">
      <c r="A103" s="20" t="s">
        <v>108</v>
      </c>
      <c r="B103" s="36">
        <v>5056.5</v>
      </c>
      <c r="C103" s="20" t="s">
        <v>232</v>
      </c>
      <c r="D103" s="20">
        <v>14.72617</v>
      </c>
      <c r="E103" s="20">
        <v>12.66895</v>
      </c>
      <c r="F103" s="20">
        <v>16.00924293</v>
      </c>
      <c r="G103" s="20">
        <v>15.22918281</v>
      </c>
      <c r="H103" s="20">
        <v>2000.0</v>
      </c>
      <c r="I103" s="20">
        <f t="shared" si="2"/>
        <v>13.78952</v>
      </c>
      <c r="J103" s="20" t="s">
        <v>245</v>
      </c>
      <c r="K103" s="20" t="s">
        <v>247</v>
      </c>
      <c r="L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ht="15.75" customHeight="1">
      <c r="A104" s="20" t="s">
        <v>108</v>
      </c>
      <c r="B104" s="36">
        <v>5056.5</v>
      </c>
      <c r="C104" s="20" t="s">
        <v>232</v>
      </c>
      <c r="D104" s="20">
        <v>14.80493</v>
      </c>
      <c r="E104" s="20">
        <v>12.7115</v>
      </c>
      <c r="F104" s="20">
        <v>16.00924293</v>
      </c>
      <c r="G104" s="20">
        <v>15.26070458</v>
      </c>
      <c r="H104" s="20">
        <v>1600.0</v>
      </c>
      <c r="I104" s="20">
        <f t="shared" si="2"/>
        <v>11.031616</v>
      </c>
      <c r="J104" s="20" t="s">
        <v>245</v>
      </c>
      <c r="K104" s="20" t="s">
        <v>247</v>
      </c>
      <c r="L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ht="15.75" customHeight="1">
      <c r="A105" s="20" t="s">
        <v>108</v>
      </c>
      <c r="B105" s="36">
        <v>5056.5</v>
      </c>
      <c r="C105" s="20" t="s">
        <v>232</v>
      </c>
      <c r="D105" s="20">
        <v>14.90582</v>
      </c>
      <c r="E105" s="20">
        <v>12.89771</v>
      </c>
      <c r="F105" s="20">
        <v>16.00924293</v>
      </c>
      <c r="G105" s="20">
        <v>15.3037111</v>
      </c>
      <c r="H105" s="20">
        <v>1200.0</v>
      </c>
      <c r="I105" s="20">
        <f t="shared" si="2"/>
        <v>8.273712</v>
      </c>
      <c r="J105" s="20" t="s">
        <v>245</v>
      </c>
      <c r="K105" s="20" t="s">
        <v>247</v>
      </c>
      <c r="L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ht="15.75" customHeight="1">
      <c r="A106" s="20" t="s">
        <v>108</v>
      </c>
      <c r="B106" s="36">
        <v>5056.5</v>
      </c>
      <c r="C106" s="20" t="s">
        <v>232</v>
      </c>
      <c r="D106" s="20">
        <v>15.23342</v>
      </c>
      <c r="E106" s="20">
        <v>13.10249</v>
      </c>
      <c r="F106" s="20">
        <v>16.00924293</v>
      </c>
      <c r="G106" s="20">
        <v>15.36923253</v>
      </c>
      <c r="H106" s="20">
        <v>800.0</v>
      </c>
      <c r="I106" s="20">
        <f t="shared" si="2"/>
        <v>5.515808</v>
      </c>
      <c r="J106" s="20" t="s">
        <v>245</v>
      </c>
      <c r="K106" s="20" t="s">
        <v>247</v>
      </c>
      <c r="L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ht="15.75" customHeight="1">
      <c r="A107" s="20" t="s">
        <v>108</v>
      </c>
      <c r="B107" s="36">
        <v>5056.5</v>
      </c>
      <c r="C107" s="54" t="s">
        <v>232</v>
      </c>
      <c r="D107" s="28">
        <v>15.82017</v>
      </c>
      <c r="E107" s="28">
        <v>13.38753</v>
      </c>
      <c r="F107" s="20">
        <v>16.00924293</v>
      </c>
      <c r="G107" s="20">
        <v>15.52547442</v>
      </c>
      <c r="H107" s="54">
        <v>400.0</v>
      </c>
      <c r="I107" s="54">
        <f t="shared" si="2"/>
        <v>2.757904</v>
      </c>
      <c r="J107" s="20" t="s">
        <v>245</v>
      </c>
      <c r="K107" s="20" t="s">
        <v>247</v>
      </c>
      <c r="L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ht="15.75" customHeight="1">
      <c r="A108" s="20" t="s">
        <v>111</v>
      </c>
      <c r="B108" s="20">
        <v>5056.65</v>
      </c>
      <c r="C108" s="20" t="s">
        <v>232</v>
      </c>
      <c r="D108" s="20">
        <v>3.690316</v>
      </c>
      <c r="E108" s="20">
        <v>2.939434</v>
      </c>
      <c r="F108" s="20">
        <v>10.54145263</v>
      </c>
      <c r="G108" s="20">
        <v>10.56634432</v>
      </c>
      <c r="H108" s="20">
        <v>400.0</v>
      </c>
      <c r="I108" s="20">
        <f t="shared" si="2"/>
        <v>2.757904</v>
      </c>
      <c r="J108" s="20" t="s">
        <v>245</v>
      </c>
      <c r="K108" s="20" t="s">
        <v>246</v>
      </c>
      <c r="L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ht="15.75" customHeight="1">
      <c r="A109" s="20" t="s">
        <v>111</v>
      </c>
      <c r="B109" s="20">
        <v>5056.65</v>
      </c>
      <c r="C109" s="20" t="s">
        <v>232</v>
      </c>
      <c r="D109" s="20">
        <v>3.593501</v>
      </c>
      <c r="E109" s="20">
        <v>2.786797</v>
      </c>
      <c r="F109" s="20">
        <v>10.54145263</v>
      </c>
      <c r="G109" s="20">
        <v>10.35174105</v>
      </c>
      <c r="H109" s="20">
        <v>800.0</v>
      </c>
      <c r="I109" s="20">
        <f t="shared" si="2"/>
        <v>5.515808</v>
      </c>
      <c r="J109" s="20" t="s">
        <v>245</v>
      </c>
      <c r="K109" s="20" t="s">
        <v>246</v>
      </c>
      <c r="L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ht="15.75" customHeight="1">
      <c r="A110" s="20" t="s">
        <v>111</v>
      </c>
      <c r="B110" s="20">
        <v>5056.65</v>
      </c>
      <c r="C110" s="20" t="s">
        <v>232</v>
      </c>
      <c r="D110" s="20">
        <v>3.503974</v>
      </c>
      <c r="E110" s="20">
        <v>2.762834</v>
      </c>
      <c r="F110" s="20">
        <v>10.54145263</v>
      </c>
      <c r="G110" s="20">
        <v>10.24160878</v>
      </c>
      <c r="H110" s="20">
        <v>1200.0</v>
      </c>
      <c r="I110" s="20">
        <f t="shared" si="2"/>
        <v>8.273712</v>
      </c>
      <c r="J110" s="20" t="s">
        <v>245</v>
      </c>
      <c r="K110" s="20" t="s">
        <v>246</v>
      </c>
      <c r="L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ht="15.75" customHeight="1">
      <c r="A111" s="20" t="s">
        <v>111</v>
      </c>
      <c r="B111" s="20">
        <v>5056.65</v>
      </c>
      <c r="C111" s="20" t="s">
        <v>232</v>
      </c>
      <c r="D111" s="20">
        <v>3.452093</v>
      </c>
      <c r="E111" s="20">
        <v>2.724908</v>
      </c>
      <c r="F111" s="20">
        <v>10.54145263</v>
      </c>
      <c r="G111" s="20">
        <v>10.16523981</v>
      </c>
      <c r="H111" s="20">
        <v>1600.0</v>
      </c>
      <c r="I111" s="20">
        <f t="shared" si="2"/>
        <v>11.031616</v>
      </c>
      <c r="J111" s="20" t="s">
        <v>245</v>
      </c>
      <c r="K111" s="20" t="s">
        <v>246</v>
      </c>
      <c r="L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ht="15.75" customHeight="1">
      <c r="A112" s="20" t="s">
        <v>111</v>
      </c>
      <c r="B112" s="20">
        <v>5056.65</v>
      </c>
      <c r="C112" s="20" t="s">
        <v>232</v>
      </c>
      <c r="D112" s="20">
        <v>3.401546</v>
      </c>
      <c r="E112" s="20">
        <v>2.702475</v>
      </c>
      <c r="F112" s="20">
        <v>10.54145263</v>
      </c>
      <c r="G112" s="20">
        <v>10.11086272</v>
      </c>
      <c r="H112" s="20">
        <v>2000.0</v>
      </c>
      <c r="I112" s="20">
        <f t="shared" si="2"/>
        <v>13.78952</v>
      </c>
      <c r="J112" s="20" t="s">
        <v>245</v>
      </c>
      <c r="K112" s="20" t="s">
        <v>246</v>
      </c>
      <c r="L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ht="15.75" customHeight="1">
      <c r="A113" s="20" t="s">
        <v>111</v>
      </c>
      <c r="B113" s="20">
        <v>5056.65</v>
      </c>
      <c r="C113" s="20" t="s">
        <v>232</v>
      </c>
      <c r="D113" s="20">
        <v>3.388248</v>
      </c>
      <c r="E113" s="20">
        <v>2.666172</v>
      </c>
      <c r="F113" s="20">
        <v>10.54145263</v>
      </c>
      <c r="G113" s="20">
        <v>10.0575737</v>
      </c>
      <c r="H113" s="20">
        <v>2400.0</v>
      </c>
      <c r="I113" s="20">
        <f t="shared" si="2"/>
        <v>16.547424</v>
      </c>
      <c r="J113" s="20" t="s">
        <v>245</v>
      </c>
      <c r="K113" s="20" t="s">
        <v>246</v>
      </c>
      <c r="L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ht="15.75" customHeight="1">
      <c r="A114" s="20" t="s">
        <v>111</v>
      </c>
      <c r="B114" s="20">
        <v>5056.65</v>
      </c>
      <c r="C114" s="20" t="s">
        <v>232</v>
      </c>
      <c r="D114" s="20">
        <v>3.343525</v>
      </c>
      <c r="E114" s="20">
        <v>2.615992</v>
      </c>
      <c r="F114" s="20">
        <v>10.54145263</v>
      </c>
      <c r="G114" s="20">
        <v>10.01109534</v>
      </c>
      <c r="H114" s="20">
        <v>2800.0</v>
      </c>
      <c r="I114" s="20">
        <f t="shared" si="2"/>
        <v>19.305328</v>
      </c>
      <c r="J114" s="20" t="s">
        <v>245</v>
      </c>
      <c r="K114" s="20" t="s">
        <v>246</v>
      </c>
      <c r="L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ht="15.75" customHeight="1">
      <c r="A115" s="52" t="s">
        <v>111</v>
      </c>
      <c r="B115" s="20">
        <v>5056.65</v>
      </c>
      <c r="C115" s="20" t="s">
        <v>232</v>
      </c>
      <c r="D115" s="52">
        <v>3.301823</v>
      </c>
      <c r="E115" s="52">
        <v>2.613978</v>
      </c>
      <c r="F115" s="20">
        <v>10.54145263</v>
      </c>
      <c r="G115" s="20">
        <v>9.973006327</v>
      </c>
      <c r="H115" s="52">
        <v>3200.0</v>
      </c>
      <c r="I115" s="20">
        <f t="shared" si="2"/>
        <v>22.063232</v>
      </c>
      <c r="J115" s="20" t="s">
        <v>245</v>
      </c>
      <c r="K115" s="20" t="s">
        <v>246</v>
      </c>
      <c r="L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ht="15.75" customHeight="1">
      <c r="A116" s="20" t="s">
        <v>111</v>
      </c>
      <c r="B116" s="20">
        <v>5056.65</v>
      </c>
      <c r="C116" s="20" t="s">
        <v>232</v>
      </c>
      <c r="D116" s="20">
        <v>3.307551</v>
      </c>
      <c r="E116" s="20">
        <v>2.619105</v>
      </c>
      <c r="F116" s="20">
        <v>10.54145263</v>
      </c>
      <c r="G116" s="20">
        <v>9.958528366</v>
      </c>
      <c r="H116" s="20">
        <v>2800.0</v>
      </c>
      <c r="I116" s="20">
        <f t="shared" si="2"/>
        <v>19.305328</v>
      </c>
      <c r="J116" s="20" t="s">
        <v>245</v>
      </c>
      <c r="K116" s="20" t="s">
        <v>247</v>
      </c>
      <c r="L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ht="15.75" customHeight="1">
      <c r="A117" s="20" t="s">
        <v>111</v>
      </c>
      <c r="B117" s="20">
        <v>5056.65</v>
      </c>
      <c r="C117" s="20" t="s">
        <v>232</v>
      </c>
      <c r="D117" s="20">
        <v>3.336749</v>
      </c>
      <c r="E117" s="20">
        <v>2.624046</v>
      </c>
      <c r="F117" s="20">
        <v>10.54145263</v>
      </c>
      <c r="G117" s="20">
        <v>9.965863237</v>
      </c>
      <c r="H117" s="20">
        <v>2400.0</v>
      </c>
      <c r="I117" s="20">
        <f t="shared" si="2"/>
        <v>16.547424</v>
      </c>
      <c r="J117" s="20" t="s">
        <v>245</v>
      </c>
      <c r="K117" s="20" t="s">
        <v>247</v>
      </c>
      <c r="L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ht="15.75" customHeight="1">
      <c r="A118" s="20" t="s">
        <v>111</v>
      </c>
      <c r="B118" s="20">
        <v>5056.65</v>
      </c>
      <c r="C118" s="20" t="s">
        <v>232</v>
      </c>
      <c r="D118" s="20">
        <v>3.339339</v>
      </c>
      <c r="E118" s="20">
        <v>2.650951</v>
      </c>
      <c r="F118" s="20">
        <v>10.54145263</v>
      </c>
      <c r="G118" s="20">
        <v>9.988932409</v>
      </c>
      <c r="H118" s="20">
        <v>2000.0</v>
      </c>
      <c r="I118" s="20">
        <f t="shared" si="2"/>
        <v>13.78952</v>
      </c>
      <c r="J118" s="20" t="s">
        <v>245</v>
      </c>
      <c r="K118" s="20" t="s">
        <v>247</v>
      </c>
      <c r="L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ht="15.75" customHeight="1">
      <c r="A119" s="20" t="s">
        <v>111</v>
      </c>
      <c r="B119" s="20">
        <v>5056.65</v>
      </c>
      <c r="C119" s="20" t="s">
        <v>232</v>
      </c>
      <c r="D119" s="20">
        <v>3.376701</v>
      </c>
      <c r="E119" s="20">
        <v>2.664531</v>
      </c>
      <c r="F119" s="20">
        <v>10.54145263</v>
      </c>
      <c r="G119" s="20">
        <v>10.01350952</v>
      </c>
      <c r="H119" s="20">
        <v>1600.0</v>
      </c>
      <c r="I119" s="20">
        <f t="shared" si="2"/>
        <v>11.031616</v>
      </c>
      <c r="J119" s="20" t="s">
        <v>245</v>
      </c>
      <c r="K119" s="20" t="s">
        <v>247</v>
      </c>
      <c r="L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ht="15.75" customHeight="1">
      <c r="A120" s="20" t="s">
        <v>111</v>
      </c>
      <c r="B120" s="20">
        <v>5056.65</v>
      </c>
      <c r="C120" s="57" t="s">
        <v>232</v>
      </c>
      <c r="D120" s="57">
        <v>3.427896</v>
      </c>
      <c r="E120" s="57">
        <v>2.687416</v>
      </c>
      <c r="F120" s="20">
        <v>10.54145263</v>
      </c>
      <c r="G120" s="20">
        <v>10.04531435</v>
      </c>
      <c r="H120" s="57">
        <v>1200.0</v>
      </c>
      <c r="I120" s="57">
        <f t="shared" si="2"/>
        <v>8.273712</v>
      </c>
      <c r="J120" s="57" t="s">
        <v>245</v>
      </c>
      <c r="K120" s="57" t="s">
        <v>247</v>
      </c>
      <c r="L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ht="15.75" customHeight="1">
      <c r="A121" s="20" t="s">
        <v>111</v>
      </c>
      <c r="B121" s="20">
        <v>5056.65</v>
      </c>
      <c r="C121" s="20" t="s">
        <v>232</v>
      </c>
      <c r="D121" s="20">
        <v>3.485607</v>
      </c>
      <c r="E121" s="20">
        <v>2.727629</v>
      </c>
      <c r="F121" s="20">
        <v>10.54145263</v>
      </c>
      <c r="G121" s="20">
        <v>10.0918152</v>
      </c>
      <c r="H121" s="20">
        <v>800.0</v>
      </c>
      <c r="I121" s="20">
        <f t="shared" si="2"/>
        <v>5.515808</v>
      </c>
      <c r="J121" s="20" t="s">
        <v>245</v>
      </c>
      <c r="K121" s="20" t="s">
        <v>247</v>
      </c>
      <c r="L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ht="15.75" customHeight="1">
      <c r="A122" s="20" t="s">
        <v>111</v>
      </c>
      <c r="B122" s="20">
        <v>5056.65</v>
      </c>
      <c r="C122" s="20" t="s">
        <v>232</v>
      </c>
      <c r="D122" s="20">
        <v>3.5425</v>
      </c>
      <c r="E122" s="20">
        <v>2.824553</v>
      </c>
      <c r="F122" s="20">
        <v>10.54145263</v>
      </c>
      <c r="G122" s="20">
        <v>10.19439702</v>
      </c>
      <c r="H122" s="20">
        <v>400.0</v>
      </c>
      <c r="I122" s="20">
        <f t="shared" si="2"/>
        <v>2.757904</v>
      </c>
      <c r="J122" s="20" t="s">
        <v>245</v>
      </c>
      <c r="K122" s="20" t="s">
        <v>247</v>
      </c>
      <c r="L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ht="15.75" customHeight="1">
      <c r="A123" s="20" t="s">
        <v>115</v>
      </c>
      <c r="B123" s="20">
        <v>5056.95</v>
      </c>
      <c r="C123" s="20" t="s">
        <v>232</v>
      </c>
      <c r="D123" s="20">
        <v>113.2903</v>
      </c>
      <c r="E123" s="20">
        <v>104.5369</v>
      </c>
      <c r="F123" s="20">
        <v>9.654288354</v>
      </c>
      <c r="G123" s="20">
        <v>9.262443505</v>
      </c>
      <c r="H123" s="20">
        <v>400.0</v>
      </c>
      <c r="I123" s="20">
        <f t="shared" si="2"/>
        <v>2.757904</v>
      </c>
      <c r="J123" s="20" t="s">
        <v>245</v>
      </c>
      <c r="K123" s="20" t="s">
        <v>246</v>
      </c>
      <c r="L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ht="15.75" customHeight="1">
      <c r="A124" s="20" t="s">
        <v>115</v>
      </c>
      <c r="B124" s="20">
        <v>5056.95</v>
      </c>
      <c r="C124" s="20" t="s">
        <v>232</v>
      </c>
      <c r="D124" s="20">
        <v>99.42796</v>
      </c>
      <c r="E124" s="20">
        <v>91.40848</v>
      </c>
      <c r="F124" s="20">
        <v>9.654288354</v>
      </c>
      <c r="G124" s="20">
        <v>9.139696311</v>
      </c>
      <c r="H124" s="20">
        <v>800.0</v>
      </c>
      <c r="I124" s="20">
        <f t="shared" si="2"/>
        <v>5.515808</v>
      </c>
      <c r="J124" s="20" t="s">
        <v>245</v>
      </c>
      <c r="K124" s="20" t="s">
        <v>246</v>
      </c>
      <c r="L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ht="15.75" customHeight="1">
      <c r="A125" s="20" t="s">
        <v>115</v>
      </c>
      <c r="B125" s="20">
        <v>5056.95</v>
      </c>
      <c r="C125" s="20" t="s">
        <v>232</v>
      </c>
      <c r="D125" s="20">
        <v>88.12935</v>
      </c>
      <c r="E125" s="20">
        <v>80.73618</v>
      </c>
      <c r="F125" s="20">
        <v>9.654288354</v>
      </c>
      <c r="G125" s="20">
        <v>9.057767337</v>
      </c>
      <c r="H125" s="20">
        <v>1200.0</v>
      </c>
      <c r="I125" s="20">
        <f t="shared" si="2"/>
        <v>8.273712</v>
      </c>
      <c r="J125" s="20" t="s">
        <v>245</v>
      </c>
      <c r="K125" s="20" t="s">
        <v>246</v>
      </c>
      <c r="L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ht="15.75" customHeight="1">
      <c r="A126" s="20" t="s">
        <v>115</v>
      </c>
      <c r="B126" s="20">
        <v>5056.95</v>
      </c>
      <c r="C126" s="20" t="s">
        <v>232</v>
      </c>
      <c r="D126" s="20">
        <v>97.77044</v>
      </c>
      <c r="E126" s="20">
        <v>89.8452</v>
      </c>
      <c r="F126" s="20">
        <v>9.654288354</v>
      </c>
      <c r="G126" s="20">
        <v>9.015693707</v>
      </c>
      <c r="H126" s="20">
        <v>1600.0</v>
      </c>
      <c r="I126" s="20">
        <f t="shared" si="2"/>
        <v>11.031616</v>
      </c>
      <c r="J126" s="20" t="s">
        <v>245</v>
      </c>
      <c r="K126" s="20" t="s">
        <v>246</v>
      </c>
      <c r="L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ht="15.75" customHeight="1">
      <c r="A127" s="20" t="s">
        <v>115</v>
      </c>
      <c r="B127" s="20">
        <v>5056.95</v>
      </c>
      <c r="C127" s="20" t="s">
        <v>232</v>
      </c>
      <c r="D127" s="20">
        <v>100.1675</v>
      </c>
      <c r="E127" s="20">
        <v>92.11274</v>
      </c>
      <c r="F127" s="20">
        <v>9.654288354</v>
      </c>
      <c r="G127" s="20">
        <v>8.977124475</v>
      </c>
      <c r="H127" s="20">
        <v>2000.0</v>
      </c>
      <c r="I127" s="20">
        <f t="shared" si="2"/>
        <v>13.78952</v>
      </c>
      <c r="J127" s="20" t="s">
        <v>245</v>
      </c>
      <c r="K127" s="20" t="s">
        <v>246</v>
      </c>
      <c r="L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ht="15.75" customHeight="1">
      <c r="A128" s="20" t="s">
        <v>115</v>
      </c>
      <c r="B128" s="20">
        <v>5056.95</v>
      </c>
      <c r="C128" s="20" t="s">
        <v>232</v>
      </c>
      <c r="D128" s="20">
        <v>102.0943</v>
      </c>
      <c r="E128" s="20">
        <v>93.93616</v>
      </c>
      <c r="F128" s="20">
        <v>9.654288354</v>
      </c>
      <c r="G128" s="20">
        <v>8.946623058</v>
      </c>
      <c r="H128" s="20">
        <v>2400.0</v>
      </c>
      <c r="I128" s="20">
        <f t="shared" si="2"/>
        <v>16.547424</v>
      </c>
      <c r="J128" s="20" t="s">
        <v>245</v>
      </c>
      <c r="K128" s="20" t="s">
        <v>246</v>
      </c>
      <c r="L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ht="15.75" customHeight="1">
      <c r="A129" s="20" t="s">
        <v>115</v>
      </c>
      <c r="B129" s="20">
        <v>5056.95</v>
      </c>
      <c r="C129" s="20" t="s">
        <v>232</v>
      </c>
      <c r="D129" s="20">
        <v>99.38919</v>
      </c>
      <c r="E129" s="20">
        <v>91.37653</v>
      </c>
      <c r="F129" s="20">
        <v>9.654288354</v>
      </c>
      <c r="G129" s="20">
        <v>8.917090353</v>
      </c>
      <c r="H129" s="20">
        <v>2800.0</v>
      </c>
      <c r="I129" s="20">
        <f t="shared" si="2"/>
        <v>19.305328</v>
      </c>
      <c r="J129" s="20" t="s">
        <v>245</v>
      </c>
      <c r="K129" s="20" t="s">
        <v>246</v>
      </c>
      <c r="L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ht="15.75" customHeight="1">
      <c r="A130" s="20" t="s">
        <v>115</v>
      </c>
      <c r="B130" s="20">
        <v>5056.95</v>
      </c>
      <c r="C130" s="20" t="s">
        <v>232</v>
      </c>
      <c r="D130" s="52">
        <v>89.2719</v>
      </c>
      <c r="E130" s="52">
        <v>81.8185</v>
      </c>
      <c r="F130" s="52">
        <v>9.654288354</v>
      </c>
      <c r="G130" s="52">
        <v>8.896284171</v>
      </c>
      <c r="H130" s="52">
        <v>3200.0</v>
      </c>
      <c r="I130" s="20">
        <f t="shared" si="2"/>
        <v>22.063232</v>
      </c>
      <c r="J130" s="20" t="s">
        <v>245</v>
      </c>
      <c r="K130" s="20" t="s">
        <v>246</v>
      </c>
      <c r="L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ht="15.75" customHeight="1">
      <c r="A131" s="20" t="s">
        <v>115</v>
      </c>
      <c r="B131" s="20">
        <v>5056.95</v>
      </c>
      <c r="C131" s="20" t="s">
        <v>232</v>
      </c>
      <c r="D131" s="20">
        <v>90.0657</v>
      </c>
      <c r="E131" s="20">
        <v>82.56675</v>
      </c>
      <c r="F131" s="20">
        <v>9.654288354</v>
      </c>
      <c r="G131" s="20">
        <v>8.901166162</v>
      </c>
      <c r="H131" s="20">
        <v>2800.0</v>
      </c>
      <c r="I131" s="20">
        <f t="shared" si="2"/>
        <v>19.305328</v>
      </c>
      <c r="J131" s="20" t="s">
        <v>245</v>
      </c>
      <c r="K131" s="20" t="s">
        <v>247</v>
      </c>
      <c r="L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ht="15.75" customHeight="1">
      <c r="A132" s="20" t="s">
        <v>115</v>
      </c>
      <c r="B132" s="20">
        <v>5056.95</v>
      </c>
      <c r="C132" s="20" t="s">
        <v>232</v>
      </c>
      <c r="D132" s="20">
        <v>94.97985</v>
      </c>
      <c r="E132" s="20">
        <v>87.21021</v>
      </c>
      <c r="F132" s="20">
        <v>9.654288354</v>
      </c>
      <c r="G132" s="20">
        <v>8.913461459</v>
      </c>
      <c r="H132" s="20">
        <v>2400.0</v>
      </c>
      <c r="I132" s="20">
        <f t="shared" si="2"/>
        <v>16.547424</v>
      </c>
      <c r="J132" s="20" t="s">
        <v>245</v>
      </c>
      <c r="K132" s="20" t="s">
        <v>247</v>
      </c>
      <c r="L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ht="15.75" customHeight="1">
      <c r="A133" s="20" t="s">
        <v>115</v>
      </c>
      <c r="B133" s="20">
        <v>5056.95</v>
      </c>
      <c r="C133" s="20" t="s">
        <v>232</v>
      </c>
      <c r="D133" s="20">
        <v>95.21242</v>
      </c>
      <c r="E133" s="20">
        <v>87.43066</v>
      </c>
      <c r="F133" s="20">
        <v>9.654288354</v>
      </c>
      <c r="G133" s="20">
        <v>8.928023016</v>
      </c>
      <c r="H133" s="20">
        <v>2000.0</v>
      </c>
      <c r="I133" s="20">
        <f t="shared" si="2"/>
        <v>13.78952</v>
      </c>
      <c r="J133" s="20" t="s">
        <v>245</v>
      </c>
      <c r="K133" s="20" t="s">
        <v>247</v>
      </c>
      <c r="L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ht="15.75" customHeight="1">
      <c r="A134" s="20" t="s">
        <v>115</v>
      </c>
      <c r="B134" s="20">
        <v>5056.95</v>
      </c>
      <c r="C134" s="20" t="s">
        <v>232</v>
      </c>
      <c r="D134" s="20">
        <v>102.3553</v>
      </c>
      <c r="E134" s="20">
        <v>94.18568</v>
      </c>
      <c r="F134" s="20">
        <v>9.654288354</v>
      </c>
      <c r="G134" s="20">
        <v>8.965537888</v>
      </c>
      <c r="H134" s="20">
        <v>1600.0</v>
      </c>
      <c r="I134" s="20">
        <f t="shared" si="2"/>
        <v>11.031616</v>
      </c>
      <c r="J134" s="20" t="s">
        <v>245</v>
      </c>
      <c r="K134" s="20" t="s">
        <v>247</v>
      </c>
      <c r="L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ht="15.75" customHeight="1">
      <c r="A135" s="20" t="s">
        <v>115</v>
      </c>
      <c r="B135" s="20">
        <v>5056.95</v>
      </c>
      <c r="C135" s="20" t="s">
        <v>232</v>
      </c>
      <c r="D135" s="20">
        <v>91.21588</v>
      </c>
      <c r="E135" s="20">
        <v>83.65385</v>
      </c>
      <c r="F135" s="20">
        <v>9.654288354</v>
      </c>
      <c r="G135" s="20">
        <v>9.002141149</v>
      </c>
      <c r="H135" s="20">
        <v>1200.0</v>
      </c>
      <c r="I135" s="20">
        <f t="shared" si="2"/>
        <v>8.273712</v>
      </c>
      <c r="J135" s="20" t="s">
        <v>245</v>
      </c>
      <c r="K135" s="20" t="s">
        <v>247</v>
      </c>
      <c r="L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ht="15.75" customHeight="1">
      <c r="A136" s="20" t="s">
        <v>115</v>
      </c>
      <c r="B136" s="20">
        <v>5056.95</v>
      </c>
      <c r="C136" s="20" t="s">
        <v>232</v>
      </c>
      <c r="D136" s="20">
        <v>109.0681</v>
      </c>
      <c r="E136" s="20">
        <v>100.5363</v>
      </c>
      <c r="F136" s="20">
        <v>9.654288354</v>
      </c>
      <c r="G136" s="20">
        <v>9.091819192</v>
      </c>
      <c r="H136" s="20">
        <v>800.0</v>
      </c>
      <c r="I136" s="20">
        <f t="shared" si="2"/>
        <v>5.515808</v>
      </c>
      <c r="J136" s="20" t="s">
        <v>245</v>
      </c>
      <c r="K136" s="20" t="s">
        <v>247</v>
      </c>
      <c r="L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ht="15.75" customHeight="1">
      <c r="A137" s="20" t="s">
        <v>115</v>
      </c>
      <c r="B137" s="20">
        <v>5056.95</v>
      </c>
      <c r="C137" s="20" t="s">
        <v>232</v>
      </c>
      <c r="D137" s="20">
        <v>110.8613</v>
      </c>
      <c r="E137" s="20">
        <v>102.239</v>
      </c>
      <c r="F137" s="20">
        <v>9.654288354</v>
      </c>
      <c r="G137" s="20">
        <v>9.222374182</v>
      </c>
      <c r="H137" s="20">
        <v>400.0</v>
      </c>
      <c r="I137" s="20">
        <f t="shared" si="2"/>
        <v>2.757904</v>
      </c>
      <c r="J137" s="20" t="s">
        <v>245</v>
      </c>
      <c r="K137" s="20" t="s">
        <v>247</v>
      </c>
      <c r="L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ht="15.75" hidden="1" customHeight="1">
      <c r="H138" s="20">
        <v>9.654288354</v>
      </c>
      <c r="L138" s="28"/>
      <c r="M138" s="20">
        <v>8.965537888</v>
      </c>
      <c r="N138" s="20">
        <v>1600.0</v>
      </c>
      <c r="O138" s="20">
        <f t="shared" ref="O138:O141" si="3">N138*0.00689476</f>
        <v>11.031616</v>
      </c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ht="15.75" hidden="1" customHeight="1">
      <c r="H139" s="20">
        <v>9.654288354</v>
      </c>
      <c r="L139" s="28"/>
      <c r="M139" s="20">
        <v>9.002141149</v>
      </c>
      <c r="N139" s="20">
        <v>1200.0</v>
      </c>
      <c r="O139" s="20">
        <f t="shared" si="3"/>
        <v>8.273712</v>
      </c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ht="15.75" hidden="1" customHeight="1">
      <c r="H140" s="20">
        <v>9.654288354</v>
      </c>
      <c r="L140" s="28"/>
      <c r="M140" s="20">
        <v>9.091819192</v>
      </c>
      <c r="N140" s="20">
        <v>800.0</v>
      </c>
      <c r="O140" s="20">
        <f t="shared" si="3"/>
        <v>5.515808</v>
      </c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ht="15.75" hidden="1" customHeight="1">
      <c r="H141" s="20">
        <v>9.654288354</v>
      </c>
      <c r="L141" s="28"/>
      <c r="M141" s="20">
        <v>9.222374182</v>
      </c>
      <c r="N141" s="20">
        <v>400.0</v>
      </c>
      <c r="O141" s="20">
        <f t="shared" si="3"/>
        <v>2.757904</v>
      </c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ht="15.75" hidden="1" customHeight="1"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ht="15.75" hidden="1" customHeight="1"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ht="15.75" hidden="1" customHeight="1"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ht="15.75" hidden="1" customHeight="1"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ht="15.75" hidden="1" customHeight="1"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ht="15.75" hidden="1" customHeight="1"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ht="15.75" hidden="1" customHeight="1"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ht="15.75" hidden="1" customHeight="1"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ht="15.75" hidden="1" customHeight="1"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ht="15.75" hidden="1" customHeight="1"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ht="15.75" hidden="1" customHeight="1"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ht="15.75" hidden="1" customHeight="1"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ht="15.75" hidden="1" customHeight="1"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ht="15.75" hidden="1" customHeight="1"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ht="15.75" hidden="1" customHeight="1"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ht="15.75" hidden="1" customHeight="1"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ht="15.75" hidden="1" customHeight="1"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ht="15.75" hidden="1" customHeight="1"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ht="15.75" hidden="1" customHeight="1"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ht="15.75" hidden="1" customHeight="1"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ht="15.75" hidden="1" customHeight="1"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ht="15.75" hidden="1" customHeight="1"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ht="15.75" hidden="1" customHeight="1"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ht="15.75" hidden="1" customHeight="1"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ht="15.75" hidden="1" customHeight="1"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ht="15.75" hidden="1" customHeight="1"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ht="15.75" hidden="1" customHeight="1"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ht="15.75" hidden="1" customHeight="1"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ht="15.75" hidden="1" customHeight="1"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ht="15.75" hidden="1" customHeight="1"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ht="15.75" hidden="1" customHeight="1"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ht="15.75" hidden="1" customHeight="1"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ht="15.75" hidden="1" customHeight="1"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ht="15.75" hidden="1" customHeight="1"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ht="15.75" hidden="1" customHeight="1"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ht="15.75" hidden="1" customHeight="1"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ht="15.75" hidden="1" customHeight="1"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ht="15.75" hidden="1" customHeight="1"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ht="15.75" hidden="1" customHeight="1"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ht="15.75" hidden="1" customHeight="1"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ht="15.75" hidden="1" customHeight="1"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ht="15.75" hidden="1" customHeight="1"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ht="15.75" hidden="1" customHeight="1"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ht="15.75" hidden="1" customHeight="1"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ht="15.75" hidden="1" customHeight="1"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ht="15.75" hidden="1" customHeight="1"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ht="15.75" hidden="1" customHeight="1"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ht="15.75" hidden="1" customHeight="1"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ht="15.75" hidden="1" customHeight="1"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ht="15.75" hidden="1" customHeight="1"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ht="15.75" hidden="1" customHeight="1"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ht="15.75" hidden="1" customHeight="1"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ht="15.75" hidden="1" customHeight="1"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ht="15.75" hidden="1" customHeight="1"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ht="15.75" hidden="1" customHeight="1"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ht="15.75" hidden="1" customHeight="1"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ht="15.75" hidden="1" customHeight="1"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ht="15.75" hidden="1" customHeight="1"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ht="15.75" hidden="1" customHeight="1"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ht="15.75" hidden="1" customHeight="1"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ht="15.75" hidden="1" customHeight="1"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ht="15.75" hidden="1" customHeight="1"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ht="15.75" hidden="1" customHeight="1"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ht="15.75" hidden="1" customHeight="1"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ht="15.75" hidden="1" customHeight="1"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ht="15.75" hidden="1" customHeight="1"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ht="15.75" hidden="1" customHeight="1"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ht="15.75" hidden="1" customHeight="1"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ht="15.75" hidden="1" customHeight="1"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ht="15.75" hidden="1" customHeight="1"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ht="15.75" hidden="1" customHeight="1"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ht="15.75" hidden="1" customHeight="1"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ht="15.75" hidden="1" customHeight="1"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ht="15.75" hidden="1" customHeight="1"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ht="15.75" hidden="1" customHeight="1"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ht="15.75" hidden="1" customHeight="1"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ht="15.75" hidden="1" customHeight="1"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ht="15.75" hidden="1" customHeight="1"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ht="15.75" hidden="1" customHeight="1"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ht="15.75" hidden="1" customHeight="1"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 ht="15.75" hidden="1" customHeight="1"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 ht="15.75" hidden="1" customHeight="1"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 ht="15.75" hidden="1" customHeight="1"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 ht="15.75" hidden="1" customHeight="1"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 ht="15.75" hidden="1" customHeight="1"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 ht="15.75" hidden="1" customHeight="1"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 ht="15.75" hidden="1" customHeight="1"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 ht="15.75" hidden="1" customHeight="1"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 ht="15.75" hidden="1" customHeight="1"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 ht="15.75" hidden="1" customHeight="1"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 ht="15.75" hidden="1" customHeight="1"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 ht="15.75" hidden="1" customHeight="1"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 ht="15.75" hidden="1" customHeight="1"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 ht="15.75" hidden="1" customHeight="1"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 ht="15.75" hidden="1" customHeight="1"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 ht="15.75" hidden="1" customHeight="1"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 ht="15.75" hidden="1" customHeight="1"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 ht="15.75" hidden="1" customHeight="1"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 ht="15.75" hidden="1" customHeight="1"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 ht="15.75" hidden="1" customHeight="1"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 ht="15.75" hidden="1" customHeight="1"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 ht="15.75" hidden="1" customHeight="1"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 ht="15.75" hidden="1" customHeight="1"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 ht="15.75" hidden="1" customHeight="1"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 ht="15.75" hidden="1" customHeight="1"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 ht="15.75" hidden="1" customHeight="1"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 ht="15.75" hidden="1" customHeight="1"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 ht="15.75" hidden="1" customHeight="1"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 ht="15.75" hidden="1" customHeight="1"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 ht="15.75" hidden="1" customHeight="1"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 ht="15.75" hidden="1" customHeight="1"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 ht="15.75" hidden="1" customHeight="1"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 ht="15.75" hidden="1" customHeight="1"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 ht="15.75" hidden="1" customHeight="1"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 ht="15.75" hidden="1" customHeight="1"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 ht="15.75" hidden="1" customHeight="1"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 ht="15.75" hidden="1" customHeight="1"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 ht="15.75" hidden="1" customHeight="1"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 ht="15.75" hidden="1" customHeight="1"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 ht="15.75" hidden="1" customHeight="1"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 ht="15.75" hidden="1" customHeight="1"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 ht="15.75" hidden="1" customHeight="1"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 ht="15.75" hidden="1" customHeight="1"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 ht="15.75" hidden="1" customHeight="1"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 ht="15.75" hidden="1" customHeight="1"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 ht="15.75" hidden="1" customHeight="1"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 ht="15.75" hidden="1" customHeight="1"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 ht="15.75" hidden="1" customHeight="1"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 ht="15.75" hidden="1" customHeight="1"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 ht="15.75" hidden="1" customHeight="1"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 ht="15.75" hidden="1" customHeight="1"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 ht="15.75" hidden="1" customHeight="1"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 ht="15.75" hidden="1" customHeight="1"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 ht="15.75" hidden="1" customHeight="1"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 ht="15.75" hidden="1" customHeight="1"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 ht="15.75" hidden="1" customHeight="1"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 ht="15.75" hidden="1" customHeight="1"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 ht="15.75" hidden="1" customHeight="1"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 ht="15.75" hidden="1" customHeight="1"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 ht="15.75" hidden="1" customHeight="1"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 ht="15.75" hidden="1" customHeight="1"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 ht="15.75" hidden="1" customHeight="1"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 ht="15.75" hidden="1" customHeight="1"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 ht="15.75" hidden="1" customHeight="1"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 ht="15.75" hidden="1" customHeight="1"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 ht="15.75" hidden="1" customHeight="1"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 ht="15.75" hidden="1" customHeight="1"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 ht="15.75" hidden="1" customHeight="1"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 ht="15.75" hidden="1" customHeight="1"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 ht="15.75" hidden="1" customHeight="1"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 ht="15.75" hidden="1" customHeight="1"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 ht="15.75" hidden="1" customHeight="1"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 ht="15.75" hidden="1" customHeight="1"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 ht="15.75" hidden="1" customHeight="1"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 ht="15.75" hidden="1" customHeight="1"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 ht="15.75" hidden="1" customHeight="1"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 ht="15.75" hidden="1" customHeight="1"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 ht="15.75" hidden="1" customHeight="1"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 ht="15.75" hidden="1" customHeight="1"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 ht="15.75" hidden="1" customHeight="1"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 ht="15.75" hidden="1" customHeight="1"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 ht="15.75" hidden="1" customHeight="1"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 ht="15.75" hidden="1" customHeight="1"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 ht="15.75" hidden="1" customHeight="1"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 ht="15.75" hidden="1" customHeight="1"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 ht="15.75" hidden="1" customHeight="1"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 ht="15.75" hidden="1" customHeight="1"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 ht="15.75" hidden="1" customHeight="1"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 ht="15.75" hidden="1" customHeight="1"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 ht="15.75" hidden="1" customHeight="1"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 ht="15.75" hidden="1" customHeight="1"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 ht="15.75" hidden="1" customHeight="1"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 ht="15.75" hidden="1" customHeight="1"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 ht="15.75" hidden="1" customHeight="1"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 ht="15.75" hidden="1" customHeight="1"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 ht="15.75" hidden="1" customHeight="1"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 ht="15.75" hidden="1" customHeight="1"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 ht="15.75" hidden="1" customHeight="1"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 ht="15.75" hidden="1" customHeight="1"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 ht="15.75" hidden="1" customHeight="1"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 ht="15.75" hidden="1" customHeight="1"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 ht="15.75" hidden="1" customHeight="1"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 ht="15.75" hidden="1" customHeight="1"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 ht="15.75" hidden="1" customHeight="1"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 ht="15.75" hidden="1" customHeight="1"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 ht="15.75" hidden="1" customHeight="1"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 ht="15.75" hidden="1" customHeight="1"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 ht="15.75" hidden="1" customHeight="1"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 ht="15.75" hidden="1" customHeight="1"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 ht="15.75" hidden="1" customHeight="1"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 ht="15.75" hidden="1" customHeight="1"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 ht="15.75" hidden="1" customHeight="1"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 ht="15.75" hidden="1" customHeight="1"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 ht="15.75" hidden="1" customHeight="1"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 ht="15.75" hidden="1" customHeight="1"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 ht="15.75" hidden="1" customHeight="1"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 ht="15.75" hidden="1" customHeight="1"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 ht="15.75" hidden="1" customHeight="1"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 ht="15.75" hidden="1" customHeight="1"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 ht="15.75" hidden="1" customHeight="1"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 ht="15.75" hidden="1" customHeight="1"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 ht="15.75" hidden="1" customHeight="1"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 ht="15.75" hidden="1" customHeight="1"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 ht="15.75" hidden="1" customHeight="1"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 ht="15.75" hidden="1" customHeight="1"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 ht="15.75" hidden="1" customHeight="1"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 ht="15.75" hidden="1" customHeight="1"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 ht="15.75" hidden="1" customHeight="1"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 ht="15.75" hidden="1" customHeight="1"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 ht="15.75" hidden="1" customHeight="1"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 ht="15.75" hidden="1" customHeight="1"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 ht="15.75" hidden="1" customHeight="1"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 ht="15.75" hidden="1" customHeight="1"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 ht="15.75" hidden="1" customHeight="1"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 ht="15.75" hidden="1" customHeight="1"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 ht="15.75" hidden="1" customHeight="1"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 ht="15.75" hidden="1" customHeight="1"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 ht="15.75" hidden="1" customHeight="1"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 ht="15.75" hidden="1" customHeight="1"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 ht="15.75" hidden="1" customHeight="1"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 ht="15.75" hidden="1" customHeight="1"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 ht="15.75" hidden="1" customHeight="1"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 ht="15.75" hidden="1" customHeight="1"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 ht="15.75" hidden="1" customHeight="1"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 ht="15.75" hidden="1" customHeight="1"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 ht="15.75" hidden="1" customHeight="1"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 ht="15.75" hidden="1" customHeight="1"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 ht="15.75" hidden="1" customHeight="1"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 ht="15.75" hidden="1" customHeight="1"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 ht="15.75" hidden="1" customHeight="1"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 ht="15.75" hidden="1" customHeight="1"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 ht="15.75" hidden="1" customHeight="1"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 ht="15.75" hidden="1" customHeight="1"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 ht="15.75" hidden="1" customHeight="1"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 ht="15.75" hidden="1" customHeight="1"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 ht="15.75" hidden="1" customHeight="1"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 ht="15.75" hidden="1" customHeight="1"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 ht="15.75" hidden="1" customHeight="1"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 ht="15.75" hidden="1" customHeight="1"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 ht="15.75" hidden="1" customHeight="1"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 ht="15.75" hidden="1" customHeight="1"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 ht="15.75" hidden="1" customHeight="1"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 ht="15.75" hidden="1" customHeight="1"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 ht="15.75" hidden="1" customHeight="1"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 ht="15.75" hidden="1" customHeight="1"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 ht="15.75" hidden="1" customHeight="1"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 ht="15.75" hidden="1" customHeight="1"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 ht="15.75" hidden="1" customHeight="1"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 ht="15.75" hidden="1" customHeight="1"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 ht="15.75" hidden="1" customHeight="1"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 ht="15.75" hidden="1" customHeight="1"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 ht="15.75" hidden="1" customHeight="1"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 ht="15.75" hidden="1" customHeight="1"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 ht="15.75" hidden="1" customHeight="1"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 ht="15.75" hidden="1" customHeight="1"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 ht="15.75" hidden="1" customHeight="1"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 ht="15.75" hidden="1" customHeight="1"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 ht="15.75" hidden="1" customHeight="1"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 ht="15.75" hidden="1" customHeight="1"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 ht="15.75" hidden="1" customHeight="1"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 ht="15.75" hidden="1" customHeight="1"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 ht="15.75" hidden="1" customHeight="1"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 ht="15.75" hidden="1" customHeight="1"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 ht="15.75" hidden="1" customHeight="1"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 ht="15.75" hidden="1" customHeight="1"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 ht="15.75" hidden="1" customHeight="1"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 ht="15.75" hidden="1" customHeight="1"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 ht="15.75" hidden="1" customHeight="1"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 ht="15.75" hidden="1" customHeight="1"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 ht="15.75" hidden="1" customHeight="1"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 ht="15.75" hidden="1" customHeight="1"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 ht="15.75" hidden="1" customHeight="1"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 ht="15.75" hidden="1" customHeight="1"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 ht="15.75" hidden="1" customHeight="1"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 ht="15.75" hidden="1" customHeight="1"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 ht="15.75" hidden="1" customHeight="1"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 ht="15.75" hidden="1" customHeight="1"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 ht="15.75" hidden="1" customHeight="1"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 ht="15.75" hidden="1" customHeight="1"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 ht="15.75" hidden="1" customHeight="1"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 ht="15.75" hidden="1" customHeight="1"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 ht="15.75" hidden="1" customHeight="1"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 ht="15.75" hidden="1" customHeight="1"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 ht="15.75" hidden="1" customHeight="1"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 ht="15.75" hidden="1" customHeight="1"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 ht="15.75" hidden="1" customHeight="1"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 ht="15.75" hidden="1" customHeight="1"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 ht="15.75" hidden="1" customHeight="1"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 ht="15.75" hidden="1" customHeight="1"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 ht="15.75" hidden="1" customHeight="1"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 ht="15.75" hidden="1" customHeight="1"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 ht="15.75" hidden="1" customHeight="1"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 ht="15.75" hidden="1" customHeight="1"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 ht="15.75" hidden="1" customHeight="1"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 ht="15.75" hidden="1" customHeight="1"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 ht="15.75" hidden="1" customHeight="1"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 ht="15.75" hidden="1" customHeight="1"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 ht="15.75" hidden="1" customHeight="1"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 ht="15.75" hidden="1" customHeight="1"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 ht="15.75" hidden="1" customHeight="1"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 ht="15.75" hidden="1" customHeight="1"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 ht="15.75" hidden="1" customHeight="1"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 ht="15.75" hidden="1" customHeight="1"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 ht="15.75" hidden="1" customHeight="1"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 ht="15.75" hidden="1" customHeight="1"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 ht="15.75" hidden="1" customHeight="1"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 ht="15.75" hidden="1" customHeight="1"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 ht="15.75" hidden="1" customHeight="1"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 ht="15.75" hidden="1" customHeight="1"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 ht="15.75" hidden="1" customHeight="1"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 ht="15.75" hidden="1" customHeight="1"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 ht="15.75" hidden="1" customHeight="1"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 ht="15.75" hidden="1" customHeight="1"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 ht="15.75" hidden="1" customHeight="1"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 ht="15.75" hidden="1" customHeight="1"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 ht="15.75" hidden="1" customHeight="1"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 ht="15.75" hidden="1" customHeight="1"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 ht="15.75" hidden="1" customHeight="1"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 ht="15.75" hidden="1" customHeight="1"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 ht="15.75" hidden="1" customHeight="1"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 ht="15.75" hidden="1" customHeight="1"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 ht="15.75" hidden="1" customHeight="1"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 ht="15.75" hidden="1" customHeight="1"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 ht="15.75" hidden="1" customHeight="1"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 ht="15.75" hidden="1" customHeight="1"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 ht="15.75" hidden="1" customHeight="1"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 ht="15.75" hidden="1" customHeight="1"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 ht="15.75" hidden="1" customHeight="1"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 ht="15.75" hidden="1" customHeight="1"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 ht="15.75" hidden="1" customHeight="1"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 ht="15.75" hidden="1" customHeight="1"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 ht="15.75" hidden="1" customHeight="1"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 ht="15.75" hidden="1" customHeight="1"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 ht="15.75" hidden="1" customHeight="1"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 ht="15.75" hidden="1" customHeight="1"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 ht="15.75" hidden="1" customHeight="1"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 ht="15.75" hidden="1" customHeight="1"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 ht="15.75" hidden="1" customHeight="1"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 ht="15.75" hidden="1" customHeight="1"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 ht="15.75" hidden="1" customHeight="1"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 ht="15.75" hidden="1" customHeight="1"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 ht="15.75" hidden="1" customHeight="1"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 ht="15.75" hidden="1" customHeight="1"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 ht="15.75" hidden="1" customHeight="1"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 ht="15.75" hidden="1" customHeight="1"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 ht="15.75" hidden="1" customHeight="1"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 ht="15.75" hidden="1" customHeight="1"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 ht="15.75" hidden="1" customHeight="1"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 ht="15.75" hidden="1" customHeight="1"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 ht="15.75" hidden="1" customHeight="1"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 ht="15.75" hidden="1" customHeight="1"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 ht="15.75" hidden="1" customHeight="1"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 ht="15.75" hidden="1" customHeight="1"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 ht="15.75" hidden="1" customHeight="1"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 ht="15.75" hidden="1" customHeight="1"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 ht="15.75" hidden="1" customHeight="1"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 ht="15.75" hidden="1" customHeight="1"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 ht="15.75" hidden="1" customHeight="1"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 ht="15.75" hidden="1" customHeight="1"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 ht="15.75" hidden="1" customHeight="1"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 ht="15.75" hidden="1" customHeight="1"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 ht="15.75" hidden="1" customHeight="1"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 ht="15.75" hidden="1" customHeight="1"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 ht="15.75" hidden="1" customHeight="1"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 ht="15.75" hidden="1" customHeight="1"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 ht="15.75" hidden="1" customHeight="1"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 ht="15.75" hidden="1" customHeight="1"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 ht="15.75" hidden="1" customHeight="1"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 ht="15.75" hidden="1" customHeight="1"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 ht="15.75" hidden="1" customHeight="1"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 ht="15.75" hidden="1" customHeight="1"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 ht="15.75" hidden="1" customHeight="1"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 ht="15.75" hidden="1" customHeight="1"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 ht="15.75" hidden="1" customHeight="1"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 ht="15.75" hidden="1" customHeight="1"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 ht="15.75" hidden="1" customHeight="1"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 ht="15.75" hidden="1" customHeight="1"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 ht="15.75" hidden="1" customHeight="1"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 ht="15.75" hidden="1" customHeight="1"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 ht="15.75" hidden="1" customHeight="1"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 ht="15.75" hidden="1" customHeight="1"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 ht="15.75" hidden="1" customHeight="1"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 ht="15.75" hidden="1" customHeight="1"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 ht="15.75" hidden="1" customHeight="1"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 ht="15.75" hidden="1" customHeight="1"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 ht="15.75" hidden="1" customHeight="1"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 ht="15.75" hidden="1" customHeight="1"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 ht="15.75" hidden="1" customHeight="1"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 ht="15.75" hidden="1" customHeight="1"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 ht="15.75" hidden="1" customHeight="1"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 ht="15.75" hidden="1" customHeight="1"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 ht="15.75" hidden="1" customHeight="1"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 ht="15.75" hidden="1" customHeight="1"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 ht="15.75" hidden="1" customHeight="1"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 ht="15.75" hidden="1" customHeight="1"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 ht="15.75" hidden="1" customHeight="1"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 ht="15.75" hidden="1" customHeight="1"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 ht="15.75" hidden="1" customHeight="1"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 ht="15.75" hidden="1" customHeight="1"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 ht="15.75" hidden="1" customHeight="1"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 ht="15.75" hidden="1" customHeight="1"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 ht="15.75" hidden="1" customHeight="1"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 ht="15.75" hidden="1" customHeight="1"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 ht="15.75" hidden="1" customHeight="1"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 ht="15.75" hidden="1" customHeight="1"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 ht="15.75" hidden="1" customHeight="1"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 ht="15.75" hidden="1" customHeight="1"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 ht="15.75" hidden="1" customHeight="1"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 ht="15.75" hidden="1" customHeight="1"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 ht="15.75" hidden="1" customHeight="1"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 ht="15.75" hidden="1" customHeight="1"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 ht="15.75" hidden="1" customHeight="1"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 ht="15.75" hidden="1" customHeight="1"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 ht="15.75" hidden="1" customHeight="1"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 ht="15.75" hidden="1" customHeight="1"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 ht="15.75" hidden="1" customHeight="1"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 ht="15.75" hidden="1" customHeight="1"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 ht="15.75" hidden="1" customHeight="1"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 ht="15.75" hidden="1" customHeight="1"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 ht="15.75" hidden="1" customHeight="1"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 ht="15.75" hidden="1" customHeight="1"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 ht="15.75" hidden="1" customHeight="1"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 ht="15.75" hidden="1" customHeight="1"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 ht="15.75" hidden="1" customHeight="1"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 ht="15.75" hidden="1" customHeight="1"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 ht="15.75" hidden="1" customHeight="1"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 ht="15.75" hidden="1" customHeight="1"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 ht="15.75" hidden="1" customHeight="1"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 ht="15.75" hidden="1" customHeight="1"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 ht="15.75" hidden="1" customHeight="1"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 ht="15.75" hidden="1" customHeight="1"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 ht="15.75" hidden="1" customHeight="1"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 ht="15.75" hidden="1" customHeight="1"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 ht="15.75" hidden="1" customHeight="1"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 ht="15.75" hidden="1" customHeight="1"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 ht="15.75" hidden="1" customHeight="1"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 ht="15.75" hidden="1" customHeight="1"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 ht="15.75" hidden="1" customHeight="1"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 ht="15.75" hidden="1" customHeight="1"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 ht="15.75" hidden="1" customHeight="1"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 ht="15.75" hidden="1" customHeight="1"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 ht="15.75" hidden="1" customHeight="1"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 ht="15.75" hidden="1" customHeight="1"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 ht="15.75" hidden="1" customHeight="1"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 ht="15.75" hidden="1" customHeight="1"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 ht="15.75" hidden="1" customHeight="1"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 ht="15.75" hidden="1" customHeight="1"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 ht="15.75" hidden="1" customHeight="1"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 ht="15.75" hidden="1" customHeight="1"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 ht="15.75" hidden="1" customHeight="1"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 ht="15.75" hidden="1" customHeight="1"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 ht="15.75" hidden="1" customHeight="1"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 ht="15.75" hidden="1" customHeight="1"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 ht="15.75" hidden="1" customHeight="1"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 ht="15.75" hidden="1" customHeight="1"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 ht="15.75" hidden="1" customHeight="1"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 ht="15.75" hidden="1" customHeight="1"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 ht="15.75" hidden="1" customHeight="1"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 ht="15.75" hidden="1" customHeight="1"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 ht="15.75" hidden="1" customHeight="1"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 ht="15.75" hidden="1" customHeight="1"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 ht="15.75" hidden="1" customHeight="1"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 ht="15.75" hidden="1" customHeight="1"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 ht="15.75" hidden="1" customHeight="1"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 ht="15.75" hidden="1" customHeight="1"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 ht="15.75" hidden="1" customHeight="1"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 ht="15.75" hidden="1" customHeight="1"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 ht="15.75" hidden="1" customHeight="1"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 ht="15.75" hidden="1" customHeight="1"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 ht="15.75" hidden="1" customHeight="1"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 ht="15.75" hidden="1" customHeight="1"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 ht="15.75" hidden="1" customHeight="1"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 ht="15.75" hidden="1" customHeight="1"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 ht="15.75" hidden="1" customHeight="1"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 ht="15.75" hidden="1" customHeight="1"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 ht="15.75" hidden="1" customHeight="1"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 ht="15.75" hidden="1" customHeight="1"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 ht="15.75" hidden="1" customHeight="1"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 ht="15.75" hidden="1" customHeight="1"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 ht="15.75" hidden="1" customHeight="1"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 ht="15.75" hidden="1" customHeight="1"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 ht="15.75" customHeight="1">
      <c r="A623" s="20" t="s">
        <v>176</v>
      </c>
      <c r="B623" s="20"/>
      <c r="C623" s="20" t="s">
        <v>236</v>
      </c>
      <c r="D623" s="50">
        <v>0.2865055</v>
      </c>
      <c r="E623" s="47">
        <v>0.156377</v>
      </c>
      <c r="F623" s="20">
        <v>4.17</v>
      </c>
      <c r="G623" s="20">
        <v>4.033895645</v>
      </c>
      <c r="H623" s="20">
        <v>700.0</v>
      </c>
      <c r="I623" s="20">
        <v>4.826332</v>
      </c>
      <c r="J623" s="20" t="s">
        <v>245</v>
      </c>
      <c r="K623" s="51" t="s">
        <v>246</v>
      </c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 ht="15.75" customHeight="1">
      <c r="A624" s="20" t="s">
        <v>176</v>
      </c>
      <c r="B624" s="20"/>
      <c r="C624" s="20" t="s">
        <v>236</v>
      </c>
      <c r="D624" s="50">
        <v>0.2009538</v>
      </c>
      <c r="E624" s="47">
        <v>0.09391106</v>
      </c>
      <c r="F624" s="20">
        <v>4.17</v>
      </c>
      <c r="G624" s="20">
        <v>3.792901574</v>
      </c>
      <c r="H624" s="20">
        <v>1200.0</v>
      </c>
      <c r="I624" s="20">
        <v>8.273712</v>
      </c>
      <c r="J624" s="20" t="s">
        <v>245</v>
      </c>
      <c r="K624" s="51" t="s">
        <v>246</v>
      </c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 ht="15.75" customHeight="1">
      <c r="A625" s="20" t="s">
        <v>176</v>
      </c>
      <c r="B625" s="20"/>
      <c r="C625" s="20" t="s">
        <v>236</v>
      </c>
      <c r="D625" s="50">
        <v>0.1494197</v>
      </c>
      <c r="E625" s="47">
        <v>0.06828867</v>
      </c>
      <c r="F625" s="20">
        <v>4.17</v>
      </c>
      <c r="G625" s="20">
        <v>3.612690311</v>
      </c>
      <c r="H625" s="20">
        <v>1700.0</v>
      </c>
      <c r="I625" s="20">
        <v>11.721091999999999</v>
      </c>
      <c r="J625" s="20" t="s">
        <v>245</v>
      </c>
      <c r="K625" s="51" t="s">
        <v>246</v>
      </c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 ht="15.75" customHeight="1">
      <c r="A626" s="20" t="s">
        <v>176</v>
      </c>
      <c r="B626" s="20"/>
      <c r="C626" s="20" t="s">
        <v>236</v>
      </c>
      <c r="D626" s="50">
        <v>0.1187036</v>
      </c>
      <c r="E626" s="47">
        <v>0.0484</v>
      </c>
      <c r="F626" s="20">
        <v>4.17</v>
      </c>
      <c r="G626" s="20">
        <v>3.482990214</v>
      </c>
      <c r="H626" s="20">
        <v>2200.0</v>
      </c>
      <c r="I626" s="20">
        <v>15.168472</v>
      </c>
      <c r="J626" s="20" t="s">
        <v>245</v>
      </c>
      <c r="K626" s="51" t="s">
        <v>246</v>
      </c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 ht="15.75" customHeight="1">
      <c r="A627" s="20" t="s">
        <v>176</v>
      </c>
      <c r="B627" s="20"/>
      <c r="C627" s="20" t="s">
        <v>236</v>
      </c>
      <c r="D627" s="50">
        <v>0.09582828</v>
      </c>
      <c r="E627" s="47">
        <v>0.041</v>
      </c>
      <c r="F627" s="20">
        <v>4.17</v>
      </c>
      <c r="G627" s="20">
        <v>3.367375206</v>
      </c>
      <c r="H627" s="20">
        <v>2700.0</v>
      </c>
      <c r="I627" s="20">
        <v>18.615852</v>
      </c>
      <c r="J627" s="20" t="s">
        <v>245</v>
      </c>
      <c r="K627" s="51" t="s">
        <v>246</v>
      </c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 ht="15.75" customHeight="1">
      <c r="A628" s="20" t="s">
        <v>176</v>
      </c>
      <c r="B628" s="20"/>
      <c r="C628" s="20" t="s">
        <v>236</v>
      </c>
      <c r="D628" s="50">
        <v>0.08629194</v>
      </c>
      <c r="E628" s="47">
        <v>0.0384</v>
      </c>
      <c r="F628" s="20">
        <v>4.17</v>
      </c>
      <c r="G628" s="20">
        <v>3.319164198</v>
      </c>
      <c r="H628" s="20">
        <v>3000.0</v>
      </c>
      <c r="I628" s="20">
        <v>20.68428</v>
      </c>
      <c r="J628" s="20" t="s">
        <v>245</v>
      </c>
      <c r="K628" s="51" t="s">
        <v>246</v>
      </c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 ht="15.75" customHeight="1">
      <c r="A629" s="20" t="s">
        <v>176</v>
      </c>
      <c r="B629" s="20"/>
      <c r="C629" s="20" t="s">
        <v>236</v>
      </c>
      <c r="D629" s="50">
        <v>0.08127606</v>
      </c>
      <c r="E629" s="47">
        <v>0.0355</v>
      </c>
      <c r="F629" s="20">
        <v>4.17</v>
      </c>
      <c r="G629" s="20">
        <v>3.273682385</v>
      </c>
      <c r="H629" s="20">
        <v>3200.0</v>
      </c>
      <c r="I629" s="20">
        <v>22.063232</v>
      </c>
      <c r="J629" s="20" t="s">
        <v>245</v>
      </c>
      <c r="K629" s="51" t="s">
        <v>246</v>
      </c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 ht="15.75" customHeight="1">
      <c r="A630" s="20" t="s">
        <v>176</v>
      </c>
      <c r="B630" s="20"/>
      <c r="C630" s="20" t="s">
        <v>236</v>
      </c>
      <c r="D630" s="50">
        <v>0.06979898</v>
      </c>
      <c r="E630" s="47">
        <v>0.0278</v>
      </c>
      <c r="F630" s="20">
        <v>4.17</v>
      </c>
      <c r="G630" s="52">
        <v>3.221833463</v>
      </c>
      <c r="H630" s="20">
        <v>3700.0</v>
      </c>
      <c r="I630" s="20">
        <v>25.510612</v>
      </c>
      <c r="J630" s="20" t="s">
        <v>245</v>
      </c>
      <c r="K630" s="51" t="s">
        <v>246</v>
      </c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 ht="15.75" customHeight="1">
      <c r="A631" s="20" t="s">
        <v>176</v>
      </c>
      <c r="B631" s="20"/>
      <c r="C631" s="20" t="s">
        <v>236</v>
      </c>
      <c r="D631" s="50">
        <v>0.06390655</v>
      </c>
      <c r="E631" s="47">
        <v>0.0264</v>
      </c>
      <c r="F631" s="20">
        <v>4.17</v>
      </c>
      <c r="G631" s="20">
        <v>3.185197312</v>
      </c>
      <c r="H631" s="20">
        <v>4000.0</v>
      </c>
      <c r="I631" s="20">
        <v>27.57904</v>
      </c>
      <c r="J631" s="20" t="s">
        <v>245</v>
      </c>
      <c r="K631" s="51" t="s">
        <v>246</v>
      </c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 ht="15.75" customHeight="1">
      <c r="A632" s="20" t="s">
        <v>176</v>
      </c>
      <c r="B632" s="20"/>
      <c r="C632" s="20" t="s">
        <v>236</v>
      </c>
      <c r="D632" s="50">
        <v>0.06081872</v>
      </c>
      <c r="E632" s="47">
        <v>0.02374801</v>
      </c>
      <c r="F632" s="20">
        <v>4.17</v>
      </c>
      <c r="G632" s="20">
        <v>3.151616637</v>
      </c>
      <c r="H632" s="20">
        <v>4200.0</v>
      </c>
      <c r="I632" s="20">
        <v>28.957991999999997</v>
      </c>
      <c r="J632" s="20" t="s">
        <v>245</v>
      </c>
      <c r="K632" s="51" t="s">
        <v>246</v>
      </c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 ht="15.75" customHeight="1">
      <c r="A633" s="20" t="s">
        <v>176</v>
      </c>
      <c r="B633" s="20"/>
      <c r="C633" s="20" t="s">
        <v>236</v>
      </c>
      <c r="D633" s="50">
        <v>0.06093189</v>
      </c>
      <c r="E633" s="47">
        <v>0.02314503</v>
      </c>
      <c r="F633" s="20">
        <v>4.17</v>
      </c>
      <c r="G633" s="20">
        <v>3.121773633</v>
      </c>
      <c r="H633" s="20">
        <v>4000.0</v>
      </c>
      <c r="I633" s="20">
        <v>27.57904</v>
      </c>
      <c r="J633" s="20" t="s">
        <v>245</v>
      </c>
      <c r="K633" s="51" t="s">
        <v>247</v>
      </c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 ht="15.75" customHeight="1">
      <c r="A634" s="20" t="s">
        <v>176</v>
      </c>
      <c r="B634" s="20"/>
      <c r="C634" s="20" t="s">
        <v>236</v>
      </c>
      <c r="D634" s="50">
        <v>0.06135893</v>
      </c>
      <c r="E634" s="47">
        <v>0.02455027</v>
      </c>
      <c r="F634" s="20">
        <v>4.17</v>
      </c>
      <c r="G634" s="20">
        <v>3.114187636</v>
      </c>
      <c r="H634" s="20">
        <v>3700.0</v>
      </c>
      <c r="I634" s="20">
        <v>25.510612</v>
      </c>
      <c r="J634" s="20" t="s">
        <v>245</v>
      </c>
      <c r="K634" s="51" t="s">
        <v>247</v>
      </c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 ht="15.75" customHeight="1">
      <c r="A635" s="20" t="s">
        <v>176</v>
      </c>
      <c r="B635" s="20"/>
      <c r="C635" s="20" t="s">
        <v>236</v>
      </c>
      <c r="D635" s="50">
        <v>0.06319752</v>
      </c>
      <c r="E635" s="47">
        <v>0.02553134</v>
      </c>
      <c r="F635" s="20">
        <v>4.17</v>
      </c>
      <c r="G635" s="20">
        <v>3.125155527</v>
      </c>
      <c r="H635" s="20">
        <v>3200.0</v>
      </c>
      <c r="I635" s="20">
        <v>22.063232</v>
      </c>
      <c r="J635" s="20" t="s">
        <v>245</v>
      </c>
      <c r="K635" s="51" t="s">
        <v>247</v>
      </c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 ht="15.75" customHeight="1">
      <c r="A636" s="20" t="s">
        <v>176</v>
      </c>
      <c r="B636" s="20"/>
      <c r="C636" s="20" t="s">
        <v>236</v>
      </c>
      <c r="D636" s="50">
        <v>0.06451875</v>
      </c>
      <c r="E636" s="47">
        <v>0.02392051</v>
      </c>
      <c r="F636" s="20">
        <v>4.17</v>
      </c>
      <c r="G636" s="20">
        <v>3.126882716</v>
      </c>
      <c r="H636" s="20">
        <v>3000.0</v>
      </c>
      <c r="I636" s="20">
        <v>20.68428</v>
      </c>
      <c r="J636" s="20" t="s">
        <v>245</v>
      </c>
      <c r="K636" s="51" t="s">
        <v>247</v>
      </c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 ht="15.75" customHeight="1">
      <c r="A637" s="20" t="s">
        <v>176</v>
      </c>
      <c r="B637" s="20"/>
      <c r="C637" s="20" t="s">
        <v>236</v>
      </c>
      <c r="D637" s="50">
        <v>0.06511407</v>
      </c>
      <c r="E637" s="47">
        <v>0.02728547</v>
      </c>
      <c r="F637" s="20">
        <v>4.17</v>
      </c>
      <c r="G637" s="20">
        <v>3.134156699</v>
      </c>
      <c r="H637" s="20">
        <v>2700.0</v>
      </c>
      <c r="I637" s="20">
        <v>18.615852</v>
      </c>
      <c r="J637" s="20" t="s">
        <v>245</v>
      </c>
      <c r="K637" s="51" t="s">
        <v>247</v>
      </c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 ht="15.75" customHeight="1">
      <c r="A638" s="20" t="s">
        <v>176</v>
      </c>
      <c r="B638" s="20"/>
      <c r="C638" s="20" t="s">
        <v>236</v>
      </c>
      <c r="D638" s="53">
        <v>0.06940635</v>
      </c>
      <c r="E638" s="47">
        <v>0.02700822</v>
      </c>
      <c r="F638" s="20">
        <v>4.17</v>
      </c>
      <c r="G638" s="20">
        <v>3.176435919</v>
      </c>
      <c r="H638" s="20">
        <v>2200.0</v>
      </c>
      <c r="I638" s="20">
        <v>15.168472</v>
      </c>
      <c r="J638" s="20" t="s">
        <v>245</v>
      </c>
      <c r="K638" s="20" t="s">
        <v>247</v>
      </c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 ht="15.75" customHeight="1">
      <c r="A639" s="20" t="s">
        <v>176</v>
      </c>
      <c r="B639" s="20"/>
      <c r="C639" s="20" t="s">
        <v>236</v>
      </c>
      <c r="D639" s="53">
        <v>0.07500402</v>
      </c>
      <c r="E639" s="47">
        <v>0.02780852</v>
      </c>
      <c r="F639" s="20">
        <v>4.17</v>
      </c>
      <c r="G639" s="20">
        <v>3.21984037</v>
      </c>
      <c r="H639" s="20">
        <v>1700.0</v>
      </c>
      <c r="I639" s="20">
        <v>11.721091999999999</v>
      </c>
      <c r="J639" s="20" t="s">
        <v>245</v>
      </c>
      <c r="K639" s="20" t="s">
        <v>247</v>
      </c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 ht="15.75" customHeight="1">
      <c r="A640" s="20" t="s">
        <v>176</v>
      </c>
      <c r="B640" s="20"/>
      <c r="C640" s="20" t="s">
        <v>236</v>
      </c>
      <c r="D640" s="53">
        <v>0.08365681</v>
      </c>
      <c r="E640" s="47">
        <v>0.0333195</v>
      </c>
      <c r="F640" s="20">
        <v>4.17</v>
      </c>
      <c r="G640" s="20">
        <v>3.306027101</v>
      </c>
      <c r="H640" s="20">
        <v>1200.0</v>
      </c>
      <c r="I640" s="20">
        <v>8.273712</v>
      </c>
      <c r="J640" s="20" t="s">
        <v>245</v>
      </c>
      <c r="K640" s="20" t="s">
        <v>247</v>
      </c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 ht="15.75" customHeight="1">
      <c r="A641" s="20" t="s">
        <v>176</v>
      </c>
      <c r="B641" s="20"/>
      <c r="C641" s="20" t="s">
        <v>236</v>
      </c>
      <c r="D641" s="53">
        <v>0.09816603</v>
      </c>
      <c r="E641" s="47">
        <v>0.03737725</v>
      </c>
      <c r="F641" s="20">
        <v>4.17</v>
      </c>
      <c r="G641" s="20">
        <v>3.416711588</v>
      </c>
      <c r="H641" s="20">
        <v>700.0</v>
      </c>
      <c r="I641" s="20">
        <v>4.826332</v>
      </c>
      <c r="J641" s="20" t="s">
        <v>245</v>
      </c>
      <c r="K641" s="20" t="s">
        <v>247</v>
      </c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 ht="15.75" customHeight="1">
      <c r="A642" s="20" t="s">
        <v>178</v>
      </c>
      <c r="B642" s="20"/>
      <c r="C642" s="20" t="s">
        <v>236</v>
      </c>
      <c r="D642" s="53">
        <v>5.948534</v>
      </c>
      <c r="E642" s="47">
        <v>4.584215</v>
      </c>
      <c r="F642" s="20">
        <v>12.45220857</v>
      </c>
      <c r="G642" s="20">
        <v>11.76369496</v>
      </c>
      <c r="H642" s="20">
        <v>400.0</v>
      </c>
      <c r="I642" s="20">
        <v>2.757904</v>
      </c>
      <c r="J642" s="20" t="s">
        <v>245</v>
      </c>
      <c r="K642" s="20" t="s">
        <v>246</v>
      </c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 ht="15.75" customHeight="1">
      <c r="A643" s="20" t="s">
        <v>178</v>
      </c>
      <c r="B643" s="20"/>
      <c r="C643" s="20" t="s">
        <v>236</v>
      </c>
      <c r="D643" s="53">
        <v>5.452949</v>
      </c>
      <c r="E643" s="47">
        <v>4.17928</v>
      </c>
      <c r="F643" s="20">
        <v>12.45220857</v>
      </c>
      <c r="G643" s="20">
        <v>11.61237624</v>
      </c>
      <c r="H643" s="20">
        <v>800.0</v>
      </c>
      <c r="I643" s="20">
        <v>5.515808</v>
      </c>
      <c r="J643" s="20" t="s">
        <v>245</v>
      </c>
      <c r="K643" s="20" t="s">
        <v>246</v>
      </c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 ht="15.75" customHeight="1">
      <c r="A644" s="20" t="s">
        <v>178</v>
      </c>
      <c r="B644" s="20"/>
      <c r="C644" s="20" t="s">
        <v>236</v>
      </c>
      <c r="D644" s="53">
        <v>5.082746</v>
      </c>
      <c r="E644" s="47">
        <v>4.006311</v>
      </c>
      <c r="F644" s="20">
        <v>12.45220857</v>
      </c>
      <c r="G644" s="20">
        <v>11.5192588</v>
      </c>
      <c r="H644" s="20">
        <v>1200.0</v>
      </c>
      <c r="I644" s="20">
        <v>8.273712</v>
      </c>
      <c r="J644" s="20" t="s">
        <v>245</v>
      </c>
      <c r="K644" s="20" t="s">
        <v>246</v>
      </c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 ht="15.75" customHeight="1">
      <c r="A645" s="20" t="s">
        <v>178</v>
      </c>
      <c r="B645" s="20"/>
      <c r="C645" s="20" t="s">
        <v>236</v>
      </c>
      <c r="D645" s="53">
        <v>4.868746</v>
      </c>
      <c r="E645" s="47">
        <v>3.746333</v>
      </c>
      <c r="F645" s="20">
        <v>12.45220857</v>
      </c>
      <c r="G645" s="20">
        <v>11.44146674</v>
      </c>
      <c r="H645" s="52">
        <v>1600.0</v>
      </c>
      <c r="I645" s="20">
        <v>11.031616</v>
      </c>
      <c r="J645" s="20" t="s">
        <v>245</v>
      </c>
      <c r="K645" s="20" t="s">
        <v>246</v>
      </c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 ht="15.75" customHeight="1">
      <c r="A646" s="20" t="s">
        <v>178</v>
      </c>
      <c r="B646" s="20"/>
      <c r="C646" s="20" t="s">
        <v>236</v>
      </c>
      <c r="D646" s="20">
        <v>4.674895</v>
      </c>
      <c r="E646" s="20">
        <v>3.625996</v>
      </c>
      <c r="F646" s="20">
        <v>12.45220857</v>
      </c>
      <c r="G646" s="20">
        <v>11.39794555</v>
      </c>
      <c r="H646" s="20">
        <v>2000.0</v>
      </c>
      <c r="I646" s="20">
        <v>13.78952</v>
      </c>
      <c r="J646" s="20" t="s">
        <v>245</v>
      </c>
      <c r="K646" s="20" t="s">
        <v>246</v>
      </c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 ht="15.75" customHeight="1">
      <c r="A647" s="20" t="s">
        <v>178</v>
      </c>
      <c r="B647" s="20"/>
      <c r="C647" s="20" t="s">
        <v>236</v>
      </c>
      <c r="D647" s="20">
        <v>4.531702</v>
      </c>
      <c r="E647" s="20">
        <v>3.493079</v>
      </c>
      <c r="F647" s="20">
        <v>12.45220857</v>
      </c>
      <c r="G647" s="20">
        <v>11.34221314</v>
      </c>
      <c r="H647" s="20">
        <v>2400.0</v>
      </c>
      <c r="I647" s="20">
        <v>16.547424</v>
      </c>
      <c r="J647" s="20" t="s">
        <v>245</v>
      </c>
      <c r="K647" s="20" t="s">
        <v>246</v>
      </c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 ht="15.75" customHeight="1">
      <c r="A648" s="20" t="s">
        <v>178</v>
      </c>
      <c r="B648" s="20"/>
      <c r="C648" s="20" t="s">
        <v>236</v>
      </c>
      <c r="D648" s="20">
        <v>4.404327</v>
      </c>
      <c r="E648" s="20">
        <v>3.400887</v>
      </c>
      <c r="F648" s="20">
        <v>12.45220857</v>
      </c>
      <c r="G648" s="20">
        <v>11.30745587</v>
      </c>
      <c r="H648" s="20">
        <v>2800.0</v>
      </c>
      <c r="I648" s="20">
        <v>19.305328</v>
      </c>
      <c r="J648" s="20" t="s">
        <v>245</v>
      </c>
      <c r="K648" s="20" t="s">
        <v>246</v>
      </c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 ht="15.75" customHeight="1">
      <c r="A649" s="20" t="s">
        <v>178</v>
      </c>
      <c r="B649" s="20"/>
      <c r="C649" s="20" t="s">
        <v>236</v>
      </c>
      <c r="D649" s="20">
        <v>4.290229</v>
      </c>
      <c r="E649" s="20">
        <v>3.340567</v>
      </c>
      <c r="F649" s="20">
        <v>12.45220857</v>
      </c>
      <c r="G649" s="20">
        <v>11.25090702</v>
      </c>
      <c r="H649" s="20">
        <v>3200.0</v>
      </c>
      <c r="I649" s="20">
        <v>22.063232</v>
      </c>
      <c r="J649" s="20" t="s">
        <v>245</v>
      </c>
      <c r="K649" s="20" t="s">
        <v>246</v>
      </c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 ht="15.75" customHeight="1">
      <c r="A650" s="20" t="s">
        <v>178</v>
      </c>
      <c r="B650" s="20"/>
      <c r="C650" s="20" t="s">
        <v>236</v>
      </c>
      <c r="D650" s="20">
        <v>4.32026</v>
      </c>
      <c r="E650" s="20">
        <v>3.35347</v>
      </c>
      <c r="F650" s="20">
        <v>12.45220857</v>
      </c>
      <c r="G650" s="20">
        <v>11.25267355</v>
      </c>
      <c r="H650" s="20">
        <v>2800.0</v>
      </c>
      <c r="I650" s="20">
        <v>19.305328</v>
      </c>
      <c r="J650" s="20" t="s">
        <v>245</v>
      </c>
      <c r="K650" s="20" t="s">
        <v>247</v>
      </c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 ht="15.75" customHeight="1">
      <c r="A651" s="20" t="s">
        <v>178</v>
      </c>
      <c r="B651" s="20"/>
      <c r="C651" s="20" t="s">
        <v>236</v>
      </c>
      <c r="D651" s="20">
        <v>4.339125</v>
      </c>
      <c r="E651" s="20">
        <v>3.399104</v>
      </c>
      <c r="F651" s="20">
        <v>12.45220857</v>
      </c>
      <c r="G651" s="20">
        <v>11.26707391</v>
      </c>
      <c r="H651" s="20">
        <v>2400.0</v>
      </c>
      <c r="I651" s="20">
        <v>16.547424</v>
      </c>
      <c r="J651" s="20" t="s">
        <v>245</v>
      </c>
      <c r="K651" s="20" t="s">
        <v>247</v>
      </c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 ht="15.75" customHeight="1">
      <c r="A652" s="20" t="s">
        <v>178</v>
      </c>
      <c r="B652" s="20"/>
      <c r="C652" s="20" t="s">
        <v>236</v>
      </c>
      <c r="D652" s="20">
        <v>4.352921</v>
      </c>
      <c r="E652" s="20">
        <v>3.419561</v>
      </c>
      <c r="F652" s="20">
        <v>12.45220857</v>
      </c>
      <c r="G652" s="20">
        <v>11.28023502</v>
      </c>
      <c r="H652" s="20">
        <v>2000.0</v>
      </c>
      <c r="I652" s="20">
        <v>13.78952</v>
      </c>
      <c r="J652" s="20" t="s">
        <v>245</v>
      </c>
      <c r="K652" s="20" t="s">
        <v>247</v>
      </c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 ht="15.75" customHeight="1">
      <c r="A653" s="20" t="s">
        <v>178</v>
      </c>
      <c r="B653" s="20"/>
      <c r="C653" s="20" t="s">
        <v>236</v>
      </c>
      <c r="D653" s="20">
        <v>4.419105</v>
      </c>
      <c r="E653" s="47">
        <v>3.437434</v>
      </c>
      <c r="F653" s="20">
        <v>12.45220857</v>
      </c>
      <c r="G653" s="20">
        <v>11.31949389</v>
      </c>
      <c r="H653" s="20">
        <v>1600.0</v>
      </c>
      <c r="I653" s="20">
        <v>11.031616</v>
      </c>
      <c r="J653" s="20" t="s">
        <v>245</v>
      </c>
      <c r="K653" s="20" t="s">
        <v>247</v>
      </c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 ht="15.75" customHeight="1">
      <c r="A654" s="54" t="s">
        <v>178</v>
      </c>
      <c r="B654" s="54"/>
      <c r="C654" s="54" t="s">
        <v>236</v>
      </c>
      <c r="D654" s="20">
        <v>4.500906</v>
      </c>
      <c r="E654" s="55">
        <v>3.469296</v>
      </c>
      <c r="F654" s="20">
        <v>12.45220857</v>
      </c>
      <c r="G654" s="20">
        <v>11.34724744</v>
      </c>
      <c r="H654" s="54">
        <v>1200.0</v>
      </c>
      <c r="I654" s="54">
        <v>8.273712</v>
      </c>
      <c r="J654" s="54" t="s">
        <v>245</v>
      </c>
      <c r="K654" s="54" t="s">
        <v>247</v>
      </c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 ht="15.75" customHeight="1">
      <c r="A655" s="20" t="s">
        <v>178</v>
      </c>
      <c r="B655" s="20"/>
      <c r="C655" s="20" t="s">
        <v>236</v>
      </c>
      <c r="D655" s="20">
        <v>4.602847</v>
      </c>
      <c r="E655" s="47">
        <v>3.538372</v>
      </c>
      <c r="F655" s="20">
        <v>12.45220857</v>
      </c>
      <c r="G655" s="20">
        <v>11.41858133</v>
      </c>
      <c r="H655" s="20">
        <v>800.0</v>
      </c>
      <c r="I655" s="20">
        <v>5.515808</v>
      </c>
      <c r="J655" s="20" t="s">
        <v>245</v>
      </c>
      <c r="K655" s="20" t="s">
        <v>247</v>
      </c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 ht="15.75" customHeight="1">
      <c r="A656" s="20" t="s">
        <v>178</v>
      </c>
      <c r="B656" s="20"/>
      <c r="C656" s="20" t="s">
        <v>236</v>
      </c>
      <c r="D656" s="20">
        <v>4.789514</v>
      </c>
      <c r="E656" s="47">
        <v>3.747038</v>
      </c>
      <c r="F656" s="20">
        <v>12.45220857</v>
      </c>
      <c r="G656" s="20">
        <v>11.5398861</v>
      </c>
      <c r="H656" s="20">
        <v>400.0</v>
      </c>
      <c r="I656" s="20">
        <v>2.757904</v>
      </c>
      <c r="J656" s="20" t="s">
        <v>245</v>
      </c>
      <c r="K656" s="20" t="s">
        <v>247</v>
      </c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 ht="15.75" customHeight="1">
      <c r="A657" s="20" t="s">
        <v>179</v>
      </c>
      <c r="B657" s="20"/>
      <c r="C657" s="20" t="s">
        <v>236</v>
      </c>
      <c r="D657" s="20">
        <v>40.49413</v>
      </c>
      <c r="E657" s="47">
        <v>36.16137</v>
      </c>
      <c r="F657" s="20">
        <v>14.157</v>
      </c>
      <c r="G657" s="20">
        <v>13.81745858</v>
      </c>
      <c r="H657" s="20">
        <v>400.0</v>
      </c>
      <c r="I657" s="20">
        <v>2.757904</v>
      </c>
      <c r="J657" s="20" t="s">
        <v>245</v>
      </c>
      <c r="K657" s="20" t="s">
        <v>246</v>
      </c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 ht="15.75" customHeight="1">
      <c r="A658" s="20" t="s">
        <v>179</v>
      </c>
      <c r="B658" s="20"/>
      <c r="C658" s="20" t="s">
        <v>236</v>
      </c>
      <c r="D658" s="20">
        <v>39.01442</v>
      </c>
      <c r="E658" s="47">
        <v>34.13101</v>
      </c>
      <c r="F658" s="20">
        <v>14.157</v>
      </c>
      <c r="G658" s="20">
        <v>13.65593732</v>
      </c>
      <c r="H658" s="20">
        <v>800.0</v>
      </c>
      <c r="I658" s="20">
        <v>5.515808</v>
      </c>
      <c r="J658" s="20" t="s">
        <v>245</v>
      </c>
      <c r="K658" s="20" t="s">
        <v>246</v>
      </c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 ht="15.75" customHeight="1">
      <c r="A659" s="20" t="s">
        <v>179</v>
      </c>
      <c r="B659" s="20"/>
      <c r="C659" s="20" t="s">
        <v>236</v>
      </c>
      <c r="D659" s="20">
        <v>38.67748</v>
      </c>
      <c r="E659" s="47">
        <v>34.95075</v>
      </c>
      <c r="F659" s="20">
        <v>14.157</v>
      </c>
      <c r="G659" s="20">
        <v>13.52312555</v>
      </c>
      <c r="H659" s="20">
        <v>1200.0</v>
      </c>
      <c r="I659" s="20">
        <v>8.273712</v>
      </c>
      <c r="J659" s="20" t="s">
        <v>245</v>
      </c>
      <c r="K659" s="20" t="s">
        <v>246</v>
      </c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 ht="15.75" customHeight="1">
      <c r="A660" s="20" t="s">
        <v>179</v>
      </c>
      <c r="B660" s="20"/>
      <c r="C660" s="20" t="s">
        <v>236</v>
      </c>
      <c r="D660" s="52">
        <v>36.32881</v>
      </c>
      <c r="E660" s="47">
        <v>31.81404</v>
      </c>
      <c r="F660" s="20">
        <v>14.157</v>
      </c>
      <c r="G660" s="20">
        <v>13.42837861</v>
      </c>
      <c r="H660" s="20">
        <v>1600.0</v>
      </c>
      <c r="I660" s="20">
        <v>11.031616</v>
      </c>
      <c r="J660" s="20" t="s">
        <v>245</v>
      </c>
      <c r="K660" s="20" t="s">
        <v>246</v>
      </c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 ht="15.75" customHeight="1">
      <c r="A661" s="20" t="s">
        <v>179</v>
      </c>
      <c r="B661" s="20"/>
      <c r="C661" s="20" t="s">
        <v>236</v>
      </c>
      <c r="D661" s="20">
        <v>36.89233</v>
      </c>
      <c r="E661" s="47">
        <v>32.18844</v>
      </c>
      <c r="F661" s="20">
        <v>14.157</v>
      </c>
      <c r="G661" s="20">
        <v>13.35844478</v>
      </c>
      <c r="H661" s="20">
        <v>2000.0</v>
      </c>
      <c r="I661" s="20">
        <v>13.78952</v>
      </c>
      <c r="J661" s="20" t="s">
        <v>245</v>
      </c>
      <c r="K661" s="51" t="s">
        <v>246</v>
      </c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 ht="15.75" customHeight="1">
      <c r="A662" s="20" t="s">
        <v>179</v>
      </c>
      <c r="B662" s="20"/>
      <c r="C662" s="20" t="s">
        <v>236</v>
      </c>
      <c r="D662" s="20">
        <v>35.5607</v>
      </c>
      <c r="E662" s="47">
        <v>31.23896</v>
      </c>
      <c r="F662" s="20">
        <v>14.157</v>
      </c>
      <c r="G662" s="20">
        <v>13.30326302</v>
      </c>
      <c r="H662" s="20">
        <v>2400.0</v>
      </c>
      <c r="I662" s="20">
        <v>16.547424</v>
      </c>
      <c r="J662" s="20" t="s">
        <v>245</v>
      </c>
      <c r="K662" s="51" t="s">
        <v>246</v>
      </c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 ht="15.75" customHeight="1">
      <c r="A663" s="20" t="s">
        <v>179</v>
      </c>
      <c r="B663" s="20"/>
      <c r="C663" s="20" t="s">
        <v>236</v>
      </c>
      <c r="D663" s="20">
        <v>35.71265</v>
      </c>
      <c r="E663" s="47">
        <v>32.13267</v>
      </c>
      <c r="F663" s="20">
        <v>14.157</v>
      </c>
      <c r="G663" s="20">
        <v>13.24827794</v>
      </c>
      <c r="H663" s="20">
        <v>2800.0</v>
      </c>
      <c r="I663" s="20">
        <v>19.305328</v>
      </c>
      <c r="J663" s="20" t="s">
        <v>245</v>
      </c>
      <c r="K663" s="51" t="s">
        <v>246</v>
      </c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 ht="15.75" customHeight="1">
      <c r="A664" s="20" t="s">
        <v>179</v>
      </c>
      <c r="B664" s="20"/>
      <c r="C664" s="20" t="s">
        <v>236</v>
      </c>
      <c r="D664" s="20">
        <v>35.09574</v>
      </c>
      <c r="E664" s="47">
        <v>31.08593</v>
      </c>
      <c r="F664" s="20">
        <v>14.157</v>
      </c>
      <c r="G664" s="20">
        <v>13.20141411</v>
      </c>
      <c r="H664" s="20">
        <v>3200.0</v>
      </c>
      <c r="I664" s="20">
        <v>22.063232</v>
      </c>
      <c r="J664" s="20" t="s">
        <v>245</v>
      </c>
      <c r="K664" s="51" t="s">
        <v>246</v>
      </c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 ht="15.75" customHeight="1">
      <c r="A665" s="20" t="s">
        <v>179</v>
      </c>
      <c r="B665" s="20"/>
      <c r="C665" s="20" t="s">
        <v>236</v>
      </c>
      <c r="D665" s="47">
        <v>35.80913</v>
      </c>
      <c r="E665" s="47">
        <v>31.22813</v>
      </c>
      <c r="F665" s="20">
        <v>14.157</v>
      </c>
      <c r="G665" s="20">
        <v>13.20646385</v>
      </c>
      <c r="H665" s="20">
        <v>2800.0</v>
      </c>
      <c r="I665" s="20">
        <v>19.305328</v>
      </c>
      <c r="J665" s="20" t="s">
        <v>245</v>
      </c>
      <c r="K665" s="51" t="s">
        <v>247</v>
      </c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 ht="15.75" customHeight="1">
      <c r="A666" s="20" t="s">
        <v>179</v>
      </c>
      <c r="B666" s="20"/>
      <c r="C666" s="20" t="s">
        <v>236</v>
      </c>
      <c r="D666" s="47">
        <v>35.46489</v>
      </c>
      <c r="E666" s="47">
        <v>32.00615</v>
      </c>
      <c r="F666" s="20">
        <v>14.157</v>
      </c>
      <c r="G666" s="20">
        <v>13.23185853</v>
      </c>
      <c r="H666" s="20">
        <v>2400.0</v>
      </c>
      <c r="I666" s="20">
        <v>16.547424</v>
      </c>
      <c r="J666" s="20" t="s">
        <v>245</v>
      </c>
      <c r="K666" s="51" t="s">
        <v>247</v>
      </c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 ht="15.75" customHeight="1">
      <c r="A667" s="20" t="s">
        <v>179</v>
      </c>
      <c r="B667" s="20"/>
      <c r="C667" s="20" t="s">
        <v>236</v>
      </c>
      <c r="D667" s="47">
        <v>36.20107</v>
      </c>
      <c r="E667" s="47">
        <v>31.78067</v>
      </c>
      <c r="F667" s="20">
        <v>14.157</v>
      </c>
      <c r="G667" s="20">
        <v>13.24095811</v>
      </c>
      <c r="H667" s="20">
        <v>2000.0</v>
      </c>
      <c r="I667" s="20">
        <v>13.78952</v>
      </c>
      <c r="J667" s="20" t="s">
        <v>245</v>
      </c>
      <c r="K667" s="51" t="s">
        <v>247</v>
      </c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 ht="15.75" customHeight="1">
      <c r="A668" s="20" t="s">
        <v>179</v>
      </c>
      <c r="B668" s="20"/>
      <c r="C668" s="20" t="s">
        <v>236</v>
      </c>
      <c r="D668" s="47">
        <v>36.45363</v>
      </c>
      <c r="E668" s="47">
        <v>32.19526</v>
      </c>
      <c r="F668" s="20">
        <v>14.157</v>
      </c>
      <c r="G668" s="20">
        <v>13.26821415</v>
      </c>
      <c r="H668" s="20">
        <v>1600.0</v>
      </c>
      <c r="I668" s="20">
        <v>11.031616</v>
      </c>
      <c r="J668" s="20" t="s">
        <v>245</v>
      </c>
      <c r="K668" s="20" t="s">
        <v>247</v>
      </c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 ht="15.75" customHeight="1">
      <c r="A669" s="20" t="s">
        <v>179</v>
      </c>
      <c r="B669" s="20"/>
      <c r="C669" s="20" t="s">
        <v>236</v>
      </c>
      <c r="D669" s="53">
        <v>36.49543</v>
      </c>
      <c r="E669" s="47">
        <v>32.61469</v>
      </c>
      <c r="F669" s="20">
        <v>14.157</v>
      </c>
      <c r="G669" s="20">
        <v>13.30897786</v>
      </c>
      <c r="H669" s="20">
        <v>1200.0</v>
      </c>
      <c r="I669" s="20">
        <v>8.273712</v>
      </c>
      <c r="J669" s="20" t="s">
        <v>245</v>
      </c>
      <c r="K669" s="20" t="s">
        <v>247</v>
      </c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 ht="15.75" customHeight="1">
      <c r="A670" s="20" t="s">
        <v>179</v>
      </c>
      <c r="B670" s="20"/>
      <c r="C670" s="20" t="s">
        <v>236</v>
      </c>
      <c r="D670" s="50">
        <v>36.31039</v>
      </c>
      <c r="E670" s="47">
        <v>31.95397</v>
      </c>
      <c r="F670" s="20">
        <v>14.157</v>
      </c>
      <c r="G670" s="20">
        <v>13.38215488</v>
      </c>
      <c r="H670" s="20">
        <v>800.0</v>
      </c>
      <c r="I670" s="20">
        <v>5.515808</v>
      </c>
      <c r="J670" s="20" t="s">
        <v>245</v>
      </c>
      <c r="K670" s="20" t="s">
        <v>247</v>
      </c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 ht="15.75" customHeight="1">
      <c r="A671" s="20" t="s">
        <v>179</v>
      </c>
      <c r="B671" s="20"/>
      <c r="C671" s="20" t="s">
        <v>236</v>
      </c>
      <c r="D671" s="50">
        <v>36.47709</v>
      </c>
      <c r="E671" s="47">
        <v>31.98683</v>
      </c>
      <c r="F671" s="20">
        <v>14.157</v>
      </c>
      <c r="G671" s="20">
        <v>13.56688277</v>
      </c>
      <c r="H671" s="20">
        <v>400.0</v>
      </c>
      <c r="I671" s="20">
        <v>2.757904</v>
      </c>
      <c r="J671" s="20" t="s">
        <v>245</v>
      </c>
      <c r="K671" s="20" t="s">
        <v>247</v>
      </c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 ht="15.75" customHeight="1">
      <c r="A672" s="20" t="s">
        <v>180</v>
      </c>
      <c r="B672" s="20"/>
      <c r="C672" s="20" t="s">
        <v>236</v>
      </c>
      <c r="D672" s="53">
        <v>90.76703</v>
      </c>
      <c r="E672" s="47">
        <v>82.57088</v>
      </c>
      <c r="F672" s="20">
        <v>15.65210316</v>
      </c>
      <c r="G672" s="20">
        <v>15.10392458</v>
      </c>
      <c r="H672" s="20">
        <v>400.0</v>
      </c>
      <c r="I672" s="20">
        <v>2.757904</v>
      </c>
      <c r="J672" s="20" t="s">
        <v>245</v>
      </c>
      <c r="K672" s="20" t="s">
        <v>246</v>
      </c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 ht="15.75" customHeight="1">
      <c r="A673" s="20" t="s">
        <v>180</v>
      </c>
      <c r="B673" s="20"/>
      <c r="C673" s="20" t="s">
        <v>236</v>
      </c>
      <c r="D673" s="53">
        <v>85.25741</v>
      </c>
      <c r="E673" s="47">
        <v>78.09876</v>
      </c>
      <c r="F673" s="20">
        <v>15.65210316</v>
      </c>
      <c r="G673" s="20">
        <v>15.01562224</v>
      </c>
      <c r="H673" s="20">
        <v>800.0</v>
      </c>
      <c r="I673" s="20">
        <v>5.515808</v>
      </c>
      <c r="J673" s="20" t="s">
        <v>245</v>
      </c>
      <c r="K673" s="20" t="s">
        <v>246</v>
      </c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 ht="15.75" customHeight="1">
      <c r="A674" s="20" t="s">
        <v>180</v>
      </c>
      <c r="B674" s="20"/>
      <c r="C674" s="20" t="s">
        <v>236</v>
      </c>
      <c r="D674" s="53">
        <v>84.92066</v>
      </c>
      <c r="E674" s="47">
        <v>77.31803</v>
      </c>
      <c r="F674" s="20">
        <v>15.65210316</v>
      </c>
      <c r="G674" s="20">
        <v>14.91204162</v>
      </c>
      <c r="H674" s="20">
        <v>1200.0</v>
      </c>
      <c r="I674" s="20">
        <v>8.273712</v>
      </c>
      <c r="J674" s="20" t="s">
        <v>245</v>
      </c>
      <c r="K674" s="20" t="s">
        <v>246</v>
      </c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 ht="15.75" customHeight="1">
      <c r="A675" s="20" t="s">
        <v>180</v>
      </c>
      <c r="B675" s="20"/>
      <c r="C675" s="20" t="s">
        <v>236</v>
      </c>
      <c r="D675" s="53">
        <v>83.38472</v>
      </c>
      <c r="E675" s="47">
        <v>76.22576</v>
      </c>
      <c r="F675" s="20">
        <v>15.65210316</v>
      </c>
      <c r="G675" s="52">
        <v>14.83584195</v>
      </c>
      <c r="H675" s="20">
        <v>1600.0</v>
      </c>
      <c r="I675" s="20">
        <v>11.031616</v>
      </c>
      <c r="J675" s="20" t="s">
        <v>245</v>
      </c>
      <c r="K675" s="20" t="s">
        <v>246</v>
      </c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 ht="15.75" customHeight="1">
      <c r="A676" s="20" t="s">
        <v>180</v>
      </c>
      <c r="B676" s="20"/>
      <c r="C676" s="20" t="s">
        <v>236</v>
      </c>
      <c r="D676" s="53">
        <v>82.30171</v>
      </c>
      <c r="E676" s="47">
        <v>75.67032</v>
      </c>
      <c r="F676" s="20">
        <v>15.65210316</v>
      </c>
      <c r="G676" s="20">
        <v>14.77463243</v>
      </c>
      <c r="H676" s="20">
        <v>2000.0</v>
      </c>
      <c r="I676" s="20">
        <v>13.78952</v>
      </c>
      <c r="J676" s="20" t="s">
        <v>245</v>
      </c>
      <c r="K676" s="20" t="s">
        <v>246</v>
      </c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 ht="15.75" customHeight="1">
      <c r="A677" s="20" t="s">
        <v>180</v>
      </c>
      <c r="B677" s="20"/>
      <c r="C677" s="20" t="s">
        <v>236</v>
      </c>
      <c r="D677" s="20">
        <v>81.99149</v>
      </c>
      <c r="E677" s="20">
        <v>73.49403</v>
      </c>
      <c r="F677" s="20">
        <v>15.65210316</v>
      </c>
      <c r="G677" s="20">
        <v>14.71954716</v>
      </c>
      <c r="H677" s="20">
        <v>2400.0</v>
      </c>
      <c r="I677" s="20">
        <v>16.547424</v>
      </c>
      <c r="J677" s="20" t="s">
        <v>245</v>
      </c>
      <c r="K677" s="20" t="s">
        <v>246</v>
      </c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 ht="15.75" customHeight="1">
      <c r="A678" s="20" t="s">
        <v>180</v>
      </c>
      <c r="B678" s="20"/>
      <c r="C678" s="20" t="s">
        <v>236</v>
      </c>
      <c r="D678" s="20">
        <v>80.78157</v>
      </c>
      <c r="E678" s="20">
        <v>74.72428</v>
      </c>
      <c r="F678" s="20">
        <v>15.65210316</v>
      </c>
      <c r="G678" s="20">
        <v>14.67505642</v>
      </c>
      <c r="H678" s="20">
        <v>2800.0</v>
      </c>
      <c r="I678" s="20">
        <v>19.305328</v>
      </c>
      <c r="J678" s="20" t="s">
        <v>245</v>
      </c>
      <c r="K678" s="20" t="s">
        <v>246</v>
      </c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 ht="15.75" customHeight="1">
      <c r="A679" s="20" t="s">
        <v>180</v>
      </c>
      <c r="B679" s="20"/>
      <c r="C679" s="20" t="s">
        <v>236</v>
      </c>
      <c r="D679" s="20">
        <v>76.76414</v>
      </c>
      <c r="E679" s="20">
        <v>68.99055</v>
      </c>
      <c r="F679" s="20">
        <v>15.65210316</v>
      </c>
      <c r="G679" s="20">
        <v>14.63186783</v>
      </c>
      <c r="H679" s="20">
        <v>3200.0</v>
      </c>
      <c r="I679" s="20">
        <v>22.063232</v>
      </c>
      <c r="J679" s="20" t="s">
        <v>245</v>
      </c>
      <c r="K679" s="20" t="s">
        <v>246</v>
      </c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 ht="15.75" customHeight="1">
      <c r="A680" s="20" t="s">
        <v>180</v>
      </c>
      <c r="B680" s="20"/>
      <c r="C680" s="20" t="s">
        <v>236</v>
      </c>
      <c r="D680" s="20">
        <v>80.19822</v>
      </c>
      <c r="E680" s="20">
        <v>72.30178</v>
      </c>
      <c r="F680" s="20">
        <v>15.65210316</v>
      </c>
      <c r="G680" s="20">
        <v>14.62964013</v>
      </c>
      <c r="H680" s="20">
        <v>2800.0</v>
      </c>
      <c r="I680" s="20">
        <v>19.305328</v>
      </c>
      <c r="J680" s="20" t="s">
        <v>245</v>
      </c>
      <c r="K680" s="20" t="s">
        <v>247</v>
      </c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 ht="15.75" customHeight="1">
      <c r="A681" s="20" t="s">
        <v>180</v>
      </c>
      <c r="B681" s="20"/>
      <c r="C681" s="20" t="s">
        <v>236</v>
      </c>
      <c r="D681" s="20">
        <v>81.32804</v>
      </c>
      <c r="E681" s="20">
        <v>74.04749</v>
      </c>
      <c r="F681" s="20">
        <v>15.65210316</v>
      </c>
      <c r="G681" s="20">
        <v>14.64600905</v>
      </c>
      <c r="H681" s="20">
        <v>2400.0</v>
      </c>
      <c r="I681" s="20">
        <v>16.547424</v>
      </c>
      <c r="J681" s="20" t="s">
        <v>245</v>
      </c>
      <c r="K681" s="20" t="s">
        <v>247</v>
      </c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 ht="15.75" customHeight="1">
      <c r="A682" s="20" t="s">
        <v>180</v>
      </c>
      <c r="B682" s="20"/>
      <c r="C682" s="20" t="s">
        <v>236</v>
      </c>
      <c r="D682" s="20">
        <v>82.33206</v>
      </c>
      <c r="E682" s="20">
        <v>75.80334</v>
      </c>
      <c r="F682" s="20">
        <v>15.65210316</v>
      </c>
      <c r="G682" s="20">
        <v>14.6632539</v>
      </c>
      <c r="H682" s="20">
        <v>2000.0</v>
      </c>
      <c r="I682" s="20">
        <v>13.78952</v>
      </c>
      <c r="J682" s="20" t="s">
        <v>245</v>
      </c>
      <c r="K682" s="20" t="s">
        <v>247</v>
      </c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 ht="15.75" customHeight="1">
      <c r="A683" s="20" t="s">
        <v>180</v>
      </c>
      <c r="B683" s="20"/>
      <c r="C683" s="20" t="s">
        <v>236</v>
      </c>
      <c r="D683" s="20">
        <v>82.53441</v>
      </c>
      <c r="E683" s="20">
        <v>74.59269</v>
      </c>
      <c r="F683" s="20">
        <v>15.65210316</v>
      </c>
      <c r="G683" s="20">
        <v>14.69085989</v>
      </c>
      <c r="H683" s="20">
        <v>1600.0</v>
      </c>
      <c r="I683" s="20">
        <v>11.031616</v>
      </c>
      <c r="J683" s="20" t="s">
        <v>245</v>
      </c>
      <c r="K683" s="20" t="s">
        <v>247</v>
      </c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 ht="15.75" customHeight="1">
      <c r="A684" s="20" t="s">
        <v>180</v>
      </c>
      <c r="B684" s="20"/>
      <c r="C684" s="20" t="s">
        <v>236</v>
      </c>
      <c r="D684" s="20">
        <v>80.31992</v>
      </c>
      <c r="E684" s="20">
        <v>72.9639</v>
      </c>
      <c r="F684" s="20">
        <v>15.65210316</v>
      </c>
      <c r="G684" s="20">
        <v>14.74784515</v>
      </c>
      <c r="H684" s="20">
        <v>1200.0</v>
      </c>
      <c r="I684" s="20">
        <v>8.273712</v>
      </c>
      <c r="J684" s="20" t="s">
        <v>245</v>
      </c>
      <c r="K684" s="20" t="s">
        <v>247</v>
      </c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 ht="15.75" customHeight="1">
      <c r="A685" s="20" t="s">
        <v>180</v>
      </c>
      <c r="B685" s="20"/>
      <c r="C685" s="20" t="s">
        <v>236</v>
      </c>
      <c r="D685" s="20">
        <v>83.23509</v>
      </c>
      <c r="E685" s="20">
        <v>76.02024</v>
      </c>
      <c r="F685" s="20">
        <v>15.65210316</v>
      </c>
      <c r="G685" s="20">
        <v>14.82704114</v>
      </c>
      <c r="H685" s="20">
        <v>800.0</v>
      </c>
      <c r="I685" s="20">
        <v>5.515808</v>
      </c>
      <c r="J685" s="20" t="s">
        <v>245</v>
      </c>
      <c r="K685" s="20" t="s">
        <v>247</v>
      </c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 ht="15.75" customHeight="1">
      <c r="A686" s="20" t="s">
        <v>180</v>
      </c>
      <c r="B686" s="20"/>
      <c r="C686" s="20" t="s">
        <v>236</v>
      </c>
      <c r="D686" s="20">
        <v>87.28288</v>
      </c>
      <c r="E686" s="20">
        <v>80.56785</v>
      </c>
      <c r="F686" s="20">
        <v>15.65210316</v>
      </c>
      <c r="G686" s="20">
        <v>14.9889847</v>
      </c>
      <c r="H686" s="20">
        <v>400.0</v>
      </c>
      <c r="I686" s="20">
        <v>2.757904</v>
      </c>
      <c r="J686" s="20" t="s">
        <v>245</v>
      </c>
      <c r="K686" s="20" t="s">
        <v>247</v>
      </c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 ht="15.75" customHeight="1">
      <c r="A687" s="20" t="s">
        <v>183</v>
      </c>
      <c r="B687" s="20"/>
      <c r="C687" s="20" t="s">
        <v>236</v>
      </c>
      <c r="D687" s="20">
        <v>617.4147</v>
      </c>
      <c r="E687" s="20">
        <v>590.0182</v>
      </c>
      <c r="F687" s="20">
        <v>16.14971638</v>
      </c>
      <c r="G687" s="20">
        <v>15.56354407</v>
      </c>
      <c r="H687" s="20">
        <v>400.0</v>
      </c>
      <c r="I687" s="20">
        <v>2.757904</v>
      </c>
      <c r="J687" s="20" t="s">
        <v>245</v>
      </c>
      <c r="K687" s="20" t="s">
        <v>246</v>
      </c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 ht="15.75" customHeight="1">
      <c r="A688" s="20" t="s">
        <v>183</v>
      </c>
      <c r="B688" s="20"/>
      <c r="C688" s="20" t="s">
        <v>236</v>
      </c>
      <c r="D688" s="20">
        <v>601.4767</v>
      </c>
      <c r="E688" s="20">
        <v>574.5547</v>
      </c>
      <c r="F688" s="20">
        <v>16.14971638</v>
      </c>
      <c r="G688" s="20">
        <v>15.3139508</v>
      </c>
      <c r="H688" s="20">
        <v>800.0</v>
      </c>
      <c r="I688" s="20">
        <v>5.515808</v>
      </c>
      <c r="J688" s="20" t="s">
        <v>245</v>
      </c>
      <c r="K688" s="20" t="s">
        <v>246</v>
      </c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 ht="15.75" customHeight="1">
      <c r="A689" s="20" t="s">
        <v>183</v>
      </c>
      <c r="B689" s="20"/>
      <c r="C689" s="20" t="s">
        <v>236</v>
      </c>
      <c r="D689" s="20">
        <v>573.0266</v>
      </c>
      <c r="E689" s="20">
        <v>546.9461</v>
      </c>
      <c r="F689" s="20">
        <v>16.14971638</v>
      </c>
      <c r="G689" s="20">
        <v>15.19394202</v>
      </c>
      <c r="H689" s="20">
        <v>1200.0</v>
      </c>
      <c r="I689" s="20">
        <v>8.273712</v>
      </c>
      <c r="J689" s="20" t="s">
        <v>245</v>
      </c>
      <c r="K689" s="20" t="s">
        <v>246</v>
      </c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 ht="15.75" customHeight="1">
      <c r="A690" s="52" t="s">
        <v>183</v>
      </c>
      <c r="B690" s="52"/>
      <c r="C690" s="20" t="s">
        <v>236</v>
      </c>
      <c r="D690" s="52">
        <v>553.3679</v>
      </c>
      <c r="E690" s="52">
        <v>527.8802</v>
      </c>
      <c r="F690" s="20">
        <v>16.14971638</v>
      </c>
      <c r="G690" s="20">
        <v>15.10206875</v>
      </c>
      <c r="H690" s="52">
        <v>1600.0</v>
      </c>
      <c r="I690" s="20">
        <v>11.031616</v>
      </c>
      <c r="J690" s="20" t="s">
        <v>245</v>
      </c>
      <c r="K690" s="20" t="s">
        <v>246</v>
      </c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 ht="15.75" customHeight="1">
      <c r="A691" s="20" t="s">
        <v>183</v>
      </c>
      <c r="B691" s="20"/>
      <c r="C691" s="20" t="s">
        <v>236</v>
      </c>
      <c r="D691" s="20">
        <v>533.5526</v>
      </c>
      <c r="E691" s="20">
        <v>508.666</v>
      </c>
      <c r="F691" s="20">
        <v>16.14971638</v>
      </c>
      <c r="G691" s="20">
        <v>15.03043569</v>
      </c>
      <c r="H691" s="20">
        <v>2000.0</v>
      </c>
      <c r="I691" s="20">
        <v>13.78952</v>
      </c>
      <c r="J691" s="20" t="s">
        <v>245</v>
      </c>
      <c r="K691" s="20" t="s">
        <v>246</v>
      </c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 ht="15.75" customHeight="1">
      <c r="A692" s="20" t="s">
        <v>183</v>
      </c>
      <c r="B692" s="20"/>
      <c r="C692" s="20" t="s">
        <v>236</v>
      </c>
      <c r="D692" s="20">
        <v>533.9048</v>
      </c>
      <c r="E692" s="20">
        <v>509.001</v>
      </c>
      <c r="F692" s="20">
        <v>16.14971638</v>
      </c>
      <c r="G692" s="20">
        <v>14.96425146</v>
      </c>
      <c r="H692" s="20">
        <v>2400.0</v>
      </c>
      <c r="I692" s="20">
        <v>16.547424</v>
      </c>
      <c r="J692" s="20" t="s">
        <v>245</v>
      </c>
      <c r="K692" s="20" t="s">
        <v>246</v>
      </c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 ht="15.75" customHeight="1">
      <c r="A693" s="20" t="s">
        <v>183</v>
      </c>
      <c r="B693" s="20"/>
      <c r="C693" s="20" t="s">
        <v>236</v>
      </c>
      <c r="D693" s="20">
        <v>525.9315</v>
      </c>
      <c r="E693" s="20">
        <v>501.2676</v>
      </c>
      <c r="F693" s="20">
        <v>16.14971638</v>
      </c>
      <c r="G693" s="20">
        <v>14.90322527</v>
      </c>
      <c r="H693" s="20">
        <v>2800.0</v>
      </c>
      <c r="I693" s="20">
        <v>19.305328</v>
      </c>
      <c r="J693" s="20" t="s">
        <v>245</v>
      </c>
      <c r="K693" s="20" t="s">
        <v>246</v>
      </c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 ht="15.75" customHeight="1">
      <c r="A694" s="20" t="s">
        <v>183</v>
      </c>
      <c r="B694" s="20"/>
      <c r="C694" s="20" t="s">
        <v>236</v>
      </c>
      <c r="D694" s="20">
        <v>516.1812</v>
      </c>
      <c r="E694" s="20">
        <v>491.8111</v>
      </c>
      <c r="F694" s="20">
        <v>16.14971638</v>
      </c>
      <c r="G694" s="20">
        <v>14.84964732</v>
      </c>
      <c r="H694" s="20">
        <v>3200.0</v>
      </c>
      <c r="I694" s="20">
        <v>22.063232</v>
      </c>
      <c r="J694" s="20" t="s">
        <v>245</v>
      </c>
      <c r="K694" s="20" t="s">
        <v>246</v>
      </c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 ht="15.75" customHeight="1">
      <c r="A695" s="20" t="s">
        <v>183</v>
      </c>
      <c r="B695" s="20"/>
      <c r="C695" s="20" t="s">
        <v>236</v>
      </c>
      <c r="D695" s="20">
        <v>522.8332</v>
      </c>
      <c r="E695" s="20">
        <v>498.2526</v>
      </c>
      <c r="F695" s="20">
        <v>16.14971638</v>
      </c>
      <c r="G695" s="20">
        <v>14.85198722</v>
      </c>
      <c r="H695" s="20">
        <v>2800.0</v>
      </c>
      <c r="I695" s="20">
        <v>19.305328</v>
      </c>
      <c r="J695" s="20" t="s">
        <v>245</v>
      </c>
      <c r="K695" s="20" t="s">
        <v>247</v>
      </c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 ht="15.75" customHeight="1">
      <c r="A696" s="20" t="s">
        <v>183</v>
      </c>
      <c r="B696" s="20"/>
      <c r="C696" s="20" t="s">
        <v>236</v>
      </c>
      <c r="D696" s="20">
        <v>529.8174</v>
      </c>
      <c r="E696" s="20">
        <v>505.0281</v>
      </c>
      <c r="F696" s="20">
        <v>16.14971638</v>
      </c>
      <c r="G696" s="20">
        <v>14.86595585</v>
      </c>
      <c r="H696" s="20">
        <v>2400.0</v>
      </c>
      <c r="I696" s="20">
        <v>16.547424</v>
      </c>
      <c r="J696" s="20" t="s">
        <v>245</v>
      </c>
      <c r="K696" s="20" t="s">
        <v>247</v>
      </c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 ht="15.75" customHeight="1">
      <c r="A697" s="20" t="s">
        <v>183</v>
      </c>
      <c r="B697" s="20"/>
      <c r="C697" s="20" t="s">
        <v>236</v>
      </c>
      <c r="D697" s="20">
        <v>518.2609</v>
      </c>
      <c r="E697" s="20">
        <v>493.8229</v>
      </c>
      <c r="F697" s="20">
        <v>16.14971638</v>
      </c>
      <c r="G697" s="20">
        <v>14.8836256</v>
      </c>
      <c r="H697" s="20">
        <v>2000.0</v>
      </c>
      <c r="I697" s="20">
        <v>13.78952</v>
      </c>
      <c r="J697" s="20" t="s">
        <v>245</v>
      </c>
      <c r="K697" s="20" t="s">
        <v>247</v>
      </c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 ht="15.75" customHeight="1">
      <c r="A698" s="20" t="s">
        <v>183</v>
      </c>
      <c r="B698" s="54"/>
      <c r="C698" s="54" t="s">
        <v>236</v>
      </c>
      <c r="D698" s="53">
        <v>527.7617</v>
      </c>
      <c r="E698" s="47">
        <v>503.0379</v>
      </c>
      <c r="F698" s="20">
        <v>16.14971638</v>
      </c>
      <c r="G698" s="20">
        <v>14.92035422</v>
      </c>
      <c r="H698" s="20">
        <v>1600.0</v>
      </c>
      <c r="I698" s="20">
        <v>11.031616</v>
      </c>
      <c r="J698" s="20" t="s">
        <v>245</v>
      </c>
      <c r="K698" s="20" t="s">
        <v>247</v>
      </c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 ht="15.75" customHeight="1">
      <c r="A699" s="20" t="s">
        <v>183</v>
      </c>
      <c r="B699" s="20"/>
      <c r="C699" s="20" t="s">
        <v>236</v>
      </c>
      <c r="D699" s="53">
        <v>537.4007</v>
      </c>
      <c r="E699" s="47">
        <v>512.388</v>
      </c>
      <c r="F699" s="20">
        <v>16.14971638</v>
      </c>
      <c r="G699" s="20">
        <v>14.97529855</v>
      </c>
      <c r="H699" s="20">
        <v>1200.0</v>
      </c>
      <c r="I699" s="20">
        <v>8.273712</v>
      </c>
      <c r="J699" s="20" t="s">
        <v>245</v>
      </c>
      <c r="K699" s="20" t="s">
        <v>247</v>
      </c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 ht="15.75" customHeight="1">
      <c r="A700" s="20" t="s">
        <v>183</v>
      </c>
      <c r="B700" s="20"/>
      <c r="C700" s="20" t="s">
        <v>236</v>
      </c>
      <c r="D700" s="53">
        <v>542.6757</v>
      </c>
      <c r="E700" s="47">
        <v>517.5014</v>
      </c>
      <c r="F700" s="20">
        <v>16.14971638</v>
      </c>
      <c r="G700" s="20">
        <v>15.08165218</v>
      </c>
      <c r="H700" s="20">
        <v>800.0</v>
      </c>
      <c r="I700" s="20">
        <v>5.515808</v>
      </c>
      <c r="J700" s="20" t="s">
        <v>245</v>
      </c>
      <c r="K700" s="20" t="s">
        <v>247</v>
      </c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 ht="15.75" customHeight="1">
      <c r="A701" s="20" t="s">
        <v>183</v>
      </c>
      <c r="B701" s="20"/>
      <c r="C701" s="20" t="s">
        <v>236</v>
      </c>
      <c r="D701" s="53">
        <v>562.6835</v>
      </c>
      <c r="E701" s="47">
        <v>536.906</v>
      </c>
      <c r="F701" s="20">
        <v>16.14971638</v>
      </c>
      <c r="G701" s="20">
        <v>15.29634511</v>
      </c>
      <c r="H701" s="20">
        <v>400.0</v>
      </c>
      <c r="I701" s="20">
        <v>2.757904</v>
      </c>
      <c r="J701" s="20" t="s">
        <v>245</v>
      </c>
      <c r="K701" s="20" t="s">
        <v>247</v>
      </c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 ht="15.75" customHeight="1">
      <c r="A702" s="20" t="s">
        <v>184</v>
      </c>
      <c r="B702" s="20"/>
      <c r="C702" s="20" t="s">
        <v>236</v>
      </c>
      <c r="D702" s="53">
        <v>700.9071</v>
      </c>
      <c r="E702" s="47">
        <v>671.1072</v>
      </c>
      <c r="F702" s="20">
        <v>16.25388475</v>
      </c>
      <c r="G702" s="20">
        <v>15.28308828</v>
      </c>
      <c r="H702" s="20">
        <v>400.0</v>
      </c>
      <c r="I702" s="20">
        <v>2.757904</v>
      </c>
      <c r="J702" s="20" t="s">
        <v>245</v>
      </c>
      <c r="K702" s="20" t="s">
        <v>246</v>
      </c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 ht="15.75" customHeight="1">
      <c r="A703" s="20" t="s">
        <v>184</v>
      </c>
      <c r="B703" s="20"/>
      <c r="C703" s="20" t="s">
        <v>236</v>
      </c>
      <c r="D703" s="53">
        <v>664.3095</v>
      </c>
      <c r="E703" s="47">
        <v>635.5448</v>
      </c>
      <c r="F703" s="20">
        <v>16.25388475</v>
      </c>
      <c r="G703" s="20">
        <v>15.10556577</v>
      </c>
      <c r="H703" s="20">
        <v>800.0</v>
      </c>
      <c r="I703" s="20">
        <v>5.515808</v>
      </c>
      <c r="J703" s="20" t="s">
        <v>245</v>
      </c>
      <c r="K703" s="20" t="s">
        <v>246</v>
      </c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 ht="15.75" customHeight="1">
      <c r="A704" s="20" t="s">
        <v>184</v>
      </c>
      <c r="B704" s="20"/>
      <c r="C704" s="20" t="s">
        <v>236</v>
      </c>
      <c r="D704" s="53">
        <v>651.3251</v>
      </c>
      <c r="E704" s="47">
        <v>622.9343</v>
      </c>
      <c r="F704" s="20">
        <v>16.25388475</v>
      </c>
      <c r="G704" s="20">
        <v>14.96150348</v>
      </c>
      <c r="H704" s="20">
        <v>1200.0</v>
      </c>
      <c r="I704" s="20">
        <v>8.273712</v>
      </c>
      <c r="J704" s="20" t="s">
        <v>245</v>
      </c>
      <c r="K704" s="20" t="s">
        <v>246</v>
      </c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 ht="15.75" customHeight="1">
      <c r="A705" s="52" t="s">
        <v>184</v>
      </c>
      <c r="B705" s="52"/>
      <c r="C705" s="20" t="s">
        <v>236</v>
      </c>
      <c r="D705" s="53">
        <v>634.8631</v>
      </c>
      <c r="E705" s="47">
        <v>606.9475</v>
      </c>
      <c r="F705" s="20">
        <v>16.25388475</v>
      </c>
      <c r="G705" s="20">
        <v>14.85635976</v>
      </c>
      <c r="H705" s="52">
        <v>1600.0</v>
      </c>
      <c r="I705" s="20">
        <v>11.031616</v>
      </c>
      <c r="J705" s="20" t="s">
        <v>245</v>
      </c>
      <c r="K705" s="20" t="s">
        <v>246</v>
      </c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 ht="15.75" customHeight="1">
      <c r="A706" s="20" t="s">
        <v>184</v>
      </c>
      <c r="B706" s="20"/>
      <c r="C706" s="20" t="s">
        <v>236</v>
      </c>
      <c r="D706" s="20">
        <v>629.7038</v>
      </c>
      <c r="E706" s="20">
        <v>601.9391</v>
      </c>
      <c r="F706" s="20">
        <v>16.25388475</v>
      </c>
      <c r="G706" s="20">
        <v>14.77741661</v>
      </c>
      <c r="H706" s="20">
        <v>2000.0</v>
      </c>
      <c r="I706" s="20">
        <v>13.78952</v>
      </c>
      <c r="J706" s="20" t="s">
        <v>245</v>
      </c>
      <c r="K706" s="20" t="s">
        <v>246</v>
      </c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 ht="15.75" customHeight="1">
      <c r="A707" s="20" t="s">
        <v>184</v>
      </c>
      <c r="B707" s="20"/>
      <c r="C707" s="20" t="s">
        <v>236</v>
      </c>
      <c r="D707" s="20">
        <v>619.022</v>
      </c>
      <c r="E707" s="20">
        <v>591.5604</v>
      </c>
      <c r="F707" s="20">
        <v>16.25388475</v>
      </c>
      <c r="G707" s="20">
        <v>14.69572727</v>
      </c>
      <c r="H707" s="20">
        <v>2400.0</v>
      </c>
      <c r="I707" s="20">
        <v>16.547424</v>
      </c>
      <c r="J707" s="20" t="s">
        <v>245</v>
      </c>
      <c r="K707" s="20" t="s">
        <v>246</v>
      </c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 ht="15.75" customHeight="1">
      <c r="A708" s="20" t="s">
        <v>184</v>
      </c>
      <c r="B708" s="20"/>
      <c r="C708" s="20" t="s">
        <v>236</v>
      </c>
      <c r="D708" s="20">
        <v>610.2898</v>
      </c>
      <c r="E708" s="20">
        <v>583.0858</v>
      </c>
      <c r="F708" s="20">
        <v>16.25388475</v>
      </c>
      <c r="G708" s="20">
        <v>14.64074707</v>
      </c>
      <c r="H708" s="20">
        <v>2800.0</v>
      </c>
      <c r="I708" s="20">
        <v>19.305328</v>
      </c>
      <c r="J708" s="20" t="s">
        <v>245</v>
      </c>
      <c r="K708" s="20" t="s">
        <v>246</v>
      </c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 ht="15.75" customHeight="1">
      <c r="A709" s="20" t="s">
        <v>184</v>
      </c>
      <c r="B709" s="20"/>
      <c r="C709" s="20" t="s">
        <v>236</v>
      </c>
      <c r="D709" s="20">
        <v>597.2727</v>
      </c>
      <c r="E709" s="20">
        <v>570.447</v>
      </c>
      <c r="F709" s="20">
        <v>16.25388475</v>
      </c>
      <c r="G709" s="20">
        <v>14.58888147</v>
      </c>
      <c r="H709" s="20">
        <v>3200.0</v>
      </c>
      <c r="I709" s="20">
        <v>22.063232</v>
      </c>
      <c r="J709" s="20" t="s">
        <v>245</v>
      </c>
      <c r="K709" s="20" t="s">
        <v>246</v>
      </c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 ht="15.75" customHeight="1">
      <c r="A710" s="20" t="s">
        <v>184</v>
      </c>
      <c r="B710" s="20"/>
      <c r="C710" s="20" t="s">
        <v>236</v>
      </c>
      <c r="D710" s="53">
        <v>599.2609</v>
      </c>
      <c r="E710" s="47">
        <v>572.3781</v>
      </c>
      <c r="F710" s="20">
        <v>16.25388475</v>
      </c>
      <c r="G710" s="20">
        <v>14.59608679</v>
      </c>
      <c r="H710" s="20">
        <v>2800.0</v>
      </c>
      <c r="I710" s="20">
        <v>19.305328</v>
      </c>
      <c r="J710" s="20" t="s">
        <v>245</v>
      </c>
      <c r="K710" s="20" t="s">
        <v>247</v>
      </c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 ht="15.75" customHeight="1">
      <c r="A711" s="20" t="s">
        <v>184</v>
      </c>
      <c r="B711" s="20"/>
      <c r="C711" s="20" t="s">
        <v>236</v>
      </c>
      <c r="D711" s="53">
        <v>601.6885</v>
      </c>
      <c r="E711" s="47">
        <v>574.7358</v>
      </c>
      <c r="F711" s="20">
        <v>16.25388475</v>
      </c>
      <c r="G711" s="20">
        <v>14.60985872</v>
      </c>
      <c r="H711" s="20">
        <v>2400.0</v>
      </c>
      <c r="I711" s="20">
        <v>16.547424</v>
      </c>
      <c r="J711" s="20" t="s">
        <v>245</v>
      </c>
      <c r="K711" s="20" t="s">
        <v>247</v>
      </c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 ht="15.75" customHeight="1">
      <c r="A712" s="20" t="s">
        <v>184</v>
      </c>
      <c r="B712" s="20"/>
      <c r="C712" s="20" t="s">
        <v>236</v>
      </c>
      <c r="D712" s="53">
        <v>595.6613</v>
      </c>
      <c r="E712" s="47">
        <v>568.8916</v>
      </c>
      <c r="F712" s="20">
        <v>16.25388475</v>
      </c>
      <c r="G712" s="20">
        <v>14.63982896</v>
      </c>
      <c r="H712" s="20">
        <v>2000.0</v>
      </c>
      <c r="I712" s="20">
        <v>13.78952</v>
      </c>
      <c r="J712" s="20" t="s">
        <v>245</v>
      </c>
      <c r="K712" s="20" t="s">
        <v>247</v>
      </c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 ht="15.75" customHeight="1">
      <c r="A713" s="20" t="s">
        <v>184</v>
      </c>
      <c r="B713" s="20"/>
      <c r="C713" s="20" t="s">
        <v>236</v>
      </c>
      <c r="D713" s="53">
        <v>613.9026</v>
      </c>
      <c r="E713" s="47">
        <v>586.6186</v>
      </c>
      <c r="F713" s="20">
        <v>16.25388475</v>
      </c>
      <c r="G713" s="20">
        <v>14.68251275</v>
      </c>
      <c r="H713" s="20">
        <v>1600.0</v>
      </c>
      <c r="I713" s="20">
        <v>11.031616</v>
      </c>
      <c r="J713" s="20" t="s">
        <v>245</v>
      </c>
      <c r="K713" s="20" t="s">
        <v>247</v>
      </c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 ht="15.75" customHeight="1">
      <c r="A714" s="20" t="s">
        <v>184</v>
      </c>
      <c r="B714" s="20"/>
      <c r="C714" s="20" t="s">
        <v>236</v>
      </c>
      <c r="D714" s="53">
        <v>610.9768</v>
      </c>
      <c r="E714" s="47">
        <v>583.7846</v>
      </c>
      <c r="F714" s="20">
        <v>16.25388475</v>
      </c>
      <c r="G714" s="20">
        <v>14.74633692</v>
      </c>
      <c r="H714" s="20">
        <v>1200.0</v>
      </c>
      <c r="I714" s="20">
        <v>8.273712</v>
      </c>
      <c r="J714" s="20" t="s">
        <v>245</v>
      </c>
      <c r="K714" s="20" t="s">
        <v>247</v>
      </c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 ht="15.75" customHeight="1">
      <c r="A715" s="20" t="s">
        <v>184</v>
      </c>
      <c r="B715" s="20"/>
      <c r="C715" s="20" t="s">
        <v>236</v>
      </c>
      <c r="D715" s="53">
        <v>618.4603</v>
      </c>
      <c r="E715" s="47">
        <v>591.0574</v>
      </c>
      <c r="F715" s="20">
        <v>16.25388475</v>
      </c>
      <c r="G715" s="20">
        <v>14.86270237</v>
      </c>
      <c r="H715" s="20">
        <v>800.0</v>
      </c>
      <c r="I715" s="20">
        <v>5.515808</v>
      </c>
      <c r="J715" s="20" t="s">
        <v>245</v>
      </c>
      <c r="K715" s="20" t="s">
        <v>247</v>
      </c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 ht="15.75" customHeight="1">
      <c r="A716" s="20" t="s">
        <v>184</v>
      </c>
      <c r="B716" s="20"/>
      <c r="C716" s="20" t="s">
        <v>236</v>
      </c>
      <c r="D716" s="53">
        <v>636.3234</v>
      </c>
      <c r="E716" s="47">
        <v>608.4075</v>
      </c>
      <c r="F716" s="20">
        <v>16.25388475</v>
      </c>
      <c r="G716" s="20">
        <v>15.09099667</v>
      </c>
      <c r="H716" s="20">
        <v>400.0</v>
      </c>
      <c r="I716" s="20">
        <v>2.757904</v>
      </c>
      <c r="J716" s="20" t="s">
        <v>245</v>
      </c>
      <c r="K716" s="20" t="s">
        <v>247</v>
      </c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 ht="15.75" customHeight="1">
      <c r="A717" s="20" t="s">
        <v>249</v>
      </c>
      <c r="B717" s="20"/>
      <c r="C717" s="20" t="s">
        <v>236</v>
      </c>
      <c r="D717" s="20">
        <v>5.195517</v>
      </c>
      <c r="E717" s="20">
        <v>3.88926</v>
      </c>
      <c r="F717" s="20">
        <v>10.24258534</v>
      </c>
      <c r="G717" s="20">
        <v>9.825935884</v>
      </c>
      <c r="H717" s="20">
        <v>400.0</v>
      </c>
      <c r="I717" s="20">
        <v>2.757904</v>
      </c>
      <c r="J717" s="20" t="s">
        <v>245</v>
      </c>
      <c r="K717" s="20" t="s">
        <v>246</v>
      </c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 ht="15.75" customHeight="1">
      <c r="A718" s="20" t="s">
        <v>249</v>
      </c>
      <c r="B718" s="20"/>
      <c r="C718" s="20" t="s">
        <v>236</v>
      </c>
      <c r="D718" s="20">
        <v>4.896422</v>
      </c>
      <c r="E718" s="20">
        <v>3.633943</v>
      </c>
      <c r="F718" s="20">
        <v>10.24258534</v>
      </c>
      <c r="G718" s="20">
        <v>9.764065226</v>
      </c>
      <c r="H718" s="20">
        <v>800.0</v>
      </c>
      <c r="I718" s="20">
        <v>5.515808</v>
      </c>
      <c r="J718" s="20" t="s">
        <v>245</v>
      </c>
      <c r="K718" s="20" t="s">
        <v>246</v>
      </c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 ht="15.75" customHeight="1">
      <c r="A719" s="20" t="s">
        <v>249</v>
      </c>
      <c r="B719" s="20"/>
      <c r="C719" s="20" t="s">
        <v>236</v>
      </c>
      <c r="D719" s="20">
        <v>4.696752</v>
      </c>
      <c r="E719" s="20">
        <v>3.609053</v>
      </c>
      <c r="F719" s="20">
        <v>10.24258534</v>
      </c>
      <c r="G719" s="20">
        <v>9.707658009</v>
      </c>
      <c r="H719" s="20">
        <v>1200.0</v>
      </c>
      <c r="I719" s="20">
        <v>8.273712</v>
      </c>
      <c r="J719" s="20" t="s">
        <v>245</v>
      </c>
      <c r="K719" s="20" t="s">
        <v>246</v>
      </c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 ht="15.75" customHeight="1">
      <c r="A720" s="52" t="s">
        <v>249</v>
      </c>
      <c r="B720" s="52"/>
      <c r="C720" s="20" t="s">
        <v>236</v>
      </c>
      <c r="D720" s="20">
        <v>4.615329</v>
      </c>
      <c r="E720" s="20">
        <v>3.530779</v>
      </c>
      <c r="F720" s="20">
        <v>10.24258534</v>
      </c>
      <c r="G720" s="20">
        <v>9.656772968</v>
      </c>
      <c r="H720" s="52">
        <v>1600.0</v>
      </c>
      <c r="I720" s="20">
        <v>11.031616</v>
      </c>
      <c r="J720" s="20" t="s">
        <v>245</v>
      </c>
      <c r="K720" s="20" t="s">
        <v>246</v>
      </c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 ht="15.75" customHeight="1">
      <c r="A721" s="20" t="s">
        <v>249</v>
      </c>
      <c r="B721" s="20"/>
      <c r="C721" s="20" t="s">
        <v>236</v>
      </c>
      <c r="D721" s="20">
        <v>4.552297</v>
      </c>
      <c r="E721" s="20">
        <v>3.397293</v>
      </c>
      <c r="F721" s="20">
        <v>10.24258534</v>
      </c>
      <c r="G721" s="20">
        <v>9.620235461</v>
      </c>
      <c r="H721" s="20">
        <v>2000.0</v>
      </c>
      <c r="I721" s="20">
        <v>13.78952</v>
      </c>
      <c r="J721" s="20" t="s">
        <v>245</v>
      </c>
      <c r="K721" s="20" t="s">
        <v>246</v>
      </c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 ht="15.75" customHeight="1">
      <c r="A722" s="20" t="s">
        <v>249</v>
      </c>
      <c r="B722" s="20"/>
      <c r="C722" s="20" t="s">
        <v>236</v>
      </c>
      <c r="D722" s="20">
        <v>4.500085</v>
      </c>
      <c r="E722" s="20">
        <v>3.343336</v>
      </c>
      <c r="F722" s="20">
        <v>10.24258534</v>
      </c>
      <c r="G722" s="20">
        <v>9.588273628</v>
      </c>
      <c r="H722" s="20">
        <v>2400.0</v>
      </c>
      <c r="I722" s="20">
        <v>16.547424</v>
      </c>
      <c r="J722" s="20" t="s">
        <v>245</v>
      </c>
      <c r="K722" s="20" t="s">
        <v>246</v>
      </c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 ht="15.75" customHeight="1">
      <c r="A723" s="20" t="s">
        <v>249</v>
      </c>
      <c r="B723" s="20"/>
      <c r="C723" s="20" t="s">
        <v>236</v>
      </c>
      <c r="D723" s="20">
        <v>4.394257</v>
      </c>
      <c r="E723" s="20">
        <v>3.518117</v>
      </c>
      <c r="F723" s="20">
        <v>10.24258534</v>
      </c>
      <c r="G723" s="20">
        <v>9.592664507</v>
      </c>
      <c r="H723" s="20">
        <v>2600.0</v>
      </c>
      <c r="I723" s="20">
        <v>17.926375999999998</v>
      </c>
      <c r="J723" s="20" t="s">
        <v>245</v>
      </c>
      <c r="K723" s="20" t="s">
        <v>246</v>
      </c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 ht="15.75" customHeight="1">
      <c r="A724" s="20" t="s">
        <v>249</v>
      </c>
      <c r="B724" s="20"/>
      <c r="C724" s="20" t="s">
        <v>236</v>
      </c>
      <c r="D724" s="20">
        <v>4.407244</v>
      </c>
      <c r="E724" s="20">
        <v>3.410051</v>
      </c>
      <c r="F724" s="20">
        <v>10.24258534</v>
      </c>
      <c r="G724" s="20">
        <v>9.588444965</v>
      </c>
      <c r="H724" s="20">
        <v>2800.0</v>
      </c>
      <c r="I724" s="20">
        <v>19.305328</v>
      </c>
      <c r="J724" s="20" t="s">
        <v>245</v>
      </c>
      <c r="K724" s="20" t="s">
        <v>246</v>
      </c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 ht="15.75" customHeight="1">
      <c r="A725" s="20" t="s">
        <v>249</v>
      </c>
      <c r="B725" s="20"/>
      <c r="C725" s="20" t="s">
        <v>236</v>
      </c>
      <c r="D725" s="20">
        <v>4.382272</v>
      </c>
      <c r="E725" s="20">
        <v>3.437148</v>
      </c>
      <c r="F725" s="20">
        <v>10.24258534</v>
      </c>
      <c r="G725" s="20">
        <v>9.585194881</v>
      </c>
      <c r="H725" s="20">
        <v>3000.0</v>
      </c>
      <c r="I725" s="20">
        <v>20.68428</v>
      </c>
      <c r="J725" s="20" t="s">
        <v>245</v>
      </c>
      <c r="K725" s="20" t="s">
        <v>246</v>
      </c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 ht="15.75" customHeight="1">
      <c r="A726" s="20" t="s">
        <v>249</v>
      </c>
      <c r="B726" s="20"/>
      <c r="C726" s="20" t="s">
        <v>236</v>
      </c>
      <c r="D726" s="20">
        <v>4.338318</v>
      </c>
      <c r="E726" s="20">
        <v>3.429193</v>
      </c>
      <c r="F726" s="20">
        <v>10.24258534</v>
      </c>
      <c r="G726" s="20">
        <v>9.577165819</v>
      </c>
      <c r="H726" s="20">
        <v>3200.0</v>
      </c>
      <c r="I726" s="20">
        <v>22.063232</v>
      </c>
      <c r="J726" s="20" t="s">
        <v>245</v>
      </c>
      <c r="K726" s="20" t="s">
        <v>246</v>
      </c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 ht="15.75" customHeight="1">
      <c r="A727" s="20" t="s">
        <v>249</v>
      </c>
      <c r="B727" s="54"/>
      <c r="C727" s="54" t="s">
        <v>236</v>
      </c>
      <c r="D727" s="28">
        <v>4.373584</v>
      </c>
      <c r="E727" s="28">
        <v>3.388055</v>
      </c>
      <c r="F727" s="20">
        <v>10.24258534</v>
      </c>
      <c r="G727" s="20">
        <v>9.567287117</v>
      </c>
      <c r="H727" s="54">
        <v>3000.0</v>
      </c>
      <c r="I727" s="54">
        <v>20.68428</v>
      </c>
      <c r="J727" s="20" t="s">
        <v>245</v>
      </c>
      <c r="K727" s="20" t="s">
        <v>247</v>
      </c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 ht="15.75" customHeight="1">
      <c r="A728" s="20" t="s">
        <v>249</v>
      </c>
      <c r="B728" s="20"/>
      <c r="C728" s="20" t="s">
        <v>236</v>
      </c>
      <c r="D728" s="20">
        <v>4.350908</v>
      </c>
      <c r="E728" s="20">
        <v>3.46478</v>
      </c>
      <c r="F728" s="20">
        <v>10.24258534</v>
      </c>
      <c r="G728" s="20">
        <v>9.559801922</v>
      </c>
      <c r="H728" s="20">
        <v>2800.0</v>
      </c>
      <c r="I728" s="20">
        <v>19.305328</v>
      </c>
      <c r="J728" s="20" t="s">
        <v>245</v>
      </c>
      <c r="K728" s="20" t="s">
        <v>247</v>
      </c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 ht="15.75" customHeight="1">
      <c r="A729" s="20" t="s">
        <v>249</v>
      </c>
      <c r="B729" s="20"/>
      <c r="C729" s="20" t="s">
        <v>236</v>
      </c>
      <c r="D729" s="20">
        <v>4.367884</v>
      </c>
      <c r="E729" s="20">
        <v>3.415498</v>
      </c>
      <c r="F729" s="20">
        <v>10.24258534</v>
      </c>
      <c r="G729" s="20">
        <v>9.560970127</v>
      </c>
      <c r="H729" s="20">
        <v>2600.0</v>
      </c>
      <c r="I729" s="20">
        <v>17.926375999999998</v>
      </c>
      <c r="J729" s="20" t="s">
        <v>245</v>
      </c>
      <c r="K729" s="20" t="s">
        <v>247</v>
      </c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 ht="15.75" customHeight="1">
      <c r="A730" s="20" t="s">
        <v>249</v>
      </c>
      <c r="B730" s="20"/>
      <c r="C730" s="20" t="s">
        <v>236</v>
      </c>
      <c r="D730" s="20">
        <v>4.38304</v>
      </c>
      <c r="E730" s="20">
        <v>3.384347</v>
      </c>
      <c r="F730" s="20">
        <v>10.24258534</v>
      </c>
      <c r="G730" s="20">
        <v>9.554963638</v>
      </c>
      <c r="H730" s="20">
        <v>2400.0</v>
      </c>
      <c r="I730" s="20">
        <v>16.547424</v>
      </c>
      <c r="J730" s="20" t="s">
        <v>245</v>
      </c>
      <c r="K730" s="20" t="s">
        <v>247</v>
      </c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 ht="15.75" customHeight="1">
      <c r="A731" s="20" t="s">
        <v>249</v>
      </c>
      <c r="B731" s="20"/>
      <c r="C731" s="20" t="s">
        <v>236</v>
      </c>
      <c r="D731" s="20">
        <v>4.38701</v>
      </c>
      <c r="E731" s="20">
        <v>3.538984</v>
      </c>
      <c r="F731" s="20">
        <v>10.24258534</v>
      </c>
      <c r="G731" s="20">
        <v>9.55521417</v>
      </c>
      <c r="H731" s="20">
        <v>2000.0</v>
      </c>
      <c r="I731" s="20">
        <v>13.78952</v>
      </c>
      <c r="J731" s="20" t="s">
        <v>245</v>
      </c>
      <c r="K731" s="20" t="s">
        <v>247</v>
      </c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 ht="15.75" customHeight="1">
      <c r="A732" s="20" t="s">
        <v>249</v>
      </c>
      <c r="B732" s="20"/>
      <c r="C732" s="20" t="s">
        <v>236</v>
      </c>
      <c r="D732" s="20">
        <v>4.450532</v>
      </c>
      <c r="E732" s="20">
        <v>3.498442</v>
      </c>
      <c r="F732" s="20">
        <v>10.24258534</v>
      </c>
      <c r="G732" s="20">
        <v>9.58417336</v>
      </c>
      <c r="H732" s="20">
        <v>1600.0</v>
      </c>
      <c r="I732" s="20">
        <v>11.031616</v>
      </c>
      <c r="J732" s="20" t="s">
        <v>245</v>
      </c>
      <c r="K732" s="20" t="s">
        <v>247</v>
      </c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 ht="15.75" customHeight="1">
      <c r="A733" s="20" t="s">
        <v>249</v>
      </c>
      <c r="B733" s="20"/>
      <c r="C733" s="20" t="s">
        <v>236</v>
      </c>
      <c r="D733" s="20">
        <v>4.460799</v>
      </c>
      <c r="E733" s="20">
        <v>3.614511</v>
      </c>
      <c r="F733" s="20">
        <v>10.24258534</v>
      </c>
      <c r="G733" s="20">
        <v>9.612626726</v>
      </c>
      <c r="H733" s="20">
        <v>1200.0</v>
      </c>
      <c r="I733" s="20">
        <v>8.273712</v>
      </c>
      <c r="J733" s="20" t="s">
        <v>245</v>
      </c>
      <c r="K733" s="20" t="s">
        <v>247</v>
      </c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 ht="15.75" customHeight="1">
      <c r="A734" s="20" t="s">
        <v>249</v>
      </c>
      <c r="B734" s="20"/>
      <c r="C734" s="20" t="s">
        <v>236</v>
      </c>
      <c r="D734" s="20">
        <v>4.600082</v>
      </c>
      <c r="E734" s="20">
        <v>3.566977</v>
      </c>
      <c r="F734" s="20">
        <v>10.24258534</v>
      </c>
      <c r="G734" s="20">
        <v>9.663661262</v>
      </c>
      <c r="H734" s="20">
        <v>800.0</v>
      </c>
      <c r="I734" s="20">
        <v>5.515808</v>
      </c>
      <c r="J734" s="20" t="s">
        <v>245</v>
      </c>
      <c r="K734" s="20" t="s">
        <v>247</v>
      </c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 ht="15.75" customHeight="1">
      <c r="A735" s="52" t="s">
        <v>249</v>
      </c>
      <c r="B735" s="52"/>
      <c r="C735" s="20" t="s">
        <v>236</v>
      </c>
      <c r="D735" s="52">
        <v>4.749713</v>
      </c>
      <c r="E735" s="52">
        <v>3.762837</v>
      </c>
      <c r="F735" s="20">
        <v>10.24258534</v>
      </c>
      <c r="G735" s="20">
        <v>9.759143215</v>
      </c>
      <c r="H735" s="52">
        <v>400.0</v>
      </c>
      <c r="I735" s="20">
        <v>2.757904</v>
      </c>
      <c r="J735" s="20" t="s">
        <v>245</v>
      </c>
      <c r="K735" s="20" t="s">
        <v>247</v>
      </c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 ht="15.75" customHeight="1">
      <c r="A736" s="20" t="s">
        <v>250</v>
      </c>
      <c r="B736" s="20"/>
      <c r="C736" s="20" t="s">
        <v>236</v>
      </c>
      <c r="D736" s="20">
        <v>0.1013151</v>
      </c>
      <c r="E736" s="20">
        <v>0.04146272</v>
      </c>
      <c r="F736" s="20">
        <v>5.753748268</v>
      </c>
      <c r="G736" s="20">
        <v>5.885008945</v>
      </c>
      <c r="H736" s="20">
        <v>700.0</v>
      </c>
      <c r="I736" s="20">
        <v>4.826332</v>
      </c>
      <c r="J736" s="20" t="s">
        <v>245</v>
      </c>
      <c r="K736" s="20" t="s">
        <v>246</v>
      </c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 ht="15.75" customHeight="1">
      <c r="A737" s="20" t="s">
        <v>250</v>
      </c>
      <c r="B737" s="20"/>
      <c r="C737" s="20" t="s">
        <v>236</v>
      </c>
      <c r="D737" s="20">
        <v>0.0948372</v>
      </c>
      <c r="E737" s="20">
        <v>0.03810209</v>
      </c>
      <c r="F737" s="20">
        <v>5.753748268</v>
      </c>
      <c r="G737" s="20">
        <v>5.870023093</v>
      </c>
      <c r="H737" s="20">
        <v>1200.0</v>
      </c>
      <c r="I737" s="20">
        <v>8.273712</v>
      </c>
      <c r="J737" s="20" t="s">
        <v>245</v>
      </c>
      <c r="K737" s="20" t="s">
        <v>246</v>
      </c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 ht="15.75" customHeight="1">
      <c r="A738" s="20" t="s">
        <v>250</v>
      </c>
      <c r="B738" s="20"/>
      <c r="C738" s="20" t="s">
        <v>236</v>
      </c>
      <c r="D738" s="20">
        <v>0.07333384</v>
      </c>
      <c r="E738" s="20">
        <v>0.02738844</v>
      </c>
      <c r="F738" s="20">
        <v>5.753748268</v>
      </c>
      <c r="G738" s="20">
        <v>5.823433118</v>
      </c>
      <c r="H738" s="20">
        <v>1700.0</v>
      </c>
      <c r="I738" s="20">
        <v>11.721091999999999</v>
      </c>
      <c r="J738" s="20" t="s">
        <v>245</v>
      </c>
      <c r="K738" s="20" t="s">
        <v>246</v>
      </c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 ht="15.75" customHeight="1">
      <c r="A739" s="20" t="s">
        <v>250</v>
      </c>
      <c r="B739" s="20"/>
      <c r="C739" s="20" t="s">
        <v>236</v>
      </c>
      <c r="D739" s="20">
        <v>0.06093305</v>
      </c>
      <c r="E739" s="20">
        <v>0.0215</v>
      </c>
      <c r="F739" s="20">
        <v>5.753748268</v>
      </c>
      <c r="G739" s="20">
        <v>5.782460318</v>
      </c>
      <c r="H739" s="20">
        <v>2200.0</v>
      </c>
      <c r="I739" s="20">
        <v>15.168472</v>
      </c>
      <c r="J739" s="20" t="s">
        <v>245</v>
      </c>
      <c r="K739" s="20" t="s">
        <v>246</v>
      </c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 ht="15.75" customHeight="1">
      <c r="A740" s="20" t="s">
        <v>250</v>
      </c>
      <c r="B740" s="57"/>
      <c r="C740" s="57" t="s">
        <v>236</v>
      </c>
      <c r="D740" s="57">
        <v>0.07318021</v>
      </c>
      <c r="E740" s="57">
        <v>0.0273</v>
      </c>
      <c r="F740" s="20">
        <v>5.753748268</v>
      </c>
      <c r="G740" s="20">
        <v>5.725610687</v>
      </c>
      <c r="H740" s="57">
        <v>2700.0</v>
      </c>
      <c r="I740" s="57">
        <v>18.615852</v>
      </c>
      <c r="J740" s="57" t="s">
        <v>245</v>
      </c>
      <c r="K740" s="57" t="s">
        <v>246</v>
      </c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 ht="15.75" customHeight="1">
      <c r="A741" s="20" t="s">
        <v>250</v>
      </c>
      <c r="B741" s="20"/>
      <c r="C741" s="20" t="s">
        <v>236</v>
      </c>
      <c r="D741" s="20">
        <v>0.06808705</v>
      </c>
      <c r="E741" s="20">
        <v>0.0249</v>
      </c>
      <c r="F741" s="20">
        <v>5.753748268</v>
      </c>
      <c r="G741" s="20">
        <v>5.707890187</v>
      </c>
      <c r="H741" s="20">
        <v>3000.0</v>
      </c>
      <c r="I741" s="20">
        <v>20.68428</v>
      </c>
      <c r="J741" s="20" t="s">
        <v>245</v>
      </c>
      <c r="K741" s="20" t="s">
        <v>246</v>
      </c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 ht="15.75" customHeight="1">
      <c r="A742" s="20" t="s">
        <v>250</v>
      </c>
      <c r="B742" s="20"/>
      <c r="C742" s="20" t="s">
        <v>236</v>
      </c>
      <c r="D742" s="20">
        <v>0.07385224</v>
      </c>
      <c r="E742" s="20">
        <v>0.0276</v>
      </c>
      <c r="F742" s="20">
        <v>5.753748268</v>
      </c>
      <c r="G742" s="20">
        <v>5.717716574</v>
      </c>
      <c r="H742" s="20">
        <v>3200.0</v>
      </c>
      <c r="I742" s="20">
        <v>22.063232</v>
      </c>
      <c r="J742" s="20" t="s">
        <v>245</v>
      </c>
      <c r="K742" s="20" t="s">
        <v>246</v>
      </c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 ht="15.75" customHeight="1">
      <c r="A743" s="20" t="s">
        <v>250</v>
      </c>
      <c r="B743" s="20"/>
      <c r="C743" s="20" t="s">
        <v>236</v>
      </c>
      <c r="D743" s="20">
        <v>0.07575674</v>
      </c>
      <c r="E743" s="20">
        <v>0.0285</v>
      </c>
      <c r="F743" s="20">
        <v>5.753748268</v>
      </c>
      <c r="G743" s="20">
        <v>5.699454372</v>
      </c>
      <c r="H743" s="20">
        <v>3700.0</v>
      </c>
      <c r="I743" s="20">
        <v>25.510612</v>
      </c>
      <c r="J743" s="20" t="s">
        <v>245</v>
      </c>
      <c r="K743" s="20" t="s">
        <v>246</v>
      </c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 ht="15.75" customHeight="1">
      <c r="A744" s="20" t="s">
        <v>250</v>
      </c>
      <c r="B744" s="20"/>
      <c r="C744" s="20" t="s">
        <v>236</v>
      </c>
      <c r="D744" s="20">
        <v>0.06451778</v>
      </c>
      <c r="E744" s="20">
        <v>0.0232</v>
      </c>
      <c r="F744" s="20">
        <v>5.753748268</v>
      </c>
      <c r="G744" s="20">
        <v>5.675652574</v>
      </c>
      <c r="H744" s="20">
        <v>4000.0</v>
      </c>
      <c r="I744" s="20">
        <v>27.57904</v>
      </c>
      <c r="J744" s="20" t="s">
        <v>245</v>
      </c>
      <c r="K744" s="20" t="s">
        <v>246</v>
      </c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 ht="15.75" customHeight="1">
      <c r="A745" s="20" t="s">
        <v>250</v>
      </c>
      <c r="B745" s="20"/>
      <c r="C745" s="20" t="s">
        <v>236</v>
      </c>
      <c r="D745" s="20">
        <v>0.06681989</v>
      </c>
      <c r="E745" s="20">
        <v>0.02424579</v>
      </c>
      <c r="F745" s="20">
        <v>5.753748268</v>
      </c>
      <c r="G745" s="20">
        <v>5.701172517</v>
      </c>
      <c r="H745" s="20">
        <v>4200.0</v>
      </c>
      <c r="I745" s="20">
        <v>28.957991999999997</v>
      </c>
      <c r="J745" s="20" t="s">
        <v>245</v>
      </c>
      <c r="K745" s="20" t="s">
        <v>246</v>
      </c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 ht="15.75" customHeight="1">
      <c r="A746" s="20" t="s">
        <v>250</v>
      </c>
      <c r="B746" s="20"/>
      <c r="C746" s="20" t="s">
        <v>236</v>
      </c>
      <c r="D746" s="20">
        <v>0.06865881</v>
      </c>
      <c r="E746" s="20">
        <v>0.02511911</v>
      </c>
      <c r="F746" s="20">
        <v>5.753748268</v>
      </c>
      <c r="G746" s="20">
        <v>5.674416614</v>
      </c>
      <c r="H746" s="20">
        <v>4000.0</v>
      </c>
      <c r="I746" s="20">
        <v>27.57904</v>
      </c>
      <c r="J746" s="20" t="s">
        <v>245</v>
      </c>
      <c r="K746" s="20" t="s">
        <v>247</v>
      </c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 ht="15.75" customHeight="1">
      <c r="A747" s="20" t="s">
        <v>250</v>
      </c>
      <c r="B747" s="20"/>
      <c r="C747" s="20" t="s">
        <v>236</v>
      </c>
      <c r="D747" s="20">
        <v>0.06695085</v>
      </c>
      <c r="E747" s="20">
        <v>0.02431018</v>
      </c>
      <c r="F747" s="20">
        <v>5.753748268</v>
      </c>
      <c r="G747" s="20">
        <v>5.680701883</v>
      </c>
      <c r="H747" s="20">
        <v>3700.0</v>
      </c>
      <c r="I747" s="20">
        <v>25.510612</v>
      </c>
      <c r="J747" s="20" t="s">
        <v>245</v>
      </c>
      <c r="K747" s="20" t="s">
        <v>247</v>
      </c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 ht="15.75" customHeight="1">
      <c r="A748" s="20" t="s">
        <v>250</v>
      </c>
      <c r="B748" s="20"/>
      <c r="C748" s="20" t="s">
        <v>236</v>
      </c>
      <c r="D748" s="20">
        <v>0.05010204</v>
      </c>
      <c r="E748" s="20">
        <v>0.01664467</v>
      </c>
      <c r="F748" s="20">
        <v>5.753748268</v>
      </c>
      <c r="G748" s="20">
        <v>5.637156763</v>
      </c>
      <c r="H748" s="20">
        <v>3200.0</v>
      </c>
      <c r="I748" s="20">
        <v>22.063232</v>
      </c>
      <c r="J748" s="20" t="s">
        <v>245</v>
      </c>
      <c r="K748" s="20" t="s">
        <v>247</v>
      </c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 ht="15.75" customHeight="1">
      <c r="A749" s="20" t="s">
        <v>250</v>
      </c>
      <c r="B749" s="20"/>
      <c r="C749" s="20" t="s">
        <v>236</v>
      </c>
      <c r="D749" s="20">
        <v>0.06465911</v>
      </c>
      <c r="E749" s="20">
        <v>0.02322951</v>
      </c>
      <c r="F749" s="20">
        <v>5.753748268</v>
      </c>
      <c r="G749" s="20">
        <v>5.678124879</v>
      </c>
      <c r="H749" s="20">
        <v>3000.0</v>
      </c>
      <c r="I749" s="20">
        <v>20.68428</v>
      </c>
      <c r="J749" s="20" t="s">
        <v>245</v>
      </c>
      <c r="K749" s="20" t="s">
        <v>247</v>
      </c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 ht="15.75" customHeight="1">
      <c r="A750" s="20" t="s">
        <v>250</v>
      </c>
      <c r="B750" s="20"/>
      <c r="C750" s="20" t="s">
        <v>236</v>
      </c>
      <c r="D750" s="52">
        <v>0.05736111</v>
      </c>
      <c r="E750" s="52">
        <v>0.01986279</v>
      </c>
      <c r="F750" s="52">
        <v>5.753748268</v>
      </c>
      <c r="G750" s="52">
        <v>5.673187619</v>
      </c>
      <c r="H750" s="52">
        <v>2700.0</v>
      </c>
      <c r="I750" s="20">
        <v>18.615852</v>
      </c>
      <c r="J750" s="20" t="s">
        <v>245</v>
      </c>
      <c r="K750" s="20" t="s">
        <v>247</v>
      </c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 ht="15.75" customHeight="1">
      <c r="A751" s="20" t="s">
        <v>250</v>
      </c>
      <c r="B751" s="20"/>
      <c r="C751" s="20" t="s">
        <v>236</v>
      </c>
      <c r="D751" s="20">
        <v>0.05865733</v>
      </c>
      <c r="E751" s="20">
        <v>0.02045944</v>
      </c>
      <c r="F751" s="20">
        <v>5.753748268</v>
      </c>
      <c r="G751" s="20">
        <v>5.716577622</v>
      </c>
      <c r="H751" s="20">
        <v>2200.0</v>
      </c>
      <c r="I751" s="20">
        <v>15.168472</v>
      </c>
      <c r="J751" s="20" t="s">
        <v>245</v>
      </c>
      <c r="K751" s="20" t="s">
        <v>247</v>
      </c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 ht="15.75" customHeight="1">
      <c r="A752" s="20" t="s">
        <v>250</v>
      </c>
      <c r="B752" s="20"/>
      <c r="C752" s="20" t="s">
        <v>236</v>
      </c>
      <c r="D752" s="20">
        <v>0.06715621</v>
      </c>
      <c r="E752" s="20">
        <v>0.02439942</v>
      </c>
      <c r="F752" s="20">
        <v>5.753748268</v>
      </c>
      <c r="G752" s="20">
        <v>5.774674125</v>
      </c>
      <c r="H752" s="20">
        <v>1700.0</v>
      </c>
      <c r="I752" s="20">
        <v>11.721091999999999</v>
      </c>
      <c r="J752" s="20" t="s">
        <v>245</v>
      </c>
      <c r="K752" s="20" t="s">
        <v>247</v>
      </c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 ht="15.75" customHeight="1">
      <c r="A753" s="20" t="s">
        <v>250</v>
      </c>
      <c r="B753" s="20"/>
      <c r="C753" s="20" t="s">
        <v>236</v>
      </c>
      <c r="D753" s="20">
        <v>0.06906794</v>
      </c>
      <c r="E753" s="20">
        <v>0.02529804</v>
      </c>
      <c r="F753" s="20">
        <v>5.753748268</v>
      </c>
      <c r="G753" s="20">
        <v>5.820043136</v>
      </c>
      <c r="H753" s="20">
        <v>1200.0</v>
      </c>
      <c r="I753" s="20">
        <v>8.273712</v>
      </c>
      <c r="J753" s="20" t="s">
        <v>245</v>
      </c>
      <c r="K753" s="20" t="s">
        <v>247</v>
      </c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 ht="15.75" customHeight="1">
      <c r="A754" s="20" t="s">
        <v>250</v>
      </c>
      <c r="B754" s="20"/>
      <c r="C754" s="20" t="s">
        <v>236</v>
      </c>
      <c r="D754" s="20">
        <v>0.07515832</v>
      </c>
      <c r="E754" s="20">
        <v>0.02821695</v>
      </c>
      <c r="F754" s="20">
        <v>5.753748268</v>
      </c>
      <c r="G754" s="20">
        <v>5.926937305</v>
      </c>
      <c r="H754" s="20">
        <v>700.0</v>
      </c>
      <c r="I754" s="20">
        <v>4.826332</v>
      </c>
      <c r="J754" s="20" t="s">
        <v>245</v>
      </c>
      <c r="K754" s="20" t="s">
        <v>247</v>
      </c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 ht="15.75" customHeight="1">
      <c r="A755" s="20" t="s">
        <v>251</v>
      </c>
      <c r="B755" s="20"/>
      <c r="C755" s="20" t="s">
        <v>236</v>
      </c>
      <c r="D755" s="20">
        <v>15.63153</v>
      </c>
      <c r="E755" s="20">
        <v>13.19746</v>
      </c>
      <c r="F755" s="20">
        <v>14.65289102</v>
      </c>
      <c r="G755" s="20">
        <v>14.01199779</v>
      </c>
      <c r="H755" s="20">
        <v>400.0</v>
      </c>
      <c r="I755" s="20">
        <v>2.757904</v>
      </c>
      <c r="J755" s="20" t="s">
        <v>245</v>
      </c>
      <c r="K755" s="20" t="s">
        <v>246</v>
      </c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 ht="15.75" customHeight="1">
      <c r="A756" s="20" t="s">
        <v>251</v>
      </c>
      <c r="B756" s="20"/>
      <c r="C756" s="20" t="s">
        <v>236</v>
      </c>
      <c r="D756" s="20">
        <v>14.7415</v>
      </c>
      <c r="E756" s="20">
        <v>12.08332</v>
      </c>
      <c r="F756" s="20">
        <v>14.65289102</v>
      </c>
      <c r="G756" s="20">
        <v>13.95702238</v>
      </c>
      <c r="H756" s="20">
        <v>1600.0</v>
      </c>
      <c r="I756" s="20">
        <v>11.031616</v>
      </c>
      <c r="J756" s="20" t="s">
        <v>245</v>
      </c>
      <c r="K756" s="20" t="s">
        <v>246</v>
      </c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 ht="15.75" customHeight="1">
      <c r="A757" s="20" t="s">
        <v>251</v>
      </c>
      <c r="B757" s="20"/>
      <c r="C757" s="20" t="s">
        <v>236</v>
      </c>
      <c r="D757" s="20">
        <v>14.5098</v>
      </c>
      <c r="E757" s="20">
        <v>12.05917</v>
      </c>
      <c r="F757" s="20">
        <v>14.65289102</v>
      </c>
      <c r="G757" s="20">
        <v>13.91678115</v>
      </c>
      <c r="H757" s="20">
        <v>2000.0</v>
      </c>
      <c r="I757" s="20">
        <v>13.78952</v>
      </c>
      <c r="J757" s="20" t="s">
        <v>245</v>
      </c>
      <c r="K757" s="20" t="s">
        <v>246</v>
      </c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 ht="15.75" customHeight="1">
      <c r="A758" s="20" t="s">
        <v>251</v>
      </c>
      <c r="B758" s="20"/>
      <c r="C758" s="20" t="s">
        <v>236</v>
      </c>
      <c r="D758" s="20">
        <v>14.37774</v>
      </c>
      <c r="E758" s="20">
        <v>11.85967</v>
      </c>
      <c r="F758" s="20">
        <v>14.65289102</v>
      </c>
      <c r="G758" s="20">
        <v>13.87925852</v>
      </c>
      <c r="H758" s="20">
        <v>2400.0</v>
      </c>
      <c r="I758" s="20">
        <v>16.547424</v>
      </c>
      <c r="J758" s="20" t="s">
        <v>245</v>
      </c>
      <c r="K758" s="20" t="s">
        <v>246</v>
      </c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 ht="15.75" customHeight="1">
      <c r="A759" s="20" t="s">
        <v>251</v>
      </c>
      <c r="B759" s="20"/>
      <c r="C759" s="20" t="s">
        <v>236</v>
      </c>
      <c r="D759" s="20">
        <v>14.23226</v>
      </c>
      <c r="E759" s="20">
        <v>11.87346</v>
      </c>
      <c r="F759" s="20">
        <v>14.65289102</v>
      </c>
      <c r="G759" s="20">
        <v>13.84531392</v>
      </c>
      <c r="H759" s="20">
        <v>2800.0</v>
      </c>
      <c r="I759" s="20">
        <v>19.305328</v>
      </c>
      <c r="J759" s="20" t="s">
        <v>245</v>
      </c>
      <c r="K759" s="20" t="s">
        <v>246</v>
      </c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 ht="15.75" customHeight="1">
      <c r="A760" s="20" t="s">
        <v>251</v>
      </c>
      <c r="B760" s="20"/>
      <c r="C760" s="20" t="s">
        <v>236</v>
      </c>
      <c r="D760" s="20">
        <v>14.0235</v>
      </c>
      <c r="E760" s="20">
        <v>11.91907</v>
      </c>
      <c r="F760" s="20">
        <v>14.65289102</v>
      </c>
      <c r="G760" s="20">
        <v>13.81063578</v>
      </c>
      <c r="H760" s="20">
        <v>3200.0</v>
      </c>
      <c r="I760" s="20">
        <v>22.063232</v>
      </c>
      <c r="J760" s="20" t="s">
        <v>245</v>
      </c>
      <c r="K760" s="20" t="s">
        <v>246</v>
      </c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 ht="15.75" customHeight="1">
      <c r="A761" s="20" t="s">
        <v>251</v>
      </c>
      <c r="B761" s="20"/>
      <c r="C761" s="20" t="s">
        <v>236</v>
      </c>
      <c r="D761" s="20">
        <v>14.2105</v>
      </c>
      <c r="E761" s="20">
        <v>11.61105</v>
      </c>
      <c r="F761" s="20">
        <v>14.65289102</v>
      </c>
      <c r="G761" s="20">
        <v>13.81544646</v>
      </c>
      <c r="H761" s="20">
        <v>2800.0</v>
      </c>
      <c r="I761" s="20">
        <v>19.305328</v>
      </c>
      <c r="J761" s="20" t="s">
        <v>245</v>
      </c>
      <c r="K761" s="20" t="s">
        <v>247</v>
      </c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 ht="15.75" customHeight="1">
      <c r="A762" s="20" t="s">
        <v>251</v>
      </c>
      <c r="B762" s="20"/>
      <c r="C762" s="20" t="s">
        <v>236</v>
      </c>
      <c r="D762" s="20">
        <v>14.25966</v>
      </c>
      <c r="E762" s="20">
        <v>11.84629</v>
      </c>
      <c r="F762" s="20">
        <v>14.65289102</v>
      </c>
      <c r="G762" s="20">
        <v>13.82751589</v>
      </c>
      <c r="H762" s="20">
        <v>2400.0</v>
      </c>
      <c r="I762" s="20">
        <v>16.547424</v>
      </c>
      <c r="J762" s="20" t="s">
        <v>245</v>
      </c>
      <c r="K762" s="20" t="s">
        <v>247</v>
      </c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 ht="15.75" customHeight="1">
      <c r="A763" s="20" t="s">
        <v>251</v>
      </c>
      <c r="B763" s="20"/>
      <c r="C763" s="20" t="s">
        <v>236</v>
      </c>
      <c r="D763" s="20">
        <v>14.27972</v>
      </c>
      <c r="E763" s="20">
        <v>11.80486</v>
      </c>
      <c r="F763" s="20">
        <v>14.65289102</v>
      </c>
      <c r="G763" s="20">
        <v>13.85285092</v>
      </c>
      <c r="H763" s="20">
        <v>2000.0</v>
      </c>
      <c r="I763" s="20">
        <v>13.78952</v>
      </c>
      <c r="J763" s="20" t="s">
        <v>245</v>
      </c>
      <c r="K763" s="20" t="s">
        <v>247</v>
      </c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 ht="15.75" customHeight="1">
      <c r="A764" s="20" t="s">
        <v>251</v>
      </c>
      <c r="B764" s="20"/>
      <c r="C764" s="20" t="s">
        <v>236</v>
      </c>
      <c r="D764" s="20">
        <v>14.29742</v>
      </c>
      <c r="E764" s="20">
        <v>12.29175</v>
      </c>
      <c r="F764" s="20">
        <v>14.65289102</v>
      </c>
      <c r="G764" s="20">
        <v>13.87650093</v>
      </c>
      <c r="H764" s="20">
        <v>1600.0</v>
      </c>
      <c r="I764" s="20">
        <v>11.031616</v>
      </c>
      <c r="J764" s="20" t="s">
        <v>245</v>
      </c>
      <c r="K764" s="20" t="s">
        <v>247</v>
      </c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 ht="15.75" customHeight="1">
      <c r="A765" s="20" t="s">
        <v>251</v>
      </c>
      <c r="B765" s="20"/>
      <c r="C765" s="20" t="s">
        <v>236</v>
      </c>
      <c r="D765" s="20">
        <v>14.52752</v>
      </c>
      <c r="E765" s="20">
        <v>12.01401</v>
      </c>
      <c r="F765" s="20">
        <v>14.65289102</v>
      </c>
      <c r="G765" s="20">
        <v>13.91396312</v>
      </c>
      <c r="H765" s="20">
        <v>1200.0</v>
      </c>
      <c r="I765" s="20">
        <v>8.273712</v>
      </c>
      <c r="J765" s="20" t="s">
        <v>245</v>
      </c>
      <c r="K765" s="20" t="s">
        <v>247</v>
      </c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 ht="15.75" customHeight="1">
      <c r="A766" s="20" t="s">
        <v>251</v>
      </c>
      <c r="B766" s="20"/>
      <c r="C766" s="20" t="s">
        <v>236</v>
      </c>
      <c r="D766" s="20">
        <v>14.68707</v>
      </c>
      <c r="E766" s="20">
        <v>12.10424</v>
      </c>
      <c r="F766" s="20">
        <v>14.65289102</v>
      </c>
      <c r="G766" s="20">
        <v>13.96176113</v>
      </c>
      <c r="H766" s="20">
        <v>800.0</v>
      </c>
      <c r="I766" s="20">
        <v>5.515808</v>
      </c>
      <c r="J766" s="20" t="s">
        <v>245</v>
      </c>
      <c r="K766" s="20" t="s">
        <v>247</v>
      </c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 ht="15.75" customHeight="1">
      <c r="A767" s="20" t="s">
        <v>251</v>
      </c>
      <c r="B767" s="20"/>
      <c r="C767" s="20" t="s">
        <v>236</v>
      </c>
      <c r="D767" s="20">
        <v>14.95913</v>
      </c>
      <c r="E767" s="20">
        <v>12.7373</v>
      </c>
      <c r="F767" s="20">
        <v>14.65289102</v>
      </c>
      <c r="G767" s="20">
        <v>14.06480643</v>
      </c>
      <c r="H767" s="20">
        <v>400.0</v>
      </c>
      <c r="I767" s="20">
        <v>2.757904</v>
      </c>
      <c r="J767" s="20" t="s">
        <v>245</v>
      </c>
      <c r="K767" s="20" t="s">
        <v>247</v>
      </c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 ht="15.75" customHeight="1">
      <c r="A768" s="20" t="s">
        <v>252</v>
      </c>
      <c r="B768" s="20"/>
      <c r="C768" s="20" t="s">
        <v>236</v>
      </c>
      <c r="D768" s="20">
        <v>10.80786</v>
      </c>
      <c r="E768" s="20">
        <v>9.189951</v>
      </c>
      <c r="F768" s="20">
        <v>13.12991396</v>
      </c>
      <c r="G768" s="20">
        <v>12.89643018</v>
      </c>
      <c r="H768" s="20">
        <v>400.0</v>
      </c>
      <c r="I768" s="20">
        <v>2.757904</v>
      </c>
      <c r="J768" s="20" t="s">
        <v>245</v>
      </c>
      <c r="K768" s="20" t="s">
        <v>246</v>
      </c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 ht="15.75" customHeight="1">
      <c r="A769" s="20" t="s">
        <v>252</v>
      </c>
      <c r="B769" s="20"/>
      <c r="C769" s="20" t="s">
        <v>236</v>
      </c>
      <c r="D769" s="20">
        <v>10.45005</v>
      </c>
      <c r="E769" s="20">
        <v>8.930231</v>
      </c>
      <c r="F769" s="20">
        <v>13.12991396</v>
      </c>
      <c r="G769" s="20">
        <v>12.81487732</v>
      </c>
      <c r="H769" s="20">
        <v>800.0</v>
      </c>
      <c r="I769" s="20">
        <v>5.515808</v>
      </c>
      <c r="J769" s="20" t="s">
        <v>245</v>
      </c>
      <c r="K769" s="20" t="s">
        <v>246</v>
      </c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 ht="15.75" customHeight="1">
      <c r="A770" s="20" t="s">
        <v>252</v>
      </c>
      <c r="B770" s="20"/>
      <c r="C770" s="20" t="s">
        <v>236</v>
      </c>
      <c r="D770" s="20">
        <v>10.37245</v>
      </c>
      <c r="E770" s="20">
        <v>8.565018</v>
      </c>
      <c r="F770" s="20">
        <v>13.12991396</v>
      </c>
      <c r="G770" s="20">
        <v>12.75032919</v>
      </c>
      <c r="H770" s="20">
        <v>1200.0</v>
      </c>
      <c r="I770" s="20">
        <v>8.273712</v>
      </c>
      <c r="J770" s="20" t="s">
        <v>245</v>
      </c>
      <c r="K770" s="20" t="s">
        <v>246</v>
      </c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 ht="15.75" customHeight="1">
      <c r="A771" s="20" t="s">
        <v>252</v>
      </c>
      <c r="B771" s="20"/>
      <c r="C771" s="20" t="s">
        <v>236</v>
      </c>
      <c r="D771" s="20">
        <v>10.19639</v>
      </c>
      <c r="E771" s="20">
        <v>8.55</v>
      </c>
      <c r="F771" s="20">
        <v>13.12991396</v>
      </c>
      <c r="G771" s="20">
        <v>12.70749097</v>
      </c>
      <c r="H771" s="20">
        <v>1600.0</v>
      </c>
      <c r="I771" s="20">
        <v>11.031616</v>
      </c>
      <c r="J771" s="20" t="s">
        <v>245</v>
      </c>
      <c r="K771" s="20" t="s">
        <v>246</v>
      </c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 ht="15.75" customHeight="1">
      <c r="A772" s="20" t="s">
        <v>252</v>
      </c>
      <c r="B772" s="20"/>
      <c r="C772" s="20" t="s">
        <v>236</v>
      </c>
      <c r="D772" s="20">
        <v>10.08515</v>
      </c>
      <c r="E772" s="20">
        <v>8.54</v>
      </c>
      <c r="F772" s="20">
        <v>13.12991396</v>
      </c>
      <c r="G772" s="20">
        <v>12.67327257</v>
      </c>
      <c r="H772" s="20">
        <v>2000.0</v>
      </c>
      <c r="I772" s="20">
        <v>13.78952</v>
      </c>
      <c r="J772" s="20" t="s">
        <v>245</v>
      </c>
      <c r="K772" s="20" t="s">
        <v>246</v>
      </c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 ht="15.75" customHeight="1">
      <c r="A773" s="20" t="s">
        <v>252</v>
      </c>
      <c r="B773" s="20"/>
      <c r="C773" s="20" t="s">
        <v>236</v>
      </c>
      <c r="D773" s="20">
        <v>10.01427</v>
      </c>
      <c r="E773" s="20">
        <v>8.5</v>
      </c>
      <c r="F773" s="20">
        <v>13.12991396</v>
      </c>
      <c r="G773" s="20">
        <v>12.63744963</v>
      </c>
      <c r="H773" s="20">
        <v>2400.0</v>
      </c>
      <c r="I773" s="20">
        <v>16.547424</v>
      </c>
      <c r="J773" s="20" t="s">
        <v>245</v>
      </c>
      <c r="K773" s="20" t="s">
        <v>246</v>
      </c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 ht="15.75" customHeight="1">
      <c r="A774" s="20" t="s">
        <v>252</v>
      </c>
      <c r="B774" s="20"/>
      <c r="C774" s="20" t="s">
        <v>236</v>
      </c>
      <c r="D774" s="20">
        <v>9.969101</v>
      </c>
      <c r="E774" s="20">
        <v>8.49</v>
      </c>
      <c r="F774" s="20">
        <v>13.12991396</v>
      </c>
      <c r="G774" s="20">
        <v>12.62380692</v>
      </c>
      <c r="H774" s="20">
        <v>2600.0</v>
      </c>
      <c r="I774" s="20">
        <v>17.926375999999998</v>
      </c>
      <c r="J774" s="20" t="s">
        <v>245</v>
      </c>
      <c r="K774" s="20" t="s">
        <v>246</v>
      </c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 ht="15.75" customHeight="1">
      <c r="A775" s="20" t="s">
        <v>252</v>
      </c>
      <c r="B775" s="20"/>
      <c r="C775" s="20" t="s">
        <v>236</v>
      </c>
      <c r="D775" s="20">
        <v>9.9916</v>
      </c>
      <c r="E775" s="20">
        <v>8.26</v>
      </c>
      <c r="F775" s="20">
        <v>13.12991396</v>
      </c>
      <c r="G775" s="20">
        <v>12.60433389</v>
      </c>
      <c r="H775" s="20">
        <v>2800.0</v>
      </c>
      <c r="I775" s="20">
        <v>19.305328</v>
      </c>
      <c r="J775" s="20" t="s">
        <v>245</v>
      </c>
      <c r="K775" s="20" t="s">
        <v>246</v>
      </c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 ht="15.75" customHeight="1">
      <c r="A776" s="20" t="s">
        <v>252</v>
      </c>
      <c r="B776" s="20"/>
      <c r="C776" s="20" t="s">
        <v>236</v>
      </c>
      <c r="D776" s="20">
        <v>9.926378</v>
      </c>
      <c r="E776" s="20">
        <v>8.35</v>
      </c>
      <c r="F776" s="20">
        <v>13.12991396</v>
      </c>
      <c r="G776" s="20">
        <v>12.58401206</v>
      </c>
      <c r="H776" s="20">
        <v>3000.0</v>
      </c>
      <c r="I776" s="20">
        <v>20.68428</v>
      </c>
      <c r="J776" s="20" t="s">
        <v>245</v>
      </c>
      <c r="K776" s="20" t="s">
        <v>246</v>
      </c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 ht="15.75" customHeight="1">
      <c r="A777" s="20" t="s">
        <v>252</v>
      </c>
      <c r="B777" s="20"/>
      <c r="C777" s="20" t="s">
        <v>236</v>
      </c>
      <c r="D777" s="20">
        <v>9.938516</v>
      </c>
      <c r="E777" s="20">
        <v>8.318539</v>
      </c>
      <c r="F777" s="20">
        <v>13.12991396</v>
      </c>
      <c r="G777" s="20">
        <v>12.57089296</v>
      </c>
      <c r="H777" s="20">
        <v>3200.0</v>
      </c>
      <c r="I777" s="20">
        <v>22.063232</v>
      </c>
      <c r="J777" s="20" t="s">
        <v>245</v>
      </c>
      <c r="K777" s="20" t="s">
        <v>246</v>
      </c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 ht="15.75" customHeight="1">
      <c r="A778" s="20" t="s">
        <v>252</v>
      </c>
      <c r="B778" s="20"/>
      <c r="C778" s="20" t="s">
        <v>236</v>
      </c>
      <c r="D778" s="20">
        <v>9.931274</v>
      </c>
      <c r="E778" s="20">
        <v>8.326191</v>
      </c>
      <c r="F778" s="20">
        <v>13.12991396</v>
      </c>
      <c r="G778" s="20">
        <v>12.57823273</v>
      </c>
      <c r="H778" s="20">
        <v>3000.0</v>
      </c>
      <c r="I778" s="20">
        <v>20.68428</v>
      </c>
      <c r="J778" s="20" t="s">
        <v>245</v>
      </c>
      <c r="K778" s="20" t="s">
        <v>247</v>
      </c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 ht="15.75" customHeight="1">
      <c r="A779" s="20" t="s">
        <v>252</v>
      </c>
      <c r="B779" s="20"/>
      <c r="C779" s="20" t="s">
        <v>236</v>
      </c>
      <c r="D779" s="20">
        <v>9.921483</v>
      </c>
      <c r="E779" s="20">
        <v>8.452274</v>
      </c>
      <c r="F779" s="20">
        <v>13.12991396</v>
      </c>
      <c r="G779" s="20">
        <v>12.58415611</v>
      </c>
      <c r="H779" s="20">
        <v>2800.0</v>
      </c>
      <c r="I779" s="20">
        <v>19.305328</v>
      </c>
      <c r="J779" s="20" t="s">
        <v>245</v>
      </c>
      <c r="K779" s="20" t="s">
        <v>247</v>
      </c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 ht="15.75" customHeight="1">
      <c r="A780" s="20" t="s">
        <v>252</v>
      </c>
      <c r="B780" s="20"/>
      <c r="C780" s="20" t="s">
        <v>236</v>
      </c>
      <c r="D780" s="20">
        <v>9.934015</v>
      </c>
      <c r="E780" s="20">
        <v>8.353204</v>
      </c>
      <c r="F780" s="20">
        <v>13.12991396</v>
      </c>
      <c r="G780" s="20">
        <v>12.58862572</v>
      </c>
      <c r="H780" s="20">
        <v>2600.0</v>
      </c>
      <c r="I780" s="20">
        <v>17.926375999999998</v>
      </c>
      <c r="J780" s="20" t="s">
        <v>245</v>
      </c>
      <c r="K780" s="20" t="s">
        <v>247</v>
      </c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 ht="15.75" customHeight="1">
      <c r="A781" s="20" t="s">
        <v>252</v>
      </c>
      <c r="B781" s="20"/>
      <c r="C781" s="20" t="s">
        <v>236</v>
      </c>
      <c r="D781" s="20">
        <v>9.937695</v>
      </c>
      <c r="E781" s="20">
        <v>8.387909</v>
      </c>
      <c r="F781" s="20">
        <v>13.12991396</v>
      </c>
      <c r="G781" s="20">
        <v>12.59590286</v>
      </c>
      <c r="H781" s="20">
        <v>2400.0</v>
      </c>
      <c r="I781" s="20">
        <v>16.547424</v>
      </c>
      <c r="J781" s="20" t="s">
        <v>245</v>
      </c>
      <c r="K781" s="20" t="s">
        <v>247</v>
      </c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 ht="15.75" customHeight="1">
      <c r="A782" s="20" t="s">
        <v>252</v>
      </c>
      <c r="B782" s="20"/>
      <c r="C782" s="20" t="s">
        <v>236</v>
      </c>
      <c r="D782" s="20">
        <v>10.00746</v>
      </c>
      <c r="E782" s="20">
        <v>8.396629</v>
      </c>
      <c r="F782" s="20">
        <v>13.12991396</v>
      </c>
      <c r="G782" s="20">
        <v>12.6069356</v>
      </c>
      <c r="H782" s="20">
        <v>2000.0</v>
      </c>
      <c r="I782" s="20">
        <v>13.78952</v>
      </c>
      <c r="J782" s="20" t="s">
        <v>245</v>
      </c>
      <c r="K782" s="20" t="s">
        <v>247</v>
      </c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 ht="15.75" customHeight="1">
      <c r="A783" s="20" t="s">
        <v>252</v>
      </c>
      <c r="B783" s="20"/>
      <c r="C783" s="20" t="s">
        <v>236</v>
      </c>
      <c r="D783" s="20">
        <v>10.07525</v>
      </c>
      <c r="E783" s="20">
        <v>8.391002</v>
      </c>
      <c r="F783" s="20">
        <v>13.12991396</v>
      </c>
      <c r="G783" s="20">
        <v>12.62373155</v>
      </c>
      <c r="H783" s="20">
        <v>1600.0</v>
      </c>
      <c r="I783" s="20">
        <v>11.031616</v>
      </c>
      <c r="J783" s="20" t="s">
        <v>245</v>
      </c>
      <c r="K783" s="20" t="s">
        <v>247</v>
      </c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 ht="15.75" customHeight="1">
      <c r="A784" s="20" t="s">
        <v>252</v>
      </c>
      <c r="B784" s="20"/>
      <c r="C784" s="20" t="s">
        <v>236</v>
      </c>
      <c r="D784" s="20">
        <v>10.15188</v>
      </c>
      <c r="E784" s="20">
        <v>8.483663</v>
      </c>
      <c r="F784" s="20">
        <v>13.12991396</v>
      </c>
      <c r="G784" s="20">
        <v>12.66980615</v>
      </c>
      <c r="H784" s="20">
        <v>1200.0</v>
      </c>
      <c r="I784" s="20">
        <v>8.273712</v>
      </c>
      <c r="J784" s="20" t="s">
        <v>245</v>
      </c>
      <c r="K784" s="20" t="s">
        <v>247</v>
      </c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 ht="15.75" customHeight="1">
      <c r="A785" s="20" t="s">
        <v>252</v>
      </c>
      <c r="B785" s="20"/>
      <c r="C785" s="20" t="s">
        <v>236</v>
      </c>
      <c r="D785" s="20">
        <v>10.27033</v>
      </c>
      <c r="E785" s="20">
        <v>8.578988</v>
      </c>
      <c r="F785" s="20">
        <v>13.12991396</v>
      </c>
      <c r="G785" s="20">
        <v>12.70036123</v>
      </c>
      <c r="H785" s="20">
        <v>800.0</v>
      </c>
      <c r="I785" s="20">
        <v>5.515808</v>
      </c>
      <c r="J785" s="20" t="s">
        <v>245</v>
      </c>
      <c r="K785" s="20" t="s">
        <v>247</v>
      </c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 ht="15.75" customHeight="1">
      <c r="A786" s="20" t="s">
        <v>252</v>
      </c>
      <c r="B786" s="20"/>
      <c r="C786" s="20" t="s">
        <v>236</v>
      </c>
      <c r="D786" s="20">
        <v>10.43612</v>
      </c>
      <c r="E786" s="20">
        <v>8.826991</v>
      </c>
      <c r="F786" s="20">
        <v>13.12991396</v>
      </c>
      <c r="G786" s="20">
        <v>12.76830965</v>
      </c>
      <c r="H786" s="20">
        <v>400.0</v>
      </c>
      <c r="I786" s="20">
        <v>2.757904</v>
      </c>
      <c r="J786" s="20" t="s">
        <v>245</v>
      </c>
      <c r="K786" s="20" t="s">
        <v>247</v>
      </c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 ht="15.75" customHeight="1">
      <c r="A787" s="20" t="s">
        <v>253</v>
      </c>
      <c r="B787" s="20"/>
      <c r="C787" s="20" t="s">
        <v>236</v>
      </c>
      <c r="D787" s="20">
        <v>11.57224</v>
      </c>
      <c r="E787" s="20">
        <v>9.579752</v>
      </c>
      <c r="F787" s="20">
        <v>13.24885342</v>
      </c>
      <c r="G787" s="20">
        <v>12.98179233</v>
      </c>
      <c r="H787" s="20">
        <v>400.0</v>
      </c>
      <c r="I787" s="20">
        <v>2.757904</v>
      </c>
      <c r="J787" s="20" t="s">
        <v>245</v>
      </c>
      <c r="K787" s="20" t="s">
        <v>246</v>
      </c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 ht="15.75" customHeight="1">
      <c r="A788" s="20" t="s">
        <v>253</v>
      </c>
      <c r="B788" s="20"/>
      <c r="C788" s="20" t="s">
        <v>236</v>
      </c>
      <c r="D788" s="20">
        <v>11.21993</v>
      </c>
      <c r="E788" s="20">
        <v>9.437814</v>
      </c>
      <c r="F788" s="20">
        <v>13.24885342</v>
      </c>
      <c r="G788" s="20">
        <v>12.8879961</v>
      </c>
      <c r="H788" s="20">
        <v>800.0</v>
      </c>
      <c r="I788" s="20">
        <v>5.515808</v>
      </c>
      <c r="J788" s="20" t="s">
        <v>245</v>
      </c>
      <c r="K788" s="20" t="s">
        <v>246</v>
      </c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 ht="15.75" customHeight="1">
      <c r="A789" s="20" t="s">
        <v>253</v>
      </c>
      <c r="B789" s="20"/>
      <c r="C789" s="20" t="s">
        <v>236</v>
      </c>
      <c r="D789" s="20">
        <v>11.04866</v>
      </c>
      <c r="E789" s="20">
        <v>9.208673</v>
      </c>
      <c r="F789" s="20">
        <v>13.24885342</v>
      </c>
      <c r="G789" s="20">
        <v>12.80293278</v>
      </c>
      <c r="H789" s="20">
        <v>1200.0</v>
      </c>
      <c r="I789" s="20">
        <v>8.273712</v>
      </c>
      <c r="J789" s="20" t="s">
        <v>245</v>
      </c>
      <c r="K789" s="20" t="s">
        <v>246</v>
      </c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 ht="15.75" customHeight="1">
      <c r="A790" s="20" t="s">
        <v>253</v>
      </c>
      <c r="B790" s="20"/>
      <c r="C790" s="20" t="s">
        <v>236</v>
      </c>
      <c r="D790" s="20">
        <v>11.06281</v>
      </c>
      <c r="E790" s="20">
        <v>8.91</v>
      </c>
      <c r="F790" s="20">
        <v>13.24885342</v>
      </c>
      <c r="G790" s="20">
        <v>12.75101593</v>
      </c>
      <c r="H790" s="20">
        <v>1600.0</v>
      </c>
      <c r="I790" s="20">
        <v>11.031616</v>
      </c>
      <c r="J790" s="20" t="s">
        <v>245</v>
      </c>
      <c r="K790" s="20" t="s">
        <v>246</v>
      </c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 ht="15.75" customHeight="1">
      <c r="A791" s="20" t="s">
        <v>253</v>
      </c>
      <c r="B791" s="20"/>
      <c r="C791" s="20" t="s">
        <v>236</v>
      </c>
      <c r="D791" s="20">
        <v>10.86557</v>
      </c>
      <c r="E791" s="20">
        <v>8.89</v>
      </c>
      <c r="F791" s="20">
        <v>13.24885342</v>
      </c>
      <c r="G791" s="20">
        <v>12.70414457</v>
      </c>
      <c r="H791" s="20">
        <v>2000.0</v>
      </c>
      <c r="I791" s="20">
        <v>13.78952</v>
      </c>
      <c r="J791" s="20" t="s">
        <v>245</v>
      </c>
      <c r="K791" s="20" t="s">
        <v>246</v>
      </c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 ht="15.75" customHeight="1">
      <c r="A792" s="20" t="s">
        <v>253</v>
      </c>
      <c r="B792" s="20"/>
      <c r="C792" s="20" t="s">
        <v>236</v>
      </c>
      <c r="D792" s="20">
        <v>10.67981</v>
      </c>
      <c r="E792" s="20">
        <v>9.04</v>
      </c>
      <c r="F792" s="20">
        <v>13.24885342</v>
      </c>
      <c r="G792" s="20">
        <v>12.65954404</v>
      </c>
      <c r="H792" s="20">
        <v>2400.0</v>
      </c>
      <c r="I792" s="20">
        <v>16.547424</v>
      </c>
      <c r="J792" s="20" t="s">
        <v>245</v>
      </c>
      <c r="K792" s="20" t="s">
        <v>246</v>
      </c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 ht="15.75" customHeight="1">
      <c r="A793" s="20" t="s">
        <v>253</v>
      </c>
      <c r="B793" s="20"/>
      <c r="C793" s="20" t="s">
        <v>236</v>
      </c>
      <c r="D793" s="20">
        <v>10.71107</v>
      </c>
      <c r="E793" s="20">
        <v>8.92</v>
      </c>
      <c r="F793" s="20">
        <v>13.24885342</v>
      </c>
      <c r="G793" s="20">
        <v>12.63588238</v>
      </c>
      <c r="H793" s="20">
        <v>2600.0</v>
      </c>
      <c r="I793" s="20">
        <v>17.926375999999998</v>
      </c>
      <c r="J793" s="20" t="s">
        <v>245</v>
      </c>
      <c r="K793" s="20" t="s">
        <v>246</v>
      </c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 ht="15.75" customHeight="1">
      <c r="A794" s="20" t="s">
        <v>253</v>
      </c>
      <c r="B794" s="20"/>
      <c r="C794" s="20" t="s">
        <v>236</v>
      </c>
      <c r="D794" s="20">
        <v>10.71258</v>
      </c>
      <c r="E794" s="20">
        <v>8.82</v>
      </c>
      <c r="F794" s="20">
        <v>13.24885342</v>
      </c>
      <c r="G794" s="20">
        <v>12.62056649</v>
      </c>
      <c r="H794" s="20">
        <v>2800.0</v>
      </c>
      <c r="I794" s="20">
        <v>19.305328</v>
      </c>
      <c r="J794" s="20" t="s">
        <v>245</v>
      </c>
      <c r="K794" s="20" t="s">
        <v>246</v>
      </c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 ht="15.75" customHeight="1">
      <c r="A795" s="20" t="s">
        <v>253</v>
      </c>
      <c r="B795" s="20"/>
      <c r="C795" s="20" t="s">
        <v>236</v>
      </c>
      <c r="D795" s="20">
        <v>10.54824</v>
      </c>
      <c r="E795" s="20">
        <v>8.96</v>
      </c>
      <c r="F795" s="20">
        <v>13.24885342</v>
      </c>
      <c r="G795" s="20">
        <v>12.61126073</v>
      </c>
      <c r="H795" s="20">
        <v>3000.0</v>
      </c>
      <c r="I795" s="20">
        <v>20.68428</v>
      </c>
      <c r="J795" s="20" t="s">
        <v>245</v>
      </c>
      <c r="K795" s="20" t="s">
        <v>246</v>
      </c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 ht="15.75" customHeight="1">
      <c r="A796" s="20" t="s">
        <v>253</v>
      </c>
      <c r="B796" s="20"/>
      <c r="C796" s="20" t="s">
        <v>236</v>
      </c>
      <c r="D796" s="20">
        <v>10.55591</v>
      </c>
      <c r="E796" s="20">
        <v>8.905952</v>
      </c>
      <c r="F796" s="20">
        <v>13.24885342</v>
      </c>
      <c r="G796" s="20">
        <v>12.60850342</v>
      </c>
      <c r="H796" s="20">
        <v>3200.0</v>
      </c>
      <c r="I796" s="20">
        <v>22.063232</v>
      </c>
      <c r="J796" s="20" t="s">
        <v>245</v>
      </c>
      <c r="K796" s="20" t="s">
        <v>246</v>
      </c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 ht="15.75" customHeight="1">
      <c r="A797" s="20" t="s">
        <v>253</v>
      </c>
      <c r="B797" s="20"/>
      <c r="C797" s="20" t="s">
        <v>236</v>
      </c>
      <c r="D797" s="20">
        <v>10.55588</v>
      </c>
      <c r="E797" s="20">
        <v>8.896849</v>
      </c>
      <c r="F797" s="20">
        <v>13.24885342</v>
      </c>
      <c r="G797" s="20">
        <v>12.60999779</v>
      </c>
      <c r="H797" s="20">
        <v>3000.0</v>
      </c>
      <c r="I797" s="20">
        <v>20.68428</v>
      </c>
      <c r="J797" s="20" t="s">
        <v>245</v>
      </c>
      <c r="K797" s="20" t="s">
        <v>247</v>
      </c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 ht="15.75" customHeight="1">
      <c r="A798" s="20" t="s">
        <v>253</v>
      </c>
      <c r="B798" s="20"/>
      <c r="C798" s="20" t="s">
        <v>236</v>
      </c>
      <c r="D798" s="20">
        <v>10.64425</v>
      </c>
      <c r="E798" s="20">
        <v>8.719736</v>
      </c>
      <c r="F798" s="20">
        <v>13.24885342</v>
      </c>
      <c r="G798" s="20">
        <v>12.61043298</v>
      </c>
      <c r="H798" s="20">
        <v>2800.0</v>
      </c>
      <c r="I798" s="20">
        <v>19.305328</v>
      </c>
      <c r="J798" s="20" t="s">
        <v>245</v>
      </c>
      <c r="K798" s="20" t="s">
        <v>247</v>
      </c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 ht="15.75" customHeight="1">
      <c r="A799" s="20" t="s">
        <v>253</v>
      </c>
      <c r="B799" s="20"/>
      <c r="C799" s="20" t="s">
        <v>236</v>
      </c>
      <c r="D799" s="20">
        <v>10.54442</v>
      </c>
      <c r="E799" s="20">
        <v>9.000562</v>
      </c>
      <c r="F799" s="20">
        <v>13.24885342</v>
      </c>
      <c r="G799" s="20">
        <v>12.61725333</v>
      </c>
      <c r="H799" s="20">
        <v>2600.0</v>
      </c>
      <c r="I799" s="20">
        <v>17.926375999999998</v>
      </c>
      <c r="J799" s="20" t="s">
        <v>245</v>
      </c>
      <c r="K799" s="20" t="s">
        <v>247</v>
      </c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 ht="15.75" customHeight="1">
      <c r="A800" s="20" t="s">
        <v>253</v>
      </c>
      <c r="B800" s="20"/>
      <c r="C800" s="20" t="s">
        <v>236</v>
      </c>
      <c r="D800" s="20">
        <v>10.61024</v>
      </c>
      <c r="E800" s="20">
        <v>8.95109</v>
      </c>
      <c r="F800" s="20">
        <v>13.24885342</v>
      </c>
      <c r="G800" s="20">
        <v>12.61180456</v>
      </c>
      <c r="H800" s="20">
        <v>2400.0</v>
      </c>
      <c r="I800" s="20">
        <v>16.547424</v>
      </c>
      <c r="J800" s="20" t="s">
        <v>245</v>
      </c>
      <c r="K800" s="20" t="s">
        <v>247</v>
      </c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 ht="15.75" customHeight="1">
      <c r="A801" s="20" t="s">
        <v>253</v>
      </c>
      <c r="B801" s="20"/>
      <c r="C801" s="20" t="s">
        <v>236</v>
      </c>
      <c r="D801" s="20">
        <v>10.69415</v>
      </c>
      <c r="E801" s="20">
        <v>8.884124</v>
      </c>
      <c r="F801" s="20">
        <v>13.24885342</v>
      </c>
      <c r="G801" s="20">
        <v>12.62693293</v>
      </c>
      <c r="H801" s="20">
        <v>2000.0</v>
      </c>
      <c r="I801" s="20">
        <v>13.78952</v>
      </c>
      <c r="J801" s="20" t="s">
        <v>245</v>
      </c>
      <c r="K801" s="20" t="s">
        <v>247</v>
      </c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 ht="15.75" customHeight="1">
      <c r="A802" s="20" t="s">
        <v>253</v>
      </c>
      <c r="B802" s="20"/>
      <c r="C802" s="20" t="s">
        <v>236</v>
      </c>
      <c r="D802" s="20">
        <v>10.71184</v>
      </c>
      <c r="E802" s="20">
        <v>9.047243</v>
      </c>
      <c r="F802" s="20">
        <v>13.24885342</v>
      </c>
      <c r="G802" s="20">
        <v>12.65707791</v>
      </c>
      <c r="H802" s="20">
        <v>1600.0</v>
      </c>
      <c r="I802" s="20">
        <v>11.031616</v>
      </c>
      <c r="J802" s="20" t="s">
        <v>245</v>
      </c>
      <c r="K802" s="20" t="s">
        <v>247</v>
      </c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 ht="15.75" customHeight="1">
      <c r="A803" s="20" t="s">
        <v>253</v>
      </c>
      <c r="B803" s="20"/>
      <c r="C803" s="20" t="s">
        <v>236</v>
      </c>
      <c r="D803" s="20">
        <v>10.90408</v>
      </c>
      <c r="E803" s="20">
        <v>9.000519</v>
      </c>
      <c r="F803" s="20">
        <v>13.24885342</v>
      </c>
      <c r="G803" s="20">
        <v>12.6881552</v>
      </c>
      <c r="H803" s="20">
        <v>1200.0</v>
      </c>
      <c r="I803" s="20">
        <v>8.273712</v>
      </c>
      <c r="J803" s="20" t="s">
        <v>245</v>
      </c>
      <c r="K803" s="20" t="s">
        <v>247</v>
      </c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 ht="15.75" customHeight="1">
      <c r="A804" s="20" t="s">
        <v>253</v>
      </c>
      <c r="B804" s="20"/>
      <c r="C804" s="20" t="s">
        <v>236</v>
      </c>
      <c r="D804" s="20">
        <v>11.02249</v>
      </c>
      <c r="E804" s="20">
        <v>9.046293</v>
      </c>
      <c r="F804" s="20">
        <v>13.24885342</v>
      </c>
      <c r="G804" s="20">
        <v>12.72784656</v>
      </c>
      <c r="H804" s="20">
        <v>800.0</v>
      </c>
      <c r="I804" s="20">
        <v>5.515808</v>
      </c>
      <c r="J804" s="20" t="s">
        <v>245</v>
      </c>
      <c r="K804" s="20" t="s">
        <v>247</v>
      </c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 ht="15.75" customHeight="1">
      <c r="A805" s="20" t="s">
        <v>253</v>
      </c>
      <c r="B805" s="20"/>
      <c r="C805" s="20" t="s">
        <v>236</v>
      </c>
      <c r="D805" s="20">
        <v>11.16431</v>
      </c>
      <c r="E805" s="20">
        <v>9.431033</v>
      </c>
      <c r="F805" s="20">
        <v>13.24885342</v>
      </c>
      <c r="G805" s="20">
        <v>12.83315167</v>
      </c>
      <c r="H805" s="20">
        <v>400.0</v>
      </c>
      <c r="I805" s="20">
        <v>2.757904</v>
      </c>
      <c r="J805" s="20" t="s">
        <v>245</v>
      </c>
      <c r="K805" s="20" t="s">
        <v>247</v>
      </c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 ht="15.75" customHeight="1">
      <c r="A806" s="20" t="s">
        <v>254</v>
      </c>
      <c r="B806" s="20"/>
      <c r="C806" s="20" t="s">
        <v>236</v>
      </c>
      <c r="D806" s="20">
        <v>15.43312</v>
      </c>
      <c r="E806" s="20">
        <v>13.03549</v>
      </c>
      <c r="F806" s="20">
        <v>14.55355183</v>
      </c>
      <c r="G806" s="20">
        <v>14.18180584</v>
      </c>
      <c r="H806" s="20">
        <v>400.0</v>
      </c>
      <c r="I806" s="20">
        <v>2.757904</v>
      </c>
      <c r="J806" s="20" t="s">
        <v>245</v>
      </c>
      <c r="K806" s="20" t="s">
        <v>246</v>
      </c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 ht="15.75" customHeight="1">
      <c r="A807" s="20" t="s">
        <v>254</v>
      </c>
      <c r="B807" s="20"/>
      <c r="C807" s="20" t="s">
        <v>236</v>
      </c>
      <c r="D807" s="20">
        <v>14.91765</v>
      </c>
      <c r="E807" s="20">
        <v>12.78331</v>
      </c>
      <c r="F807" s="20">
        <v>14.55355183</v>
      </c>
      <c r="G807" s="20">
        <v>14.16352347</v>
      </c>
      <c r="H807" s="20">
        <v>800.0</v>
      </c>
      <c r="I807" s="20">
        <v>5.515808</v>
      </c>
      <c r="J807" s="20" t="s">
        <v>245</v>
      </c>
      <c r="K807" s="20" t="s">
        <v>246</v>
      </c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 ht="15.75" customHeight="1">
      <c r="A808" s="20" t="s">
        <v>254</v>
      </c>
      <c r="B808" s="20"/>
      <c r="C808" s="20" t="s">
        <v>236</v>
      </c>
      <c r="D808" s="20">
        <v>14.64472</v>
      </c>
      <c r="E808" s="20">
        <v>12.40242</v>
      </c>
      <c r="F808" s="20">
        <v>14.55355183</v>
      </c>
      <c r="G808" s="20">
        <v>14.12717922</v>
      </c>
      <c r="H808" s="20">
        <v>1200.0</v>
      </c>
      <c r="I808" s="20">
        <v>8.273712</v>
      </c>
      <c r="J808" s="20" t="s">
        <v>245</v>
      </c>
      <c r="K808" s="20" t="s">
        <v>246</v>
      </c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 ht="15.75" customHeight="1">
      <c r="A809" s="20" t="s">
        <v>254</v>
      </c>
      <c r="B809" s="20"/>
      <c r="C809" s="20" t="s">
        <v>236</v>
      </c>
      <c r="D809" s="20">
        <v>14.56183</v>
      </c>
      <c r="E809" s="20">
        <v>11.9</v>
      </c>
      <c r="F809" s="20">
        <v>14.55355183</v>
      </c>
      <c r="G809" s="20">
        <v>14.07630216</v>
      </c>
      <c r="H809" s="20">
        <v>1600.0</v>
      </c>
      <c r="I809" s="20">
        <v>11.031616</v>
      </c>
      <c r="J809" s="20" t="s">
        <v>245</v>
      </c>
      <c r="K809" s="20" t="s">
        <v>246</v>
      </c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 ht="15.75" customHeight="1">
      <c r="A810" s="20" t="s">
        <v>254</v>
      </c>
      <c r="B810" s="20"/>
      <c r="C810" s="20" t="s">
        <v>236</v>
      </c>
      <c r="D810" s="20">
        <v>14.36399</v>
      </c>
      <c r="E810" s="20">
        <v>11.9</v>
      </c>
      <c r="F810" s="20">
        <v>14.55355183</v>
      </c>
      <c r="G810" s="20">
        <v>14.05006616</v>
      </c>
      <c r="H810" s="20">
        <v>2000.0</v>
      </c>
      <c r="I810" s="20">
        <v>13.78952</v>
      </c>
      <c r="J810" s="20" t="s">
        <v>245</v>
      </c>
      <c r="K810" s="20" t="s">
        <v>246</v>
      </c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 ht="15.75" customHeight="1">
      <c r="A811" s="20" t="s">
        <v>254</v>
      </c>
      <c r="B811" s="20"/>
      <c r="C811" s="20" t="s">
        <v>236</v>
      </c>
      <c r="D811" s="20">
        <v>14.18819</v>
      </c>
      <c r="E811" s="20">
        <v>11.9</v>
      </c>
      <c r="F811" s="20">
        <v>14.55355183</v>
      </c>
      <c r="G811" s="20">
        <v>14.02391797</v>
      </c>
      <c r="H811" s="20">
        <v>2400.0</v>
      </c>
      <c r="I811" s="20">
        <v>16.547424</v>
      </c>
      <c r="J811" s="20" t="s">
        <v>245</v>
      </c>
      <c r="K811" s="20" t="s">
        <v>246</v>
      </c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 ht="15.75" customHeight="1">
      <c r="A812" s="20" t="s">
        <v>254</v>
      </c>
      <c r="B812" s="20"/>
      <c r="C812" s="20" t="s">
        <v>236</v>
      </c>
      <c r="D812" s="20">
        <v>14.19273</v>
      </c>
      <c r="E812" s="20">
        <v>11.9</v>
      </c>
      <c r="F812" s="20">
        <v>14.55355183</v>
      </c>
      <c r="G812" s="20">
        <v>14.01530636</v>
      </c>
      <c r="H812" s="20">
        <v>2600.0</v>
      </c>
      <c r="I812" s="20">
        <v>17.926375999999998</v>
      </c>
      <c r="J812" s="20" t="s">
        <v>245</v>
      </c>
      <c r="K812" s="20" t="s">
        <v>246</v>
      </c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 ht="15.75" customHeight="1">
      <c r="A813" s="20" t="s">
        <v>254</v>
      </c>
      <c r="B813" s="20"/>
      <c r="C813" s="20" t="s">
        <v>236</v>
      </c>
      <c r="D813" s="20">
        <v>13.96458</v>
      </c>
      <c r="E813" s="20">
        <v>12.1</v>
      </c>
      <c r="F813" s="20">
        <v>14.55355183</v>
      </c>
      <c r="G813" s="20">
        <v>14.00597424</v>
      </c>
      <c r="H813" s="20">
        <v>2800.0</v>
      </c>
      <c r="I813" s="20">
        <v>19.305328</v>
      </c>
      <c r="J813" s="20" t="s">
        <v>245</v>
      </c>
      <c r="K813" s="20" t="s">
        <v>246</v>
      </c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 ht="15.75" customHeight="1">
      <c r="A814" s="20" t="s">
        <v>254</v>
      </c>
      <c r="B814" s="20"/>
      <c r="C814" s="20" t="s">
        <v>236</v>
      </c>
      <c r="D814" s="20">
        <v>13.88129</v>
      </c>
      <c r="E814" s="20">
        <v>12.0</v>
      </c>
      <c r="F814" s="20">
        <v>14.55355183</v>
      </c>
      <c r="G814" s="20">
        <v>14.0063669</v>
      </c>
      <c r="H814" s="20">
        <v>3000.0</v>
      </c>
      <c r="I814" s="20">
        <v>20.68428</v>
      </c>
      <c r="J814" s="20" t="s">
        <v>245</v>
      </c>
      <c r="K814" s="20" t="s">
        <v>246</v>
      </c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 ht="15.75" customHeight="1">
      <c r="A815" s="20" t="s">
        <v>254</v>
      </c>
      <c r="B815" s="20"/>
      <c r="C815" s="20" t="s">
        <v>236</v>
      </c>
      <c r="D815" s="20">
        <v>13.99849</v>
      </c>
      <c r="E815" s="20">
        <v>11.77416</v>
      </c>
      <c r="F815" s="20">
        <v>14.55355183</v>
      </c>
      <c r="G815" s="20">
        <v>13.99089435</v>
      </c>
      <c r="H815" s="20">
        <v>3200.0</v>
      </c>
      <c r="I815" s="20">
        <v>22.063232</v>
      </c>
      <c r="J815" s="20" t="s">
        <v>245</v>
      </c>
      <c r="K815" s="20" t="s">
        <v>246</v>
      </c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 ht="15.75" customHeight="1">
      <c r="A816" s="20" t="s">
        <v>254</v>
      </c>
      <c r="B816" s="20"/>
      <c r="C816" s="20" t="s">
        <v>236</v>
      </c>
      <c r="D816" s="20">
        <v>13.86804</v>
      </c>
      <c r="E816" s="20">
        <v>12.01138</v>
      </c>
      <c r="F816" s="20">
        <v>14.55355183</v>
      </c>
      <c r="G816" s="20">
        <v>13.99833833</v>
      </c>
      <c r="H816" s="20">
        <v>3000.0</v>
      </c>
      <c r="I816" s="20">
        <v>20.68428</v>
      </c>
      <c r="J816" s="20" t="s">
        <v>245</v>
      </c>
      <c r="K816" s="20" t="s">
        <v>247</v>
      </c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 ht="15.75" customHeight="1">
      <c r="A817" s="20" t="s">
        <v>254</v>
      </c>
      <c r="B817" s="20"/>
      <c r="C817" s="20" t="s">
        <v>236</v>
      </c>
      <c r="D817" s="20">
        <v>14.02429</v>
      </c>
      <c r="E817" s="20">
        <v>11.77625</v>
      </c>
      <c r="F817" s="20">
        <v>14.55355183</v>
      </c>
      <c r="G817" s="20">
        <v>13.99641345</v>
      </c>
      <c r="H817" s="20">
        <v>2800.0</v>
      </c>
      <c r="I817" s="20">
        <v>19.305328</v>
      </c>
      <c r="J817" s="20" t="s">
        <v>245</v>
      </c>
      <c r="K817" s="20" t="s">
        <v>247</v>
      </c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 ht="15.75" customHeight="1">
      <c r="A818" s="20" t="s">
        <v>254</v>
      </c>
      <c r="B818" s="20"/>
      <c r="C818" s="20" t="s">
        <v>236</v>
      </c>
      <c r="D818" s="20">
        <v>14.01226</v>
      </c>
      <c r="E818" s="20">
        <v>11.86366</v>
      </c>
      <c r="F818" s="20">
        <v>14.55355183</v>
      </c>
      <c r="G818" s="20">
        <v>14.00987108</v>
      </c>
      <c r="H818" s="20">
        <v>2600.0</v>
      </c>
      <c r="I818" s="20">
        <v>17.926375999999998</v>
      </c>
      <c r="J818" s="20" t="s">
        <v>245</v>
      </c>
      <c r="K818" s="20" t="s">
        <v>247</v>
      </c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 ht="15.75" customHeight="1">
      <c r="A819" s="20" t="s">
        <v>254</v>
      </c>
      <c r="B819" s="20"/>
      <c r="C819" s="20" t="s">
        <v>236</v>
      </c>
      <c r="D819" s="20">
        <v>14.09832</v>
      </c>
      <c r="E819" s="20">
        <v>11.68261</v>
      </c>
      <c r="F819" s="20">
        <v>14.55355183</v>
      </c>
      <c r="G819" s="20">
        <v>14.01559841</v>
      </c>
      <c r="H819" s="20">
        <v>2400.0</v>
      </c>
      <c r="I819" s="20">
        <v>16.547424</v>
      </c>
      <c r="J819" s="20" t="s">
        <v>245</v>
      </c>
      <c r="K819" s="20" t="s">
        <v>247</v>
      </c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 ht="15.75" customHeight="1">
      <c r="A820" s="20" t="s">
        <v>254</v>
      </c>
      <c r="B820" s="20"/>
      <c r="C820" s="20" t="s">
        <v>236</v>
      </c>
      <c r="D820" s="20">
        <v>14.26197</v>
      </c>
      <c r="E820" s="20">
        <v>11.58986</v>
      </c>
      <c r="F820" s="20">
        <v>14.55355183</v>
      </c>
      <c r="G820" s="20">
        <v>14.03051278</v>
      </c>
      <c r="H820" s="20">
        <v>2000.0</v>
      </c>
      <c r="I820" s="20">
        <v>13.78952</v>
      </c>
      <c r="J820" s="20" t="s">
        <v>245</v>
      </c>
      <c r="K820" s="20" t="s">
        <v>247</v>
      </c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 ht="15.75" customHeight="1">
      <c r="A821" s="20" t="s">
        <v>254</v>
      </c>
      <c r="B821" s="20"/>
      <c r="C821" s="20" t="s">
        <v>236</v>
      </c>
      <c r="D821" s="20">
        <v>14.10285</v>
      </c>
      <c r="E821" s="20">
        <v>12.15587</v>
      </c>
      <c r="F821" s="20">
        <v>14.55355183</v>
      </c>
      <c r="G821" s="20">
        <v>14.05487569</v>
      </c>
      <c r="H821" s="20">
        <v>1600.0</v>
      </c>
      <c r="I821" s="20">
        <v>11.031616</v>
      </c>
      <c r="J821" s="20" t="s">
        <v>245</v>
      </c>
      <c r="K821" s="20" t="s">
        <v>247</v>
      </c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 ht="15.75" customHeight="1">
      <c r="A822" s="20" t="s">
        <v>254</v>
      </c>
      <c r="B822" s="20"/>
      <c r="C822" s="20" t="s">
        <v>236</v>
      </c>
      <c r="D822" s="20">
        <v>14.27494</v>
      </c>
      <c r="E822" s="20">
        <v>12.05186</v>
      </c>
      <c r="F822" s="20">
        <v>14.55355183</v>
      </c>
      <c r="G822" s="20">
        <v>14.0811118</v>
      </c>
      <c r="H822" s="20">
        <v>1200.0</v>
      </c>
      <c r="I822" s="20">
        <v>8.273712</v>
      </c>
      <c r="J822" s="20" t="s">
        <v>245</v>
      </c>
      <c r="K822" s="20" t="s">
        <v>247</v>
      </c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 ht="15.75" customHeight="1">
      <c r="A823" s="20" t="s">
        <v>254</v>
      </c>
      <c r="B823" s="20"/>
      <c r="C823" s="20" t="s">
        <v>236</v>
      </c>
      <c r="D823" s="20">
        <v>14.46515</v>
      </c>
      <c r="E823" s="20">
        <v>12.11536</v>
      </c>
      <c r="F823" s="20">
        <v>14.55355183</v>
      </c>
      <c r="G823" s="20">
        <v>14.1332775</v>
      </c>
      <c r="H823" s="20">
        <v>800.0</v>
      </c>
      <c r="I823" s="20">
        <v>5.515808</v>
      </c>
      <c r="J823" s="20" t="s">
        <v>245</v>
      </c>
      <c r="K823" s="20" t="s">
        <v>247</v>
      </c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 ht="15.75" customHeight="1">
      <c r="A824" s="20" t="s">
        <v>254</v>
      </c>
      <c r="B824" s="20"/>
      <c r="C824" s="20" t="s">
        <v>236</v>
      </c>
      <c r="D824" s="20">
        <v>14.73521</v>
      </c>
      <c r="E824" s="20">
        <v>12.67193</v>
      </c>
      <c r="F824" s="20">
        <v>14.55355183</v>
      </c>
      <c r="G824" s="20">
        <v>14.24305961</v>
      </c>
      <c r="H824" s="20">
        <v>400.0</v>
      </c>
      <c r="I824" s="20">
        <v>2.757904</v>
      </c>
      <c r="J824" s="20" t="s">
        <v>245</v>
      </c>
      <c r="K824" s="20" t="s">
        <v>247</v>
      </c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 ht="15.75" customHeight="1">
      <c r="A825" s="20" t="s">
        <v>255</v>
      </c>
      <c r="B825" s="20"/>
      <c r="C825" s="20" t="s">
        <v>236</v>
      </c>
      <c r="D825" s="20">
        <v>10.54445</v>
      </c>
      <c r="E825" s="20">
        <v>8.894563</v>
      </c>
      <c r="F825" s="20">
        <v>10.14573234</v>
      </c>
      <c r="G825" s="20">
        <v>10.15848356</v>
      </c>
      <c r="H825" s="20">
        <v>400.0</v>
      </c>
      <c r="I825" s="20">
        <v>2.757904</v>
      </c>
      <c r="J825" s="20" t="s">
        <v>245</v>
      </c>
      <c r="K825" s="20" t="s">
        <v>246</v>
      </c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 ht="15.75" customHeight="1">
      <c r="A826" s="20" t="s">
        <v>255</v>
      </c>
      <c r="B826" s="20"/>
      <c r="C826" s="20" t="s">
        <v>236</v>
      </c>
      <c r="D826" s="20">
        <v>10.29395</v>
      </c>
      <c r="E826" s="20">
        <v>8.442301</v>
      </c>
      <c r="F826" s="20">
        <v>10.14573234</v>
      </c>
      <c r="G826" s="20">
        <v>10.07106829</v>
      </c>
      <c r="H826" s="20">
        <v>800.0</v>
      </c>
      <c r="I826" s="20">
        <v>5.515808</v>
      </c>
      <c r="J826" s="20" t="s">
        <v>245</v>
      </c>
      <c r="K826" s="20" t="s">
        <v>246</v>
      </c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 ht="15.75" customHeight="1">
      <c r="A827" s="20" t="s">
        <v>255</v>
      </c>
      <c r="B827" s="20"/>
      <c r="C827" s="20" t="s">
        <v>236</v>
      </c>
      <c r="D827" s="20">
        <v>9.989473</v>
      </c>
      <c r="E827" s="20">
        <v>8.512667</v>
      </c>
      <c r="F827" s="20">
        <v>10.14573234</v>
      </c>
      <c r="G827" s="20">
        <v>9.997430912</v>
      </c>
      <c r="H827" s="20">
        <v>1200.0</v>
      </c>
      <c r="I827" s="20">
        <v>8.273712</v>
      </c>
      <c r="J827" s="20" t="s">
        <v>245</v>
      </c>
      <c r="K827" s="20" t="s">
        <v>246</v>
      </c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 ht="15.75" customHeight="1">
      <c r="A828" s="20" t="s">
        <v>255</v>
      </c>
      <c r="B828" s="20"/>
      <c r="C828" s="20" t="s">
        <v>236</v>
      </c>
      <c r="D828" s="20">
        <v>9.927685</v>
      </c>
      <c r="E828" s="20">
        <v>8.3</v>
      </c>
      <c r="F828" s="20">
        <v>10.14573234</v>
      </c>
      <c r="G828" s="20">
        <v>9.938243565</v>
      </c>
      <c r="H828" s="20">
        <v>1600.0</v>
      </c>
      <c r="I828" s="20">
        <v>11.031616</v>
      </c>
      <c r="J828" s="20" t="s">
        <v>245</v>
      </c>
      <c r="K828" s="20" t="s">
        <v>246</v>
      </c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 ht="15.75" customHeight="1">
      <c r="A829" s="20" t="s">
        <v>255</v>
      </c>
      <c r="B829" s="20"/>
      <c r="C829" s="20" t="s">
        <v>236</v>
      </c>
      <c r="D829" s="20">
        <v>9.772207</v>
      </c>
      <c r="E829" s="20">
        <v>8.17</v>
      </c>
      <c r="F829" s="20">
        <v>10.14573234</v>
      </c>
      <c r="G829" s="20">
        <v>9.903347191</v>
      </c>
      <c r="H829" s="20">
        <v>2000.0</v>
      </c>
      <c r="I829" s="20">
        <v>13.78952</v>
      </c>
      <c r="J829" s="20" t="s">
        <v>245</v>
      </c>
      <c r="K829" s="20" t="s">
        <v>246</v>
      </c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 ht="15.75" customHeight="1">
      <c r="A830" s="20" t="s">
        <v>255</v>
      </c>
      <c r="B830" s="20"/>
      <c r="C830" s="20" t="s">
        <v>236</v>
      </c>
      <c r="D830" s="20">
        <v>9.698315</v>
      </c>
      <c r="E830" s="20">
        <v>8.1</v>
      </c>
      <c r="F830" s="20">
        <v>10.14573234</v>
      </c>
      <c r="G830" s="20">
        <v>9.877017408</v>
      </c>
      <c r="H830" s="20">
        <v>2400.0</v>
      </c>
      <c r="I830" s="20">
        <v>16.547424</v>
      </c>
      <c r="J830" s="20" t="s">
        <v>245</v>
      </c>
      <c r="K830" s="20" t="s">
        <v>246</v>
      </c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 ht="15.75" customHeight="1">
      <c r="A831" s="20" t="s">
        <v>255</v>
      </c>
      <c r="B831" s="20"/>
      <c r="C831" s="20" t="s">
        <v>236</v>
      </c>
      <c r="D831" s="20">
        <v>9.725481</v>
      </c>
      <c r="E831" s="20">
        <v>8.06</v>
      </c>
      <c r="F831" s="20">
        <v>10.14573234</v>
      </c>
      <c r="G831" s="20">
        <v>9.864138102</v>
      </c>
      <c r="H831" s="20">
        <v>2600.0</v>
      </c>
      <c r="I831" s="20">
        <v>17.926375999999998</v>
      </c>
      <c r="J831" s="20" t="s">
        <v>245</v>
      </c>
      <c r="K831" s="20" t="s">
        <v>246</v>
      </c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 ht="15.75" customHeight="1">
      <c r="A832" s="20" t="s">
        <v>255</v>
      </c>
      <c r="B832" s="20"/>
      <c r="C832" s="20" t="s">
        <v>236</v>
      </c>
      <c r="D832" s="20">
        <v>9.588386</v>
      </c>
      <c r="E832" s="20">
        <v>8.11</v>
      </c>
      <c r="F832" s="20">
        <v>10.14573234</v>
      </c>
      <c r="G832" s="20">
        <v>9.853298615</v>
      </c>
      <c r="H832" s="20">
        <v>2800.0</v>
      </c>
      <c r="I832" s="20">
        <v>19.305328</v>
      </c>
      <c r="J832" s="20" t="s">
        <v>245</v>
      </c>
      <c r="K832" s="20" t="s">
        <v>246</v>
      </c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 ht="15.75" customHeight="1">
      <c r="A833" s="20" t="s">
        <v>255</v>
      </c>
      <c r="B833" s="20"/>
      <c r="C833" s="20" t="s">
        <v>236</v>
      </c>
      <c r="D833" s="20">
        <v>9.73592</v>
      </c>
      <c r="E833" s="20">
        <v>7.75</v>
      </c>
      <c r="F833" s="20">
        <v>10.14573234</v>
      </c>
      <c r="G833" s="20">
        <v>9.840393</v>
      </c>
      <c r="H833" s="20">
        <v>3000.0</v>
      </c>
      <c r="I833" s="20">
        <v>20.68428</v>
      </c>
      <c r="J833" s="20" t="s">
        <v>245</v>
      </c>
      <c r="K833" s="20" t="s">
        <v>246</v>
      </c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 ht="15.75" customHeight="1">
      <c r="A834" s="20" t="s">
        <v>255</v>
      </c>
      <c r="B834" s="20"/>
      <c r="C834" s="20" t="s">
        <v>236</v>
      </c>
      <c r="D834" s="20">
        <v>9.557153</v>
      </c>
      <c r="E834" s="20">
        <v>8.023202</v>
      </c>
      <c r="F834" s="20">
        <v>10.14573234</v>
      </c>
      <c r="G834" s="20">
        <v>9.820988813</v>
      </c>
      <c r="H834" s="20">
        <v>3200.0</v>
      </c>
      <c r="I834" s="20">
        <v>22.063232</v>
      </c>
      <c r="J834" s="20" t="s">
        <v>245</v>
      </c>
      <c r="K834" s="20" t="s">
        <v>246</v>
      </c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 ht="15.75" customHeight="1">
      <c r="A835" s="20" t="s">
        <v>255</v>
      </c>
      <c r="B835" s="20"/>
      <c r="C835" s="20" t="s">
        <v>236</v>
      </c>
      <c r="D835" s="20">
        <v>9.551775</v>
      </c>
      <c r="E835" s="20">
        <v>8.083819</v>
      </c>
      <c r="F835" s="20">
        <v>10.14573234</v>
      </c>
      <c r="G835" s="20">
        <v>9.825007416</v>
      </c>
      <c r="H835" s="20">
        <v>2800.0</v>
      </c>
      <c r="I835" s="20">
        <v>19.305328</v>
      </c>
      <c r="J835" s="20" t="s">
        <v>245</v>
      </c>
      <c r="K835" s="20" t="s">
        <v>247</v>
      </c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 ht="15.75" customHeight="1">
      <c r="A836" s="20" t="s">
        <v>255</v>
      </c>
      <c r="B836" s="20"/>
      <c r="C836" s="20" t="s">
        <v>236</v>
      </c>
      <c r="D836" s="20">
        <v>9.640948</v>
      </c>
      <c r="E836" s="20">
        <v>7.979274</v>
      </c>
      <c r="F836" s="20">
        <v>10.14573234</v>
      </c>
      <c r="G836" s="20">
        <v>9.827930332</v>
      </c>
      <c r="H836" s="20">
        <v>2400.0</v>
      </c>
      <c r="I836" s="20">
        <v>16.547424</v>
      </c>
      <c r="J836" s="20" t="s">
        <v>245</v>
      </c>
      <c r="K836" s="20" t="s">
        <v>247</v>
      </c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 ht="15.75" customHeight="1">
      <c r="A837" s="20" t="s">
        <v>255</v>
      </c>
      <c r="B837" s="20"/>
      <c r="C837" s="20" t="s">
        <v>236</v>
      </c>
      <c r="D837" s="20">
        <v>9.612928</v>
      </c>
      <c r="E837" s="20">
        <v>8.155136</v>
      </c>
      <c r="F837" s="20">
        <v>10.14573234</v>
      </c>
      <c r="G837" s="20">
        <v>9.841597329</v>
      </c>
      <c r="H837" s="20">
        <v>2000.0</v>
      </c>
      <c r="I837" s="20">
        <v>13.78952</v>
      </c>
      <c r="J837" s="20" t="s">
        <v>245</v>
      </c>
      <c r="K837" s="20" t="s">
        <v>247</v>
      </c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 ht="15.75" customHeight="1">
      <c r="A838" s="20" t="s">
        <v>255</v>
      </c>
      <c r="B838" s="20"/>
      <c r="C838" s="20" t="s">
        <v>236</v>
      </c>
      <c r="D838" s="20">
        <v>9.691457</v>
      </c>
      <c r="E838" s="20">
        <v>8.072906</v>
      </c>
      <c r="F838" s="20">
        <v>10.14573234</v>
      </c>
      <c r="G838" s="20">
        <v>9.863041437</v>
      </c>
      <c r="H838" s="20">
        <v>1600.0</v>
      </c>
      <c r="I838" s="20">
        <v>11.031616</v>
      </c>
      <c r="J838" s="20" t="s">
        <v>245</v>
      </c>
      <c r="K838" s="20" t="s">
        <v>247</v>
      </c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 ht="15.75" customHeight="1">
      <c r="A839" s="20" t="s">
        <v>255</v>
      </c>
      <c r="B839" s="20"/>
      <c r="C839" s="20" t="s">
        <v>236</v>
      </c>
      <c r="D839" s="20">
        <v>9.795995</v>
      </c>
      <c r="E839" s="20">
        <v>8.157468</v>
      </c>
      <c r="F839" s="20">
        <v>10.14573234</v>
      </c>
      <c r="G839" s="20">
        <v>9.883054535</v>
      </c>
      <c r="H839" s="20">
        <v>1200.0</v>
      </c>
      <c r="I839" s="20">
        <v>8.273712</v>
      </c>
      <c r="J839" s="20" t="s">
        <v>245</v>
      </c>
      <c r="K839" s="20" t="s">
        <v>247</v>
      </c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 ht="15.75" customHeight="1">
      <c r="A840" s="20" t="s">
        <v>255</v>
      </c>
      <c r="B840" s="20"/>
      <c r="C840" s="20" t="s">
        <v>236</v>
      </c>
      <c r="D840" s="20">
        <v>9.940435</v>
      </c>
      <c r="E840" s="20">
        <v>8.2547</v>
      </c>
      <c r="F840" s="20">
        <v>10.14573234</v>
      </c>
      <c r="G840" s="20">
        <v>9.946351208</v>
      </c>
      <c r="H840" s="20">
        <v>800.0</v>
      </c>
      <c r="I840" s="20">
        <v>5.515808</v>
      </c>
      <c r="J840" s="20" t="s">
        <v>245</v>
      </c>
      <c r="K840" s="20" t="s">
        <v>247</v>
      </c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 ht="15.75" customHeight="1">
      <c r="A841" s="20" t="s">
        <v>255</v>
      </c>
      <c r="B841" s="20"/>
      <c r="C841" s="20" t="s">
        <v>236</v>
      </c>
      <c r="D841" s="20">
        <v>10.05891</v>
      </c>
      <c r="E841" s="20">
        <v>8.587862</v>
      </c>
      <c r="F841" s="20">
        <v>10.14573234</v>
      </c>
      <c r="G841" s="20">
        <v>10.0435504</v>
      </c>
      <c r="H841" s="20">
        <v>400.0</v>
      </c>
      <c r="I841" s="20">
        <v>2.757904</v>
      </c>
      <c r="J841" s="20" t="s">
        <v>245</v>
      </c>
      <c r="K841" s="20" t="s">
        <v>247</v>
      </c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 ht="15.75" customHeight="1">
      <c r="A842" s="20" t="s">
        <v>256</v>
      </c>
      <c r="B842" s="20"/>
      <c r="C842" s="20" t="s">
        <v>236</v>
      </c>
      <c r="D842" s="20">
        <v>2.289599</v>
      </c>
      <c r="E842" s="20">
        <v>1.748269</v>
      </c>
      <c r="F842" s="20">
        <v>7.45223268</v>
      </c>
      <c r="G842" s="20">
        <v>7.103101254</v>
      </c>
      <c r="H842" s="20">
        <v>700.0</v>
      </c>
      <c r="I842" s="20">
        <v>4.826332</v>
      </c>
      <c r="J842" s="20" t="s">
        <v>245</v>
      </c>
      <c r="K842" s="20" t="s">
        <v>246</v>
      </c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 ht="15.75" customHeight="1">
      <c r="A843" s="20" t="s">
        <v>256</v>
      </c>
      <c r="B843" s="20"/>
      <c r="C843" s="20" t="s">
        <v>236</v>
      </c>
      <c r="D843" s="20">
        <v>2.253729</v>
      </c>
      <c r="E843" s="20">
        <v>1.724787</v>
      </c>
      <c r="F843" s="20">
        <v>7.45223268</v>
      </c>
      <c r="G843" s="20">
        <v>7.204085796</v>
      </c>
      <c r="H843" s="20">
        <v>1200.0</v>
      </c>
      <c r="I843" s="20">
        <v>8.273712</v>
      </c>
      <c r="J843" s="20" t="s">
        <v>245</v>
      </c>
      <c r="K843" s="20" t="s">
        <v>246</v>
      </c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 ht="15.75" customHeight="1">
      <c r="A844" s="20" t="s">
        <v>256</v>
      </c>
      <c r="B844" s="20"/>
      <c r="C844" s="20" t="s">
        <v>236</v>
      </c>
      <c r="D844" s="20">
        <v>2.222939</v>
      </c>
      <c r="E844" s="20">
        <v>1.691907</v>
      </c>
      <c r="F844" s="20">
        <v>7.45223268</v>
      </c>
      <c r="G844" s="20">
        <v>7.186798205</v>
      </c>
      <c r="H844" s="20">
        <v>1700.0</v>
      </c>
      <c r="I844" s="20">
        <v>11.721091999999999</v>
      </c>
      <c r="J844" s="20" t="s">
        <v>245</v>
      </c>
      <c r="K844" s="20" t="s">
        <v>246</v>
      </c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 ht="15.75" customHeight="1">
      <c r="A845" s="20" t="s">
        <v>256</v>
      </c>
      <c r="B845" s="20"/>
      <c r="C845" s="20" t="s">
        <v>236</v>
      </c>
      <c r="D845" s="20">
        <v>2.19743</v>
      </c>
      <c r="E845" s="20">
        <v>1.661987</v>
      </c>
      <c r="F845" s="20">
        <v>7.45223268</v>
      </c>
      <c r="G845" s="20">
        <v>7.165271441</v>
      </c>
      <c r="H845" s="20">
        <v>2200.0</v>
      </c>
      <c r="I845" s="20">
        <v>15.168472</v>
      </c>
      <c r="J845" s="20" t="s">
        <v>245</v>
      </c>
      <c r="K845" s="20" t="s">
        <v>246</v>
      </c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 ht="15.75" customHeight="1">
      <c r="A846" s="20" t="s">
        <v>256</v>
      </c>
      <c r="B846" s="20"/>
      <c r="C846" s="20" t="s">
        <v>236</v>
      </c>
      <c r="D846" s="20">
        <v>2.172439</v>
      </c>
      <c r="E846" s="20">
        <v>1.653111</v>
      </c>
      <c r="F846" s="20">
        <v>7.45223268</v>
      </c>
      <c r="G846" s="20">
        <v>7.146631237</v>
      </c>
      <c r="H846" s="20">
        <v>2700.0</v>
      </c>
      <c r="I846" s="20">
        <v>18.615852</v>
      </c>
      <c r="J846" s="20" t="s">
        <v>245</v>
      </c>
      <c r="K846" s="20" t="s">
        <v>246</v>
      </c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 ht="15.75" customHeight="1">
      <c r="A847" s="20" t="s">
        <v>256</v>
      </c>
      <c r="B847" s="20"/>
      <c r="C847" s="20" t="s">
        <v>236</v>
      </c>
      <c r="D847" s="20">
        <v>2.15731</v>
      </c>
      <c r="E847" s="20">
        <v>1.643673</v>
      </c>
      <c r="F847" s="20">
        <v>7.45223268</v>
      </c>
      <c r="G847" s="20">
        <v>7.137730807</v>
      </c>
      <c r="H847" s="20">
        <v>3000.0</v>
      </c>
      <c r="I847" s="20">
        <v>20.68428</v>
      </c>
      <c r="J847" s="20" t="s">
        <v>245</v>
      </c>
      <c r="K847" s="20" t="s">
        <v>246</v>
      </c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 ht="15.75" customHeight="1">
      <c r="A848" s="20" t="s">
        <v>256</v>
      </c>
      <c r="B848" s="20"/>
      <c r="C848" s="20" t="s">
        <v>236</v>
      </c>
      <c r="D848" s="20">
        <v>2.146806</v>
      </c>
      <c r="E848" s="20">
        <v>1.63779</v>
      </c>
      <c r="F848" s="20">
        <v>7.45223268</v>
      </c>
      <c r="G848" s="20">
        <v>7.131793826</v>
      </c>
      <c r="H848" s="20">
        <v>3200.0</v>
      </c>
      <c r="I848" s="20">
        <v>22.063232</v>
      </c>
      <c r="J848" s="20" t="s">
        <v>245</v>
      </c>
      <c r="K848" s="20" t="s">
        <v>246</v>
      </c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 ht="15.75" customHeight="1">
      <c r="A849" s="20" t="s">
        <v>256</v>
      </c>
      <c r="B849" s="20"/>
      <c r="C849" s="20" t="s">
        <v>236</v>
      </c>
      <c r="D849" s="20">
        <v>2.128988</v>
      </c>
      <c r="E849" s="20">
        <v>1.622505</v>
      </c>
      <c r="F849" s="20">
        <v>7.45223268</v>
      </c>
      <c r="G849" s="20">
        <v>7.120821115</v>
      </c>
      <c r="H849" s="20">
        <v>3700.0</v>
      </c>
      <c r="I849" s="20">
        <v>25.510612</v>
      </c>
      <c r="J849" s="20" t="s">
        <v>245</v>
      </c>
      <c r="K849" s="20" t="s">
        <v>246</v>
      </c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 ht="15.75" customHeight="1">
      <c r="A850" s="20" t="s">
        <v>256</v>
      </c>
      <c r="B850" s="20"/>
      <c r="C850" s="20" t="s">
        <v>236</v>
      </c>
      <c r="D850" s="20">
        <v>2.122027</v>
      </c>
      <c r="E850" s="20">
        <v>1.616615</v>
      </c>
      <c r="F850" s="20">
        <v>7.45223268</v>
      </c>
      <c r="G850" s="20">
        <v>7.11146683</v>
      </c>
      <c r="H850" s="20">
        <v>4000.0</v>
      </c>
      <c r="I850" s="20">
        <v>27.57904</v>
      </c>
      <c r="J850" s="20" t="s">
        <v>245</v>
      </c>
      <c r="K850" s="20" t="s">
        <v>246</v>
      </c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 ht="15.75" customHeight="1">
      <c r="A851" s="20" t="s">
        <v>256</v>
      </c>
      <c r="B851" s="20"/>
      <c r="C851" s="20" t="s">
        <v>236</v>
      </c>
      <c r="D851" s="20">
        <v>2.104608</v>
      </c>
      <c r="E851" s="20">
        <v>1.586092</v>
      </c>
      <c r="F851" s="20">
        <v>7.45223268</v>
      </c>
      <c r="G851" s="20">
        <v>7.103588238</v>
      </c>
      <c r="H851" s="20">
        <v>4200.0</v>
      </c>
      <c r="I851" s="20">
        <v>28.957991999999997</v>
      </c>
      <c r="J851" s="20" t="s">
        <v>245</v>
      </c>
      <c r="K851" s="20" t="s">
        <v>246</v>
      </c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 ht="15.75" customHeight="1">
      <c r="A852" s="20" t="s">
        <v>256</v>
      </c>
      <c r="B852" s="20"/>
      <c r="C852" s="20" t="s">
        <v>236</v>
      </c>
      <c r="D852" s="20">
        <v>2.121705</v>
      </c>
      <c r="E852" s="20">
        <v>1.568448</v>
      </c>
      <c r="F852" s="20">
        <v>7.45223268</v>
      </c>
      <c r="G852" s="20">
        <v>7.105917751</v>
      </c>
      <c r="H852" s="20">
        <v>4000.0</v>
      </c>
      <c r="I852" s="20">
        <v>27.57904</v>
      </c>
      <c r="J852" s="20" t="s">
        <v>245</v>
      </c>
      <c r="K852" s="20" t="s">
        <v>247</v>
      </c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 ht="15.75" customHeight="1">
      <c r="A853" s="20" t="s">
        <v>256</v>
      </c>
      <c r="B853" s="20"/>
      <c r="C853" s="20" t="s">
        <v>236</v>
      </c>
      <c r="D853" s="20">
        <v>2.115821</v>
      </c>
      <c r="E853" s="20">
        <v>1.595914</v>
      </c>
      <c r="F853" s="20">
        <v>7.45223268</v>
      </c>
      <c r="G853" s="20">
        <v>7.10831074</v>
      </c>
      <c r="H853" s="20">
        <v>3700.0</v>
      </c>
      <c r="I853" s="20">
        <v>25.510612</v>
      </c>
      <c r="J853" s="20" t="s">
        <v>245</v>
      </c>
      <c r="K853" s="20" t="s">
        <v>247</v>
      </c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 ht="15.75" customHeight="1">
      <c r="A854" s="20" t="s">
        <v>256</v>
      </c>
      <c r="B854" s="20"/>
      <c r="C854" s="20" t="s">
        <v>236</v>
      </c>
      <c r="D854" s="20">
        <v>2.111968</v>
      </c>
      <c r="E854" s="20">
        <v>1.633889</v>
      </c>
      <c r="F854" s="20">
        <v>7.45223268</v>
      </c>
      <c r="G854" s="20">
        <v>7.1174121</v>
      </c>
      <c r="H854" s="20">
        <v>3200.0</v>
      </c>
      <c r="I854" s="20">
        <v>22.063232</v>
      </c>
      <c r="J854" s="20" t="s">
        <v>245</v>
      </c>
      <c r="K854" s="20" t="s">
        <v>247</v>
      </c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 ht="15.75" customHeight="1">
      <c r="A855" s="20" t="s">
        <v>256</v>
      </c>
      <c r="B855" s="20"/>
      <c r="C855" s="20" t="s">
        <v>236</v>
      </c>
      <c r="D855" s="20">
        <v>2.138139</v>
      </c>
      <c r="E855" s="20">
        <v>1.627477</v>
      </c>
      <c r="F855" s="20">
        <v>7.45223268</v>
      </c>
      <c r="G855" s="20">
        <v>7.117372066</v>
      </c>
      <c r="H855" s="20">
        <v>3000.0</v>
      </c>
      <c r="I855" s="20">
        <v>20.68428</v>
      </c>
      <c r="J855" s="20" t="s">
        <v>245</v>
      </c>
      <c r="K855" s="20" t="s">
        <v>247</v>
      </c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 ht="15.75" customHeight="1">
      <c r="A856" s="20" t="s">
        <v>256</v>
      </c>
      <c r="B856" s="20"/>
      <c r="C856" s="20" t="s">
        <v>236</v>
      </c>
      <c r="D856" s="20">
        <v>2.137689</v>
      </c>
      <c r="E856" s="20">
        <v>1.613055</v>
      </c>
      <c r="F856" s="20">
        <v>7.45223268</v>
      </c>
      <c r="G856" s="20">
        <v>7.119701725</v>
      </c>
      <c r="H856" s="20">
        <v>2700.0</v>
      </c>
      <c r="I856" s="20">
        <v>18.615852</v>
      </c>
      <c r="J856" s="20" t="s">
        <v>245</v>
      </c>
      <c r="K856" s="20" t="s">
        <v>247</v>
      </c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 ht="15.75" customHeight="1">
      <c r="A857" s="20" t="s">
        <v>256</v>
      </c>
      <c r="B857" s="20"/>
      <c r="C857" s="20" t="s">
        <v>236</v>
      </c>
      <c r="D857" s="20">
        <v>2.143883</v>
      </c>
      <c r="E857" s="20">
        <v>1.659345</v>
      </c>
      <c r="F857" s="20">
        <v>7.45223268</v>
      </c>
      <c r="G857" s="20">
        <v>7.145958665</v>
      </c>
      <c r="H857" s="20">
        <v>2200.0</v>
      </c>
      <c r="I857" s="20">
        <v>15.168472</v>
      </c>
      <c r="J857" s="20" t="s">
        <v>245</v>
      </c>
      <c r="K857" s="20" t="s">
        <v>247</v>
      </c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 ht="15.75" customHeight="1">
      <c r="A858" s="20" t="s">
        <v>256</v>
      </c>
      <c r="B858" s="20"/>
      <c r="C858" s="20" t="s">
        <v>236</v>
      </c>
      <c r="D858" s="20">
        <v>2.200177</v>
      </c>
      <c r="E858" s="20">
        <v>1.677129</v>
      </c>
      <c r="F858" s="20">
        <v>7.45223268</v>
      </c>
      <c r="G858" s="20">
        <v>7.17507692</v>
      </c>
      <c r="H858" s="20">
        <v>1700.0</v>
      </c>
      <c r="I858" s="20">
        <v>11.721091999999999</v>
      </c>
      <c r="J858" s="20" t="s">
        <v>245</v>
      </c>
      <c r="K858" s="20" t="s">
        <v>247</v>
      </c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 ht="15.75" customHeight="1">
      <c r="A859" s="20" t="s">
        <v>256</v>
      </c>
      <c r="B859" s="20"/>
      <c r="C859" s="20" t="s">
        <v>236</v>
      </c>
      <c r="D859" s="20">
        <v>2.238831</v>
      </c>
      <c r="E859" s="20">
        <v>1.705901</v>
      </c>
      <c r="F859" s="20">
        <v>7.45223268</v>
      </c>
      <c r="G859" s="20">
        <v>7.208649204</v>
      </c>
      <c r="H859" s="20">
        <v>1200.0</v>
      </c>
      <c r="I859" s="20">
        <v>8.273712</v>
      </c>
      <c r="J859" s="20" t="s">
        <v>245</v>
      </c>
      <c r="K859" s="20" t="s">
        <v>247</v>
      </c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 ht="15.75" customHeight="1">
      <c r="A860" s="20" t="s">
        <v>256</v>
      </c>
      <c r="B860" s="20"/>
      <c r="C860" s="20" t="s">
        <v>236</v>
      </c>
      <c r="D860" s="20">
        <v>2.288316</v>
      </c>
      <c r="E860" s="20">
        <v>1.747201</v>
      </c>
      <c r="F860" s="20">
        <v>7.45223268</v>
      </c>
      <c r="G860" s="20">
        <v>7.25961293</v>
      </c>
      <c r="H860" s="20">
        <v>700.0</v>
      </c>
      <c r="I860" s="20">
        <v>4.826332</v>
      </c>
      <c r="J860" s="20" t="s">
        <v>245</v>
      </c>
      <c r="K860" s="20" t="s">
        <v>247</v>
      </c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 ht="15.75" customHeight="1">
      <c r="A861" s="20" t="s">
        <v>257</v>
      </c>
      <c r="B861" s="20"/>
      <c r="C861" s="20" t="s">
        <v>236</v>
      </c>
      <c r="D861" s="20">
        <v>6.840582</v>
      </c>
      <c r="E861" s="20">
        <v>6.840582</v>
      </c>
      <c r="F861" s="20">
        <v>10.15416322</v>
      </c>
      <c r="G861" s="20">
        <v>9.861470383</v>
      </c>
      <c r="H861" s="20">
        <v>400.0</v>
      </c>
      <c r="I861" s="20">
        <v>2.757904</v>
      </c>
      <c r="J861" s="20" t="s">
        <v>245</v>
      </c>
      <c r="K861" s="20" t="s">
        <v>246</v>
      </c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 ht="15.75" customHeight="1">
      <c r="A862" s="20" t="s">
        <v>257</v>
      </c>
      <c r="B862" s="20"/>
      <c r="C862" s="20" t="s">
        <v>236</v>
      </c>
      <c r="D862" s="20">
        <v>6.501321</v>
      </c>
      <c r="E862" s="20">
        <v>6.501321</v>
      </c>
      <c r="F862" s="20">
        <v>10.15416322</v>
      </c>
      <c r="G862" s="20">
        <v>9.713012011</v>
      </c>
      <c r="H862" s="20">
        <v>800.0</v>
      </c>
      <c r="I862" s="20">
        <v>5.515808</v>
      </c>
      <c r="J862" s="20" t="s">
        <v>245</v>
      </c>
      <c r="K862" s="20" t="s">
        <v>246</v>
      </c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 ht="15.75" customHeight="1">
      <c r="A863" s="20" t="s">
        <v>257</v>
      </c>
      <c r="B863" s="20"/>
      <c r="C863" s="20" t="s">
        <v>236</v>
      </c>
      <c r="D863" s="20">
        <v>6.232392</v>
      </c>
      <c r="E863" s="20">
        <v>6.232392</v>
      </c>
      <c r="F863" s="20">
        <v>10.15416322</v>
      </c>
      <c r="G863" s="20">
        <v>9.621205553</v>
      </c>
      <c r="H863" s="20">
        <v>1200.0</v>
      </c>
      <c r="I863" s="20">
        <v>8.273712</v>
      </c>
      <c r="J863" s="20" t="s">
        <v>245</v>
      </c>
      <c r="K863" s="20" t="s">
        <v>246</v>
      </c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 ht="15.75" customHeight="1">
      <c r="A864" s="20" t="s">
        <v>257</v>
      </c>
      <c r="B864" s="20"/>
      <c r="C864" s="20" t="s">
        <v>236</v>
      </c>
      <c r="D864" s="20">
        <v>6.155833</v>
      </c>
      <c r="E864" s="20">
        <v>6.155833</v>
      </c>
      <c r="F864" s="20">
        <v>10.15416322</v>
      </c>
      <c r="G864" s="20">
        <v>9.567291917</v>
      </c>
      <c r="H864" s="20">
        <v>1600.0</v>
      </c>
      <c r="I864" s="20">
        <v>11.031616</v>
      </c>
      <c r="J864" s="20" t="s">
        <v>245</v>
      </c>
      <c r="K864" s="20" t="s">
        <v>246</v>
      </c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 ht="15.75" customHeight="1">
      <c r="A865" s="20" t="s">
        <v>257</v>
      </c>
      <c r="B865" s="20"/>
      <c r="C865" s="20" t="s">
        <v>236</v>
      </c>
      <c r="D865" s="20">
        <v>5.932458</v>
      </c>
      <c r="E865" s="20">
        <v>5.932458</v>
      </c>
      <c r="F865" s="20">
        <v>10.15416322</v>
      </c>
      <c r="G865" s="20">
        <v>9.508371979</v>
      </c>
      <c r="H865" s="20">
        <v>2000.0</v>
      </c>
      <c r="I865" s="20">
        <v>13.78952</v>
      </c>
      <c r="J865" s="20" t="s">
        <v>245</v>
      </c>
      <c r="K865" s="20" t="s">
        <v>246</v>
      </c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 ht="15.75" customHeight="1">
      <c r="A866" s="20" t="s">
        <v>257</v>
      </c>
      <c r="B866" s="20"/>
      <c r="C866" s="20" t="s">
        <v>236</v>
      </c>
      <c r="D866" s="20">
        <v>5.848978</v>
      </c>
      <c r="E866" s="20">
        <v>5.848978</v>
      </c>
      <c r="F866" s="20">
        <v>10.15416322</v>
      </c>
      <c r="G866" s="20">
        <v>9.472211099</v>
      </c>
      <c r="H866" s="20">
        <v>2400.0</v>
      </c>
      <c r="I866" s="20">
        <v>16.547424</v>
      </c>
      <c r="J866" s="20" t="s">
        <v>245</v>
      </c>
      <c r="K866" s="20" t="s">
        <v>246</v>
      </c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 ht="15.75" customHeight="1">
      <c r="A867" s="20" t="s">
        <v>257</v>
      </c>
      <c r="B867" s="20"/>
      <c r="C867" s="20" t="s">
        <v>236</v>
      </c>
      <c r="D867" s="20">
        <v>5.832196</v>
      </c>
      <c r="E867" s="20">
        <v>5.832196</v>
      </c>
      <c r="F867" s="20">
        <v>10.15416322</v>
      </c>
      <c r="G867" s="20">
        <v>9.451956201</v>
      </c>
      <c r="H867" s="20">
        <v>2600.0</v>
      </c>
      <c r="I867" s="20">
        <v>17.926375999999998</v>
      </c>
      <c r="J867" s="20" t="s">
        <v>245</v>
      </c>
      <c r="K867" s="20" t="s">
        <v>246</v>
      </c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 ht="15.75" customHeight="1">
      <c r="A868" s="20" t="s">
        <v>257</v>
      </c>
      <c r="B868" s="20"/>
      <c r="C868" s="20" t="s">
        <v>236</v>
      </c>
      <c r="D868" s="20">
        <v>5.8354</v>
      </c>
      <c r="E868" s="20">
        <v>5.8354</v>
      </c>
      <c r="F868" s="20">
        <v>10.15416322</v>
      </c>
      <c r="G868" s="20">
        <v>9.437728243</v>
      </c>
      <c r="H868" s="20">
        <v>2800.0</v>
      </c>
      <c r="I868" s="20">
        <v>19.305328</v>
      </c>
      <c r="J868" s="20" t="s">
        <v>245</v>
      </c>
      <c r="K868" s="20" t="s">
        <v>246</v>
      </c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 ht="15.75" customHeight="1">
      <c r="A869" s="20" t="s">
        <v>257</v>
      </c>
      <c r="B869" s="20"/>
      <c r="C869" s="20" t="s">
        <v>236</v>
      </c>
      <c r="D869" s="20">
        <v>5.783164</v>
      </c>
      <c r="E869" s="20">
        <v>5.783164</v>
      </c>
      <c r="F869" s="20">
        <v>10.15416322</v>
      </c>
      <c r="G869" s="20">
        <v>9.427313364</v>
      </c>
      <c r="H869" s="20">
        <v>3000.0</v>
      </c>
      <c r="I869" s="20">
        <v>20.68428</v>
      </c>
      <c r="J869" s="20" t="s">
        <v>245</v>
      </c>
      <c r="K869" s="20" t="s">
        <v>246</v>
      </c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 ht="15.75" customHeight="1">
      <c r="A870" s="20" t="s">
        <v>257</v>
      </c>
      <c r="B870" s="20"/>
      <c r="C870" s="20" t="s">
        <v>236</v>
      </c>
      <c r="D870" s="20">
        <v>5.765583</v>
      </c>
      <c r="E870" s="20">
        <v>5.765583</v>
      </c>
      <c r="F870" s="20">
        <v>10.15416322</v>
      </c>
      <c r="G870" s="20">
        <v>9.419831225</v>
      </c>
      <c r="H870" s="20">
        <v>3200.0</v>
      </c>
      <c r="I870" s="20">
        <v>22.063232</v>
      </c>
      <c r="J870" s="20" t="s">
        <v>245</v>
      </c>
      <c r="K870" s="20" t="s">
        <v>246</v>
      </c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 ht="15.75" customHeight="1">
      <c r="A871" s="20" t="s">
        <v>257</v>
      </c>
      <c r="B871" s="20"/>
      <c r="C871" s="20" t="s">
        <v>236</v>
      </c>
      <c r="D871" s="20">
        <v>5.876299</v>
      </c>
      <c r="E871" s="20">
        <v>5.876299</v>
      </c>
      <c r="F871" s="20">
        <v>10.15416322</v>
      </c>
      <c r="G871" s="20">
        <v>9.432698527</v>
      </c>
      <c r="H871" s="20">
        <v>2800.0</v>
      </c>
      <c r="I871" s="20">
        <v>19.305328</v>
      </c>
      <c r="J871" s="20" t="s">
        <v>245</v>
      </c>
      <c r="K871" s="20" t="s">
        <v>247</v>
      </c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 ht="15.75" customHeight="1">
      <c r="A872" s="20" t="s">
        <v>257</v>
      </c>
      <c r="B872" s="20"/>
      <c r="C872" s="20" t="s">
        <v>236</v>
      </c>
      <c r="D872" s="20">
        <v>5.776319</v>
      </c>
      <c r="E872" s="20">
        <v>5.776319</v>
      </c>
      <c r="F872" s="20">
        <v>10.15416322</v>
      </c>
      <c r="G872" s="20">
        <v>9.440939061</v>
      </c>
      <c r="H872" s="20">
        <v>2400.0</v>
      </c>
      <c r="I872" s="20">
        <v>16.547424</v>
      </c>
      <c r="J872" s="20" t="s">
        <v>245</v>
      </c>
      <c r="K872" s="20" t="s">
        <v>247</v>
      </c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 ht="15.75" customHeight="1">
      <c r="A873" s="20" t="s">
        <v>257</v>
      </c>
      <c r="B873" s="20"/>
      <c r="C873" s="20" t="s">
        <v>236</v>
      </c>
      <c r="D873" s="20">
        <v>5.845706</v>
      </c>
      <c r="E873" s="20">
        <v>5.845706</v>
      </c>
      <c r="F873" s="20">
        <v>10.15416322</v>
      </c>
      <c r="G873" s="20">
        <v>9.45515859</v>
      </c>
      <c r="H873" s="20">
        <v>2000.0</v>
      </c>
      <c r="I873" s="20">
        <v>13.78952</v>
      </c>
      <c r="J873" s="20" t="s">
        <v>245</v>
      </c>
      <c r="K873" s="20" t="s">
        <v>247</v>
      </c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 ht="15.75" customHeight="1">
      <c r="A874" s="20" t="s">
        <v>257</v>
      </c>
      <c r="B874" s="20"/>
      <c r="C874" s="20" t="s">
        <v>236</v>
      </c>
      <c r="D874" s="20">
        <v>5.898521</v>
      </c>
      <c r="E874" s="20">
        <v>5.898521</v>
      </c>
      <c r="F874" s="20">
        <v>10.15416322</v>
      </c>
      <c r="G874" s="20">
        <v>9.474554153</v>
      </c>
      <c r="H874" s="20">
        <v>1600.0</v>
      </c>
      <c r="I874" s="20">
        <v>11.031616</v>
      </c>
      <c r="J874" s="20" t="s">
        <v>245</v>
      </c>
      <c r="K874" s="20" t="s">
        <v>247</v>
      </c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 ht="15.75" customHeight="1">
      <c r="A875" s="20" t="s">
        <v>257</v>
      </c>
      <c r="B875" s="20"/>
      <c r="C875" s="20" t="s">
        <v>236</v>
      </c>
      <c r="D875" s="20">
        <v>5.960534</v>
      </c>
      <c r="E875" s="20">
        <v>5.960534</v>
      </c>
      <c r="F875" s="20">
        <v>10.15416322</v>
      </c>
      <c r="G875" s="20">
        <v>9.51548274</v>
      </c>
      <c r="H875" s="20">
        <v>1200.0</v>
      </c>
      <c r="I875" s="20">
        <v>8.273712</v>
      </c>
      <c r="J875" s="20" t="s">
        <v>245</v>
      </c>
      <c r="K875" s="20" t="s">
        <v>247</v>
      </c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 ht="15.75" customHeight="1">
      <c r="A876" s="20" t="s">
        <v>257</v>
      </c>
      <c r="B876" s="20"/>
      <c r="C876" s="20" t="s">
        <v>236</v>
      </c>
      <c r="D876" s="20">
        <v>6.075028</v>
      </c>
      <c r="E876" s="20">
        <v>6.075028</v>
      </c>
      <c r="F876" s="20">
        <v>10.15416322</v>
      </c>
      <c r="G876" s="20">
        <v>9.584676938</v>
      </c>
      <c r="H876" s="20">
        <v>800.0</v>
      </c>
      <c r="I876" s="20">
        <v>5.515808</v>
      </c>
      <c r="J876" s="20" t="s">
        <v>245</v>
      </c>
      <c r="K876" s="20" t="s">
        <v>247</v>
      </c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 ht="15.75" customHeight="1">
      <c r="A877" s="20" t="s">
        <v>257</v>
      </c>
      <c r="B877" s="20"/>
      <c r="C877" s="20" t="s">
        <v>236</v>
      </c>
      <c r="D877" s="20">
        <v>6.241897</v>
      </c>
      <c r="E877" s="20">
        <v>6.241897</v>
      </c>
      <c r="F877" s="20">
        <v>10.15416322</v>
      </c>
      <c r="G877" s="20">
        <v>9.684550416</v>
      </c>
      <c r="H877" s="20">
        <v>400.0</v>
      </c>
      <c r="I877" s="20">
        <v>2.757904</v>
      </c>
      <c r="J877" s="20" t="s">
        <v>245</v>
      </c>
      <c r="K877" s="20" t="s">
        <v>247</v>
      </c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 ht="15.75" customHeight="1">
      <c r="A878" s="20" t="s">
        <v>197</v>
      </c>
      <c r="B878" s="20"/>
      <c r="C878" s="20" t="s">
        <v>236</v>
      </c>
      <c r="D878" s="20">
        <v>34.54003</v>
      </c>
      <c r="E878" s="20">
        <v>29.87742</v>
      </c>
      <c r="F878" s="20">
        <v>12.542</v>
      </c>
      <c r="G878" s="20">
        <v>12.01246383</v>
      </c>
      <c r="H878" s="20">
        <v>400.0</v>
      </c>
      <c r="I878" s="20">
        <v>2.757904</v>
      </c>
      <c r="J878" s="20" t="s">
        <v>245</v>
      </c>
      <c r="K878" s="20" t="s">
        <v>246</v>
      </c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 ht="15.75" customHeight="1">
      <c r="A879" s="20" t="s">
        <v>197</v>
      </c>
      <c r="B879" s="20"/>
      <c r="C879" s="20" t="s">
        <v>236</v>
      </c>
      <c r="D879" s="20">
        <v>33.80764</v>
      </c>
      <c r="E879" s="20">
        <v>29.13617</v>
      </c>
      <c r="F879" s="20">
        <v>12.542</v>
      </c>
      <c r="G879" s="20">
        <v>12.00613118</v>
      </c>
      <c r="H879" s="20">
        <v>800.0</v>
      </c>
      <c r="I879" s="20">
        <v>5.515808</v>
      </c>
      <c r="J879" s="20" t="s">
        <v>245</v>
      </c>
      <c r="K879" s="20" t="s">
        <v>246</v>
      </c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 ht="15.75" customHeight="1">
      <c r="A880" s="20" t="s">
        <v>197</v>
      </c>
      <c r="B880" s="20"/>
      <c r="C880" s="20" t="s">
        <v>236</v>
      </c>
      <c r="D880" s="20">
        <v>33.25576</v>
      </c>
      <c r="E880" s="20">
        <v>29.18926</v>
      </c>
      <c r="F880" s="20">
        <v>12.542</v>
      </c>
      <c r="G880" s="20">
        <v>11.94383323</v>
      </c>
      <c r="H880" s="20">
        <v>1200.0</v>
      </c>
      <c r="I880" s="20">
        <v>8.273712</v>
      </c>
      <c r="J880" s="20" t="s">
        <v>245</v>
      </c>
      <c r="K880" s="20" t="s">
        <v>246</v>
      </c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 ht="15.75" customHeight="1">
      <c r="A881" s="20" t="s">
        <v>197</v>
      </c>
      <c r="B881" s="20"/>
      <c r="C881" s="20" t="s">
        <v>236</v>
      </c>
      <c r="D881" s="20">
        <v>32.7355</v>
      </c>
      <c r="E881" s="20">
        <v>28.1</v>
      </c>
      <c r="F881" s="20">
        <v>12.542</v>
      </c>
      <c r="G881" s="20">
        <v>11.88479582</v>
      </c>
      <c r="H881" s="20">
        <v>1600.0</v>
      </c>
      <c r="I881" s="20">
        <v>11.031616</v>
      </c>
      <c r="J881" s="20" t="s">
        <v>245</v>
      </c>
      <c r="K881" s="20" t="s">
        <v>246</v>
      </c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 ht="15.75" customHeight="1">
      <c r="A882" s="20" t="s">
        <v>197</v>
      </c>
      <c r="B882" s="20"/>
      <c r="C882" s="20" t="s">
        <v>236</v>
      </c>
      <c r="D882" s="20">
        <v>32.11201</v>
      </c>
      <c r="E882" s="20">
        <v>28.3</v>
      </c>
      <c r="F882" s="20">
        <v>12.542</v>
      </c>
      <c r="G882" s="20">
        <v>11.84263713</v>
      </c>
      <c r="H882" s="20">
        <v>2000.0</v>
      </c>
      <c r="I882" s="20">
        <v>13.78952</v>
      </c>
      <c r="J882" s="20" t="s">
        <v>245</v>
      </c>
      <c r="K882" s="20" t="s">
        <v>246</v>
      </c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 ht="15.75" customHeight="1">
      <c r="A883" s="20" t="s">
        <v>197</v>
      </c>
      <c r="B883" s="20"/>
      <c r="C883" s="20" t="s">
        <v>236</v>
      </c>
      <c r="D883" s="20">
        <v>31.7024</v>
      </c>
      <c r="E883" s="20">
        <v>27.8</v>
      </c>
      <c r="F883" s="20">
        <v>12.542</v>
      </c>
      <c r="G883" s="20">
        <v>11.81513698</v>
      </c>
      <c r="H883" s="20">
        <v>2400.0</v>
      </c>
      <c r="I883" s="20">
        <v>16.547424</v>
      </c>
      <c r="J883" s="20" t="s">
        <v>245</v>
      </c>
      <c r="K883" s="20" t="s">
        <v>246</v>
      </c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 ht="15.75" customHeight="1">
      <c r="A884" s="20" t="s">
        <v>197</v>
      </c>
      <c r="B884" s="20"/>
      <c r="C884" s="20" t="s">
        <v>236</v>
      </c>
      <c r="D884" s="20">
        <v>32.0141</v>
      </c>
      <c r="E884" s="20">
        <v>27.8</v>
      </c>
      <c r="F884" s="20">
        <v>12.542</v>
      </c>
      <c r="G884" s="20">
        <v>11.79486236</v>
      </c>
      <c r="H884" s="20">
        <v>2600.0</v>
      </c>
      <c r="I884" s="20">
        <v>17.926375999999998</v>
      </c>
      <c r="J884" s="20" t="s">
        <v>245</v>
      </c>
      <c r="K884" s="20" t="s">
        <v>246</v>
      </c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 ht="15.75" customHeight="1">
      <c r="A885" s="20" t="s">
        <v>197</v>
      </c>
      <c r="B885" s="20"/>
      <c r="C885" s="20" t="s">
        <v>236</v>
      </c>
      <c r="D885" s="20">
        <v>31.60545</v>
      </c>
      <c r="E885" s="20">
        <v>27.4</v>
      </c>
      <c r="F885" s="20">
        <v>12.542</v>
      </c>
      <c r="G885" s="20">
        <v>11.77598683</v>
      </c>
      <c r="H885" s="20">
        <v>2800.0</v>
      </c>
      <c r="I885" s="20">
        <v>19.305328</v>
      </c>
      <c r="J885" s="20" t="s">
        <v>245</v>
      </c>
      <c r="K885" s="20" t="s">
        <v>246</v>
      </c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 ht="15.75" customHeight="1">
      <c r="A886" s="20" t="s">
        <v>197</v>
      </c>
      <c r="B886" s="20"/>
      <c r="C886" s="20" t="s">
        <v>236</v>
      </c>
      <c r="D886" s="20">
        <v>31.51347</v>
      </c>
      <c r="E886" s="20">
        <v>28.4</v>
      </c>
      <c r="F886" s="20">
        <v>12.542</v>
      </c>
      <c r="G886" s="20">
        <v>11.75806772</v>
      </c>
      <c r="H886" s="20">
        <v>3000.0</v>
      </c>
      <c r="I886" s="20">
        <v>20.68428</v>
      </c>
      <c r="J886" s="20" t="s">
        <v>245</v>
      </c>
      <c r="K886" s="20" t="s">
        <v>246</v>
      </c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 ht="15.75" customHeight="1">
      <c r="A887" s="20" t="s">
        <v>197</v>
      </c>
      <c r="B887" s="20"/>
      <c r="C887" s="20" t="s">
        <v>236</v>
      </c>
      <c r="D887" s="20">
        <v>31.39737</v>
      </c>
      <c r="E887" s="20">
        <v>26.8748</v>
      </c>
      <c r="F887" s="20">
        <v>12.542</v>
      </c>
      <c r="G887" s="20">
        <v>11.73147946</v>
      </c>
      <c r="H887" s="20">
        <v>3200.0</v>
      </c>
      <c r="I887" s="20">
        <v>22.063232</v>
      </c>
      <c r="J887" s="20" t="s">
        <v>245</v>
      </c>
      <c r="K887" s="20" t="s">
        <v>246</v>
      </c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 ht="15.75" customHeight="1">
      <c r="A888" s="20" t="s">
        <v>197</v>
      </c>
      <c r="B888" s="20"/>
      <c r="C888" s="20" t="s">
        <v>236</v>
      </c>
      <c r="D888" s="20">
        <v>31.55824</v>
      </c>
      <c r="E888" s="20">
        <v>27.54557</v>
      </c>
      <c r="F888" s="20">
        <v>12.542</v>
      </c>
      <c r="G888" s="20">
        <v>11.72394106</v>
      </c>
      <c r="H888" s="20">
        <v>3000.0</v>
      </c>
      <c r="I888" s="20">
        <v>20.68428</v>
      </c>
      <c r="J888" s="20" t="s">
        <v>245</v>
      </c>
      <c r="K888" s="20" t="s">
        <v>247</v>
      </c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 ht="15.75" customHeight="1">
      <c r="A889" s="20" t="s">
        <v>197</v>
      </c>
      <c r="B889" s="20"/>
      <c r="C889" s="20" t="s">
        <v>236</v>
      </c>
      <c r="D889" s="20">
        <v>31.47084</v>
      </c>
      <c r="E889" s="20">
        <v>27.33122</v>
      </c>
      <c r="F889" s="20">
        <v>12.542</v>
      </c>
      <c r="G889" s="20">
        <v>11.73009833</v>
      </c>
      <c r="H889" s="20">
        <v>2800.0</v>
      </c>
      <c r="I889" s="20">
        <v>19.305328</v>
      </c>
      <c r="J889" s="20" t="s">
        <v>245</v>
      </c>
      <c r="K889" s="20" t="s">
        <v>247</v>
      </c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 ht="15.75" customHeight="1">
      <c r="A890" s="20" t="s">
        <v>197</v>
      </c>
      <c r="B890" s="20"/>
      <c r="C890" s="20" t="s">
        <v>236</v>
      </c>
      <c r="D890" s="20">
        <v>31.58819</v>
      </c>
      <c r="E890" s="20">
        <v>27.13391</v>
      </c>
      <c r="F890" s="20">
        <v>12.542</v>
      </c>
      <c r="G890" s="20">
        <v>11.73552267</v>
      </c>
      <c r="H890" s="20">
        <v>2600.0</v>
      </c>
      <c r="I890" s="20">
        <v>17.926375999999998</v>
      </c>
      <c r="J890" s="20" t="s">
        <v>245</v>
      </c>
      <c r="K890" s="20" t="s">
        <v>247</v>
      </c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 ht="15.75" customHeight="1">
      <c r="A891" s="20" t="s">
        <v>197</v>
      </c>
      <c r="B891" s="20"/>
      <c r="C891" s="20" t="s">
        <v>236</v>
      </c>
      <c r="D891" s="20">
        <v>31.7219</v>
      </c>
      <c r="E891" s="20">
        <v>27.44762</v>
      </c>
      <c r="F891" s="20">
        <v>12.542</v>
      </c>
      <c r="G891" s="20">
        <v>11.73777306</v>
      </c>
      <c r="H891" s="20">
        <v>2400.0</v>
      </c>
      <c r="I891" s="20">
        <v>16.547424</v>
      </c>
      <c r="J891" s="20" t="s">
        <v>245</v>
      </c>
      <c r="K891" s="20" t="s">
        <v>247</v>
      </c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 ht="15.75" customHeight="1">
      <c r="A892" s="20" t="s">
        <v>197</v>
      </c>
      <c r="B892" s="20"/>
      <c r="C892" s="20" t="s">
        <v>236</v>
      </c>
      <c r="D892" s="20">
        <v>31.74603</v>
      </c>
      <c r="E892" s="20">
        <v>27.79873</v>
      </c>
      <c r="F892" s="20">
        <v>12.542</v>
      </c>
      <c r="G892" s="20">
        <v>11.76137457</v>
      </c>
      <c r="H892" s="20">
        <v>2000.0</v>
      </c>
      <c r="I892" s="20">
        <v>13.78952</v>
      </c>
      <c r="J892" s="20" t="s">
        <v>245</v>
      </c>
      <c r="K892" s="20" t="s">
        <v>247</v>
      </c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 ht="15.75" customHeight="1">
      <c r="A893" s="20" t="s">
        <v>197</v>
      </c>
      <c r="B893" s="20"/>
      <c r="C893" s="20" t="s">
        <v>236</v>
      </c>
      <c r="D893" s="20">
        <v>31.97925</v>
      </c>
      <c r="E893" s="20">
        <v>27.93771</v>
      </c>
      <c r="F893" s="20">
        <v>12.542</v>
      </c>
      <c r="G893" s="20">
        <v>11.79265716</v>
      </c>
      <c r="H893" s="20">
        <v>1600.0</v>
      </c>
      <c r="I893" s="20">
        <v>11.031616</v>
      </c>
      <c r="J893" s="20" t="s">
        <v>245</v>
      </c>
      <c r="K893" s="20" t="s">
        <v>247</v>
      </c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 ht="15.75" customHeight="1">
      <c r="A894" s="20" t="s">
        <v>197</v>
      </c>
      <c r="B894" s="20"/>
      <c r="C894" s="20" t="s">
        <v>236</v>
      </c>
      <c r="D894" s="20">
        <v>32.28891</v>
      </c>
      <c r="E894" s="20">
        <v>27.79955</v>
      </c>
      <c r="F894" s="20">
        <v>12.542</v>
      </c>
      <c r="G894" s="20">
        <v>11.82447429</v>
      </c>
      <c r="H894" s="20">
        <v>1200.0</v>
      </c>
      <c r="I894" s="20">
        <v>8.273712</v>
      </c>
      <c r="J894" s="20" t="s">
        <v>245</v>
      </c>
      <c r="K894" s="20" t="s">
        <v>247</v>
      </c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 ht="15.75" customHeight="1">
      <c r="A895" s="20" t="s">
        <v>197</v>
      </c>
      <c r="B895" s="20"/>
      <c r="C895" s="20" t="s">
        <v>236</v>
      </c>
      <c r="D895" s="20">
        <v>32.96188</v>
      </c>
      <c r="E895" s="20">
        <v>28.33879</v>
      </c>
      <c r="F895" s="20">
        <v>12.542</v>
      </c>
      <c r="G895" s="20">
        <v>11.8862646</v>
      </c>
      <c r="H895" s="20">
        <v>800.0</v>
      </c>
      <c r="I895" s="20">
        <v>5.515808</v>
      </c>
      <c r="J895" s="20" t="s">
        <v>245</v>
      </c>
      <c r="K895" s="20" t="s">
        <v>247</v>
      </c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 ht="15.75" customHeight="1">
      <c r="A896" s="20" t="s">
        <v>197</v>
      </c>
      <c r="B896" s="20"/>
      <c r="C896" s="20" t="s">
        <v>236</v>
      </c>
      <c r="D896" s="20">
        <v>33.40228</v>
      </c>
      <c r="E896" s="20">
        <v>29.04527</v>
      </c>
      <c r="F896" s="20">
        <v>12.542</v>
      </c>
      <c r="G896" s="20">
        <v>12.01980299</v>
      </c>
      <c r="H896" s="20">
        <v>400.0</v>
      </c>
      <c r="I896" s="20">
        <v>2.757904</v>
      </c>
      <c r="J896" s="20" t="s">
        <v>245</v>
      </c>
      <c r="K896" s="20" t="s">
        <v>247</v>
      </c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 ht="15.75" customHeight="1">
      <c r="A897" s="20" t="s">
        <v>258</v>
      </c>
      <c r="B897" s="20"/>
      <c r="C897" s="20" t="s">
        <v>236</v>
      </c>
      <c r="D897" s="20">
        <v>20.46135301</v>
      </c>
      <c r="E897" s="20">
        <v>23.56051137</v>
      </c>
      <c r="F897" s="20">
        <v>23.561</v>
      </c>
      <c r="G897" s="20">
        <v>20.46135301</v>
      </c>
      <c r="H897" s="20">
        <v>400.0</v>
      </c>
      <c r="I897" s="20">
        <v>2.757904</v>
      </c>
      <c r="J897" s="20" t="s">
        <v>245</v>
      </c>
      <c r="K897" s="20" t="s">
        <v>246</v>
      </c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 ht="15.75" customHeight="1">
      <c r="A898" s="20" t="s">
        <v>258</v>
      </c>
      <c r="B898" s="20"/>
      <c r="C898" s="20" t="s">
        <v>236</v>
      </c>
      <c r="D898" s="20">
        <v>20.04864259</v>
      </c>
      <c r="E898" s="20">
        <v>23.56051137</v>
      </c>
      <c r="F898" s="20">
        <v>23.561</v>
      </c>
      <c r="G898" s="20">
        <v>20.04864259</v>
      </c>
      <c r="H898" s="20">
        <v>800.0</v>
      </c>
      <c r="I898" s="20">
        <v>5.515808</v>
      </c>
      <c r="J898" s="20" t="s">
        <v>245</v>
      </c>
      <c r="K898" s="20" t="s">
        <v>246</v>
      </c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 ht="15.75" customHeight="1">
      <c r="A899" s="20" t="s">
        <v>258</v>
      </c>
      <c r="B899" s="20"/>
      <c r="C899" s="20" t="s">
        <v>236</v>
      </c>
      <c r="D899" s="20">
        <v>19.78381646</v>
      </c>
      <c r="E899" s="20">
        <v>23.56051137</v>
      </c>
      <c r="F899" s="20">
        <v>23.561</v>
      </c>
      <c r="G899" s="20">
        <v>19.78381646</v>
      </c>
      <c r="H899" s="20">
        <v>1200.0</v>
      </c>
      <c r="I899" s="20">
        <v>8.273712</v>
      </c>
      <c r="J899" s="20" t="s">
        <v>245</v>
      </c>
      <c r="K899" s="20" t="s">
        <v>246</v>
      </c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 ht="15.75" customHeight="1">
      <c r="A900" s="20" t="s">
        <v>258</v>
      </c>
      <c r="B900" s="20"/>
      <c r="C900" s="20" t="s">
        <v>236</v>
      </c>
      <c r="D900" s="20">
        <v>19.58108647</v>
      </c>
      <c r="E900" s="20">
        <v>23.56051137</v>
      </c>
      <c r="F900" s="20">
        <v>23.561</v>
      </c>
      <c r="G900" s="20">
        <v>19.58108647</v>
      </c>
      <c r="H900" s="20">
        <v>1600.0</v>
      </c>
      <c r="I900" s="20">
        <v>11.031616</v>
      </c>
      <c r="J900" s="20" t="s">
        <v>245</v>
      </c>
      <c r="K900" s="20" t="s">
        <v>246</v>
      </c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 ht="15.75" customHeight="1">
      <c r="A901" s="20" t="s">
        <v>258</v>
      </c>
      <c r="B901" s="20"/>
      <c r="C901" s="20" t="s">
        <v>236</v>
      </c>
      <c r="D901" s="20">
        <v>19.39823996</v>
      </c>
      <c r="E901" s="20">
        <v>23.56051137</v>
      </c>
      <c r="F901" s="20">
        <v>23.561</v>
      </c>
      <c r="G901" s="20">
        <v>19.39823996</v>
      </c>
      <c r="H901" s="20">
        <v>2000.0</v>
      </c>
      <c r="I901" s="20">
        <v>13.78952</v>
      </c>
      <c r="J901" s="20" t="s">
        <v>245</v>
      </c>
      <c r="K901" s="20" t="s">
        <v>246</v>
      </c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 ht="15.75" customHeight="1">
      <c r="A902" s="20" t="s">
        <v>258</v>
      </c>
      <c r="B902" s="20"/>
      <c r="C902" s="20" t="s">
        <v>236</v>
      </c>
      <c r="D902" s="20">
        <v>19.25640718</v>
      </c>
      <c r="E902" s="20">
        <v>23.56051137</v>
      </c>
      <c r="F902" s="20">
        <v>23.561</v>
      </c>
      <c r="G902" s="20">
        <v>19.25640718</v>
      </c>
      <c r="H902" s="20">
        <v>2400.0</v>
      </c>
      <c r="I902" s="20">
        <v>16.547424</v>
      </c>
      <c r="J902" s="20" t="s">
        <v>245</v>
      </c>
      <c r="K902" s="20" t="s">
        <v>246</v>
      </c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 ht="15.75" customHeight="1">
      <c r="A903" s="20" t="s">
        <v>258</v>
      </c>
      <c r="B903" s="20"/>
      <c r="C903" s="20" t="s">
        <v>236</v>
      </c>
      <c r="D903" s="20">
        <v>19.19534988</v>
      </c>
      <c r="E903" s="20">
        <v>23.56051137</v>
      </c>
      <c r="F903" s="20">
        <v>23.561</v>
      </c>
      <c r="G903" s="20">
        <v>19.19534988</v>
      </c>
      <c r="H903" s="20">
        <v>2600.0</v>
      </c>
      <c r="I903" s="20">
        <v>17.926375999999998</v>
      </c>
      <c r="J903" s="20" t="s">
        <v>245</v>
      </c>
      <c r="K903" s="20" t="s">
        <v>246</v>
      </c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 ht="15.75" customHeight="1">
      <c r="A904" s="20" t="s">
        <v>258</v>
      </c>
      <c r="B904" s="20"/>
      <c r="C904" s="20" t="s">
        <v>236</v>
      </c>
      <c r="D904" s="20">
        <v>19.12896749</v>
      </c>
      <c r="E904" s="20">
        <v>23.56051137</v>
      </c>
      <c r="F904" s="20">
        <v>23.561</v>
      </c>
      <c r="G904" s="20">
        <v>19.12896749</v>
      </c>
      <c r="H904" s="20">
        <v>2800.0</v>
      </c>
      <c r="I904" s="20">
        <v>19.305328</v>
      </c>
      <c r="J904" s="20" t="s">
        <v>245</v>
      </c>
      <c r="K904" s="20" t="s">
        <v>246</v>
      </c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 ht="15.75" customHeight="1">
      <c r="A905" s="20" t="s">
        <v>258</v>
      </c>
      <c r="B905" s="20"/>
      <c r="C905" s="20" t="s">
        <v>236</v>
      </c>
      <c r="D905" s="20">
        <v>19.08342483</v>
      </c>
      <c r="E905" s="20">
        <v>23.56051137</v>
      </c>
      <c r="F905" s="20">
        <v>23.561</v>
      </c>
      <c r="G905" s="20">
        <v>19.08342483</v>
      </c>
      <c r="H905" s="20">
        <v>3000.0</v>
      </c>
      <c r="I905" s="20">
        <v>20.68428</v>
      </c>
      <c r="J905" s="20" t="s">
        <v>245</v>
      </c>
      <c r="K905" s="20" t="s">
        <v>246</v>
      </c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 ht="15.75" customHeight="1">
      <c r="A906" s="20" t="s">
        <v>258</v>
      </c>
      <c r="B906" s="20"/>
      <c r="C906" s="20" t="s">
        <v>236</v>
      </c>
      <c r="D906" s="20">
        <v>19.03845712</v>
      </c>
      <c r="E906" s="20">
        <v>23.56051137</v>
      </c>
      <c r="F906" s="20">
        <v>23.561</v>
      </c>
      <c r="G906" s="20">
        <v>19.03845712</v>
      </c>
      <c r="H906" s="20">
        <v>3200.0</v>
      </c>
      <c r="I906" s="20">
        <v>22.063232</v>
      </c>
      <c r="J906" s="20" t="s">
        <v>245</v>
      </c>
      <c r="K906" s="20" t="s">
        <v>246</v>
      </c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 ht="15.75" customHeight="1">
      <c r="A907" s="20" t="s">
        <v>258</v>
      </c>
      <c r="B907" s="20"/>
      <c r="C907" s="20" t="s">
        <v>236</v>
      </c>
      <c r="D907" s="20">
        <v>19.01699923</v>
      </c>
      <c r="E907" s="20">
        <v>23.56051137</v>
      </c>
      <c r="F907" s="20">
        <v>23.561</v>
      </c>
      <c r="G907" s="20">
        <v>19.01699923</v>
      </c>
      <c r="H907" s="20">
        <v>3000.0</v>
      </c>
      <c r="I907" s="20">
        <v>20.68428</v>
      </c>
      <c r="J907" s="20" t="s">
        <v>245</v>
      </c>
      <c r="K907" s="20" t="s">
        <v>247</v>
      </c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 ht="15.75" customHeight="1">
      <c r="A908" s="20" t="s">
        <v>258</v>
      </c>
      <c r="B908" s="20"/>
      <c r="C908" s="20" t="s">
        <v>236</v>
      </c>
      <c r="D908" s="20">
        <v>19.01655683</v>
      </c>
      <c r="E908" s="20">
        <v>23.56051137</v>
      </c>
      <c r="F908" s="20">
        <v>23.561</v>
      </c>
      <c r="G908" s="20">
        <v>19.01655683</v>
      </c>
      <c r="H908" s="20">
        <v>2800.0</v>
      </c>
      <c r="I908" s="20">
        <v>19.305328</v>
      </c>
      <c r="J908" s="20" t="s">
        <v>245</v>
      </c>
      <c r="K908" s="20" t="s">
        <v>247</v>
      </c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 ht="15.75" customHeight="1">
      <c r="A909" s="20" t="s">
        <v>258</v>
      </c>
      <c r="B909" s="20"/>
      <c r="C909" s="20" t="s">
        <v>236</v>
      </c>
      <c r="D909" s="20">
        <v>19.03174848</v>
      </c>
      <c r="E909" s="20">
        <v>23.56051137</v>
      </c>
      <c r="F909" s="20">
        <v>23.561</v>
      </c>
      <c r="G909" s="20">
        <v>19.03174848</v>
      </c>
      <c r="H909" s="20">
        <v>2600.0</v>
      </c>
      <c r="I909" s="20">
        <v>17.926375999999998</v>
      </c>
      <c r="J909" s="20" t="s">
        <v>245</v>
      </c>
      <c r="K909" s="20" t="s">
        <v>247</v>
      </c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 ht="15.75" customHeight="1">
      <c r="A910" s="20" t="s">
        <v>258</v>
      </c>
      <c r="B910" s="20"/>
      <c r="C910" s="20" t="s">
        <v>236</v>
      </c>
      <c r="D910" s="20">
        <v>19.04734096</v>
      </c>
      <c r="E910" s="20">
        <v>23.56051137</v>
      </c>
      <c r="F910" s="20">
        <v>23.561</v>
      </c>
      <c r="G910" s="20">
        <v>19.04734096</v>
      </c>
      <c r="H910" s="20">
        <v>2400.0</v>
      </c>
      <c r="I910" s="20">
        <v>16.547424</v>
      </c>
      <c r="J910" s="20" t="s">
        <v>245</v>
      </c>
      <c r="K910" s="20" t="s">
        <v>247</v>
      </c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 ht="15.75" customHeight="1">
      <c r="A911" s="20" t="s">
        <v>258</v>
      </c>
      <c r="B911" s="20"/>
      <c r="C911" s="20" t="s">
        <v>236</v>
      </c>
      <c r="D911" s="20">
        <v>19.09096565</v>
      </c>
      <c r="E911" s="20">
        <v>23.56051137</v>
      </c>
      <c r="F911" s="20">
        <v>23.561</v>
      </c>
      <c r="G911" s="20">
        <v>19.09096565</v>
      </c>
      <c r="H911" s="20">
        <v>2000.0</v>
      </c>
      <c r="I911" s="20">
        <v>13.78952</v>
      </c>
      <c r="J911" s="20" t="s">
        <v>245</v>
      </c>
      <c r="K911" s="20" t="s">
        <v>247</v>
      </c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 ht="15.75" customHeight="1">
      <c r="A912" s="20" t="s">
        <v>258</v>
      </c>
      <c r="B912" s="20"/>
      <c r="C912" s="20" t="s">
        <v>236</v>
      </c>
      <c r="D912" s="20">
        <v>19.18275795</v>
      </c>
      <c r="E912" s="20">
        <v>23.56051137</v>
      </c>
      <c r="F912" s="20">
        <v>23.561</v>
      </c>
      <c r="G912" s="20">
        <v>19.18275795</v>
      </c>
      <c r="H912" s="20">
        <v>1600.0</v>
      </c>
      <c r="I912" s="20">
        <v>11.031616</v>
      </c>
      <c r="J912" s="20" t="s">
        <v>245</v>
      </c>
      <c r="K912" s="20" t="s">
        <v>247</v>
      </c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 ht="15.75" customHeight="1">
      <c r="A913" s="20" t="s">
        <v>258</v>
      </c>
      <c r="B913" s="20"/>
      <c r="C913" s="20" t="s">
        <v>236</v>
      </c>
      <c r="D913" s="20">
        <v>19.31833774</v>
      </c>
      <c r="E913" s="20">
        <v>23.56051137</v>
      </c>
      <c r="F913" s="20">
        <v>23.561</v>
      </c>
      <c r="G913" s="20">
        <v>19.31833774</v>
      </c>
      <c r="H913" s="20">
        <v>1200.0</v>
      </c>
      <c r="I913" s="20">
        <v>8.273712</v>
      </c>
      <c r="J913" s="20" t="s">
        <v>245</v>
      </c>
      <c r="K913" s="20" t="s">
        <v>247</v>
      </c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 ht="15.75" customHeight="1">
      <c r="A914" s="20" t="s">
        <v>258</v>
      </c>
      <c r="B914" s="20"/>
      <c r="C914" s="20" t="s">
        <v>236</v>
      </c>
      <c r="D914" s="20">
        <v>19.57682958</v>
      </c>
      <c r="E914" s="20">
        <v>23.56051137</v>
      </c>
      <c r="F914" s="20">
        <v>23.561</v>
      </c>
      <c r="G914" s="20">
        <v>19.57682958</v>
      </c>
      <c r="H914" s="20">
        <v>800.0</v>
      </c>
      <c r="I914" s="20">
        <v>5.515808</v>
      </c>
      <c r="J914" s="20" t="s">
        <v>245</v>
      </c>
      <c r="K914" s="20" t="s">
        <v>247</v>
      </c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 ht="15.75" customHeight="1">
      <c r="A915" s="20" t="s">
        <v>258</v>
      </c>
      <c r="B915" s="20"/>
      <c r="C915" s="20" t="s">
        <v>236</v>
      </c>
      <c r="D915" s="20">
        <v>20.1098017</v>
      </c>
      <c r="E915" s="20">
        <v>23.56051137</v>
      </c>
      <c r="F915" s="20">
        <v>23.561</v>
      </c>
      <c r="G915" s="20">
        <v>20.1098017</v>
      </c>
      <c r="H915" s="20">
        <v>400.0</v>
      </c>
      <c r="I915" s="20">
        <v>2.757904</v>
      </c>
      <c r="J915" s="20" t="s">
        <v>245</v>
      </c>
      <c r="K915" s="20" t="s">
        <v>247</v>
      </c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 ht="15.75" customHeight="1">
      <c r="A916" s="20" t="s">
        <v>259</v>
      </c>
      <c r="B916" s="20"/>
      <c r="C916" s="20" t="s">
        <v>236</v>
      </c>
      <c r="D916" s="20">
        <v>9.774657</v>
      </c>
      <c r="E916" s="20">
        <v>7.795723</v>
      </c>
      <c r="F916" s="20">
        <v>18.43710481</v>
      </c>
      <c r="G916" s="20">
        <v>17.96211081</v>
      </c>
      <c r="H916" s="20">
        <v>400.0</v>
      </c>
      <c r="I916" s="20">
        <v>2.757904</v>
      </c>
      <c r="J916" s="20" t="s">
        <v>245</v>
      </c>
      <c r="K916" s="20" t="s">
        <v>246</v>
      </c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 ht="15.75" customHeight="1">
      <c r="A917" s="20" t="s">
        <v>259</v>
      </c>
      <c r="B917" s="20"/>
      <c r="C917" s="20" t="s">
        <v>236</v>
      </c>
      <c r="D917" s="20">
        <v>9.395069</v>
      </c>
      <c r="E917" s="20">
        <v>7.51</v>
      </c>
      <c r="F917" s="20">
        <v>18.43710481</v>
      </c>
      <c r="G917" s="20">
        <v>17.82216991</v>
      </c>
      <c r="H917" s="20">
        <v>800.0</v>
      </c>
      <c r="I917" s="20">
        <v>5.515808</v>
      </c>
      <c r="J917" s="20" t="s">
        <v>245</v>
      </c>
      <c r="K917" s="20" t="s">
        <v>246</v>
      </c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 ht="15.75" customHeight="1">
      <c r="A918" s="20" t="s">
        <v>259</v>
      </c>
      <c r="B918" s="20"/>
      <c r="C918" s="20" t="s">
        <v>236</v>
      </c>
      <c r="D918" s="20">
        <v>9.224463</v>
      </c>
      <c r="E918" s="20">
        <v>7.32</v>
      </c>
      <c r="F918" s="20">
        <v>18.43710481</v>
      </c>
      <c r="G918" s="20">
        <v>17.746131</v>
      </c>
      <c r="H918" s="20">
        <v>1200.0</v>
      </c>
      <c r="I918" s="20">
        <v>8.273712</v>
      </c>
      <c r="J918" s="20" t="s">
        <v>245</v>
      </c>
      <c r="K918" s="20" t="s">
        <v>246</v>
      </c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 ht="15.75" customHeight="1">
      <c r="A919" s="20" t="s">
        <v>259</v>
      </c>
      <c r="B919" s="20"/>
      <c r="C919" s="20" t="s">
        <v>236</v>
      </c>
      <c r="D919" s="20">
        <v>9.071413</v>
      </c>
      <c r="E919" s="20">
        <v>7.31</v>
      </c>
      <c r="F919" s="20">
        <v>18.43710481</v>
      </c>
      <c r="G919" s="20">
        <v>17.67543324</v>
      </c>
      <c r="H919" s="20">
        <v>1600.0</v>
      </c>
      <c r="I919" s="20">
        <v>11.031616</v>
      </c>
      <c r="J919" s="20" t="s">
        <v>245</v>
      </c>
      <c r="K919" s="20" t="s">
        <v>246</v>
      </c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 ht="15.75" customHeight="1">
      <c r="A920" s="20" t="s">
        <v>259</v>
      </c>
      <c r="B920" s="20"/>
      <c r="C920" s="20" t="s">
        <v>236</v>
      </c>
      <c r="D920" s="20">
        <v>8.858429</v>
      </c>
      <c r="E920" s="20">
        <v>7.45</v>
      </c>
      <c r="F920" s="20">
        <v>18.43710481</v>
      </c>
      <c r="G920" s="20">
        <v>17.62360371</v>
      </c>
      <c r="H920" s="20">
        <v>2000.0</v>
      </c>
      <c r="I920" s="20">
        <v>13.78952</v>
      </c>
      <c r="J920" s="20" t="s">
        <v>245</v>
      </c>
      <c r="K920" s="20" t="s">
        <v>246</v>
      </c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 ht="15.75" customHeight="1">
      <c r="A921" s="20" t="s">
        <v>259</v>
      </c>
      <c r="B921" s="20"/>
      <c r="C921" s="20" t="s">
        <v>236</v>
      </c>
      <c r="D921" s="20">
        <v>8.854382</v>
      </c>
      <c r="E921" s="20">
        <v>6.97</v>
      </c>
      <c r="F921" s="20">
        <v>18.43710481</v>
      </c>
      <c r="G921" s="20">
        <v>17.57347536</v>
      </c>
      <c r="H921" s="20">
        <v>2400.0</v>
      </c>
      <c r="I921" s="20">
        <v>16.547424</v>
      </c>
      <c r="J921" s="20" t="s">
        <v>245</v>
      </c>
      <c r="K921" s="20" t="s">
        <v>246</v>
      </c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 ht="15.75" customHeight="1">
      <c r="A922" s="20" t="s">
        <v>259</v>
      </c>
      <c r="B922" s="20"/>
      <c r="C922" s="20" t="s">
        <v>236</v>
      </c>
      <c r="D922" s="20">
        <v>8.749848</v>
      </c>
      <c r="E922" s="20">
        <v>6.97</v>
      </c>
      <c r="F922" s="20">
        <v>18.43710481</v>
      </c>
      <c r="G922" s="20">
        <v>17.54578864</v>
      </c>
      <c r="H922" s="20">
        <v>2600.0</v>
      </c>
      <c r="I922" s="20">
        <v>17.926375999999998</v>
      </c>
      <c r="J922" s="20" t="s">
        <v>245</v>
      </c>
      <c r="K922" s="20" t="s">
        <v>246</v>
      </c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 ht="15.75" customHeight="1">
      <c r="A923" s="20" t="s">
        <v>259</v>
      </c>
      <c r="B923" s="20"/>
      <c r="C923" s="20" t="s">
        <v>236</v>
      </c>
      <c r="D923" s="20">
        <v>8.708836</v>
      </c>
      <c r="E923" s="20">
        <v>7.109292</v>
      </c>
      <c r="F923" s="20">
        <v>18.43710481</v>
      </c>
      <c r="G923" s="20">
        <v>17.52210828</v>
      </c>
      <c r="H923" s="20">
        <v>2800.0</v>
      </c>
      <c r="I923" s="20">
        <v>19.305328</v>
      </c>
      <c r="J923" s="20" t="s">
        <v>245</v>
      </c>
      <c r="K923" s="20" t="s">
        <v>246</v>
      </c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 ht="15.75" customHeight="1">
      <c r="A924" s="20" t="s">
        <v>259</v>
      </c>
      <c r="B924" s="20"/>
      <c r="C924" s="20" t="s">
        <v>236</v>
      </c>
      <c r="D924" s="20">
        <v>8.722806</v>
      </c>
      <c r="E924" s="20">
        <v>6.946435</v>
      </c>
      <c r="F924" s="20">
        <v>18.43710481</v>
      </c>
      <c r="G924" s="20">
        <v>17.50802302</v>
      </c>
      <c r="H924" s="20">
        <v>3000.0</v>
      </c>
      <c r="I924" s="20">
        <v>20.68428</v>
      </c>
      <c r="J924" s="20" t="s">
        <v>245</v>
      </c>
      <c r="K924" s="20" t="s">
        <v>246</v>
      </c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 ht="15.75" customHeight="1">
      <c r="A925" s="20" t="s">
        <v>259</v>
      </c>
      <c r="B925" s="20"/>
      <c r="C925" s="20" t="s">
        <v>236</v>
      </c>
      <c r="D925" s="20">
        <v>8.705823</v>
      </c>
      <c r="E925" s="20">
        <v>6.862676</v>
      </c>
      <c r="F925" s="20">
        <v>18.43710481</v>
      </c>
      <c r="G925" s="20">
        <v>17.47975116</v>
      </c>
      <c r="H925" s="20">
        <v>3200.0</v>
      </c>
      <c r="I925" s="20">
        <v>22.063232</v>
      </c>
      <c r="J925" s="20" t="s">
        <v>245</v>
      </c>
      <c r="K925" s="20" t="s">
        <v>246</v>
      </c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 ht="15.75" customHeight="1">
      <c r="A926" s="20" t="s">
        <v>259</v>
      </c>
      <c r="B926" s="20"/>
      <c r="C926" s="20" t="s">
        <v>236</v>
      </c>
      <c r="D926" s="20">
        <v>8.60755</v>
      </c>
      <c r="E926" s="20">
        <v>7.164544</v>
      </c>
      <c r="F926" s="20">
        <v>18.43710481</v>
      </c>
      <c r="G926" s="20">
        <v>17.46763099</v>
      </c>
      <c r="H926" s="20">
        <v>2800.0</v>
      </c>
      <c r="I926" s="20">
        <v>19.305328</v>
      </c>
      <c r="J926" s="20" t="s">
        <v>245</v>
      </c>
      <c r="K926" s="20" t="s">
        <v>247</v>
      </c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 ht="15.75" customHeight="1">
      <c r="A927" s="20" t="s">
        <v>259</v>
      </c>
      <c r="B927" s="20"/>
      <c r="C927" s="20" t="s">
        <v>236</v>
      </c>
      <c r="D927" s="20">
        <v>8.812984</v>
      </c>
      <c r="E927" s="20">
        <v>6.91652</v>
      </c>
      <c r="F927" s="20">
        <v>18.43710481</v>
      </c>
      <c r="G927" s="20">
        <v>17.47040832</v>
      </c>
      <c r="H927" s="20">
        <v>2400.0</v>
      </c>
      <c r="I927" s="20">
        <v>16.547424</v>
      </c>
      <c r="J927" s="20" t="s">
        <v>245</v>
      </c>
      <c r="K927" s="20" t="s">
        <v>247</v>
      </c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 ht="15.75" customHeight="1">
      <c r="A928" s="20" t="s">
        <v>259</v>
      </c>
      <c r="B928" s="20"/>
      <c r="C928" s="20" t="s">
        <v>236</v>
      </c>
      <c r="D928" s="20">
        <v>8.826457</v>
      </c>
      <c r="E928" s="20">
        <v>6.959443</v>
      </c>
      <c r="F928" s="20">
        <v>18.43710481</v>
      </c>
      <c r="G928" s="20">
        <v>17.48593342</v>
      </c>
      <c r="H928" s="20">
        <v>2000.0</v>
      </c>
      <c r="I928" s="20">
        <v>13.78952</v>
      </c>
      <c r="J928" s="20" t="s">
        <v>245</v>
      </c>
      <c r="K928" s="20" t="s">
        <v>247</v>
      </c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 ht="15.75" customHeight="1">
      <c r="A929" s="20" t="s">
        <v>259</v>
      </c>
      <c r="B929" s="20"/>
      <c r="C929" s="20" t="s">
        <v>236</v>
      </c>
      <c r="D929" s="20">
        <v>8.835209</v>
      </c>
      <c r="E929" s="20">
        <v>7.225556</v>
      </c>
      <c r="F929" s="20">
        <v>18.43710481</v>
      </c>
      <c r="G929" s="20">
        <v>17.52214722</v>
      </c>
      <c r="H929" s="20">
        <v>1600.0</v>
      </c>
      <c r="I929" s="20">
        <v>11.031616</v>
      </c>
      <c r="J929" s="20" t="s">
        <v>245</v>
      </c>
      <c r="K929" s="20" t="s">
        <v>247</v>
      </c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 ht="15.75" customHeight="1">
      <c r="A930" s="20" t="s">
        <v>259</v>
      </c>
      <c r="B930" s="20"/>
      <c r="C930" s="20" t="s">
        <v>236</v>
      </c>
      <c r="D930" s="20">
        <v>8.959196</v>
      </c>
      <c r="E930" s="20">
        <v>7.137339</v>
      </c>
      <c r="F930" s="20">
        <v>18.43710481</v>
      </c>
      <c r="G930" s="20">
        <v>17.56833569</v>
      </c>
      <c r="H930" s="20">
        <v>1200.0</v>
      </c>
      <c r="I930" s="20">
        <v>8.273712</v>
      </c>
      <c r="J930" s="20" t="s">
        <v>245</v>
      </c>
      <c r="K930" s="20" t="s">
        <v>247</v>
      </c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 ht="15.75" customHeight="1">
      <c r="A931" s="20" t="s">
        <v>259</v>
      </c>
      <c r="B931" s="20"/>
      <c r="C931" s="20" t="s">
        <v>236</v>
      </c>
      <c r="D931" s="20">
        <v>9.13896</v>
      </c>
      <c r="E931" s="20">
        <v>7.224636</v>
      </c>
      <c r="F931" s="20">
        <v>18.43710481</v>
      </c>
      <c r="G931" s="20">
        <v>17.64803684</v>
      </c>
      <c r="H931" s="20">
        <v>800.0</v>
      </c>
      <c r="I931" s="20">
        <v>5.515808</v>
      </c>
      <c r="J931" s="20" t="s">
        <v>245</v>
      </c>
      <c r="K931" s="20" t="s">
        <v>247</v>
      </c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 ht="15.75" customHeight="1">
      <c r="A932" s="20" t="s">
        <v>259</v>
      </c>
      <c r="B932" s="20"/>
      <c r="C932" s="20" t="s">
        <v>236</v>
      </c>
      <c r="D932" s="20">
        <v>9.438564</v>
      </c>
      <c r="E932" s="20">
        <v>7.526415</v>
      </c>
      <c r="F932" s="20">
        <v>18.43710481</v>
      </c>
      <c r="G932" s="20">
        <v>17.82020919</v>
      </c>
      <c r="H932" s="20">
        <v>400.0</v>
      </c>
      <c r="I932" s="20">
        <v>2.757904</v>
      </c>
      <c r="J932" s="20" t="s">
        <v>245</v>
      </c>
      <c r="K932" s="20" t="s">
        <v>247</v>
      </c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 ht="15.75" customHeight="1">
      <c r="A933" s="20" t="s">
        <v>206</v>
      </c>
      <c r="B933" s="20"/>
      <c r="C933" s="20" t="s">
        <v>236</v>
      </c>
      <c r="D933" s="20">
        <v>67.21937</v>
      </c>
      <c r="E933" s="20">
        <v>61.7467</v>
      </c>
      <c r="F933" s="20">
        <v>13.94626274</v>
      </c>
      <c r="G933" s="20">
        <v>13.88406991</v>
      </c>
      <c r="H933" s="20">
        <v>400.0</v>
      </c>
      <c r="I933" s="20">
        <v>2.757904</v>
      </c>
      <c r="J933" s="20" t="s">
        <v>245</v>
      </c>
      <c r="K933" s="20" t="s">
        <v>246</v>
      </c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 ht="15.75" customHeight="1">
      <c r="A934" s="20" t="s">
        <v>206</v>
      </c>
      <c r="B934" s="20"/>
      <c r="C934" s="20" t="s">
        <v>236</v>
      </c>
      <c r="D934" s="20">
        <v>59.89357</v>
      </c>
      <c r="E934" s="20">
        <v>54.1506</v>
      </c>
      <c r="F934" s="20">
        <v>13.94626274</v>
      </c>
      <c r="G934" s="20">
        <v>13.77620719</v>
      </c>
      <c r="H934" s="20">
        <v>800.0</v>
      </c>
      <c r="I934" s="20">
        <v>5.515808</v>
      </c>
      <c r="J934" s="20" t="s">
        <v>245</v>
      </c>
      <c r="K934" s="20" t="s">
        <v>246</v>
      </c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 ht="15.75" customHeight="1">
      <c r="A935" s="20" t="s">
        <v>206</v>
      </c>
      <c r="B935" s="20"/>
      <c r="C935" s="20" t="s">
        <v>236</v>
      </c>
      <c r="D935" s="20">
        <v>62.77706</v>
      </c>
      <c r="E935" s="20">
        <v>56.8478</v>
      </c>
      <c r="F935" s="20">
        <v>13.94626274</v>
      </c>
      <c r="G935" s="20">
        <v>13.68285441</v>
      </c>
      <c r="H935" s="20">
        <v>1200.0</v>
      </c>
      <c r="I935" s="20">
        <v>8.273712</v>
      </c>
      <c r="J935" s="20" t="s">
        <v>245</v>
      </c>
      <c r="K935" s="20" t="s">
        <v>246</v>
      </c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 ht="15.75" customHeight="1">
      <c r="A936" s="20" t="s">
        <v>206</v>
      </c>
      <c r="B936" s="20"/>
      <c r="C936" s="20" t="s">
        <v>236</v>
      </c>
      <c r="D936" s="20">
        <v>63.74007</v>
      </c>
      <c r="E936" s="20">
        <v>57.7522</v>
      </c>
      <c r="F936" s="20">
        <v>13.94626274</v>
      </c>
      <c r="G936" s="20">
        <v>13.72744392</v>
      </c>
      <c r="H936" s="20">
        <v>1600.0</v>
      </c>
      <c r="I936" s="20">
        <v>11.031616</v>
      </c>
      <c r="J936" s="20" t="s">
        <v>245</v>
      </c>
      <c r="K936" s="20" t="s">
        <v>246</v>
      </c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 ht="15.75" customHeight="1">
      <c r="A937" s="20" t="s">
        <v>206</v>
      </c>
      <c r="B937" s="20"/>
      <c r="C937" s="20" t="s">
        <v>236</v>
      </c>
      <c r="D937" s="20">
        <v>62.06191</v>
      </c>
      <c r="E937" s="20">
        <v>56.18</v>
      </c>
      <c r="F937" s="20">
        <v>13.94626274</v>
      </c>
      <c r="G937" s="20">
        <v>13.77953006</v>
      </c>
      <c r="H937" s="20">
        <v>2000.0</v>
      </c>
      <c r="I937" s="20">
        <v>13.78952</v>
      </c>
      <c r="J937" s="20" t="s">
        <v>245</v>
      </c>
      <c r="K937" s="20" t="s">
        <v>246</v>
      </c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 ht="15.75" customHeight="1">
      <c r="A938" s="20" t="s">
        <v>206</v>
      </c>
      <c r="B938" s="20"/>
      <c r="C938" s="20" t="s">
        <v>236</v>
      </c>
      <c r="D938" s="20">
        <v>64.4728</v>
      </c>
      <c r="E938" s="20">
        <v>58.4379</v>
      </c>
      <c r="F938" s="20">
        <v>13.94626274</v>
      </c>
      <c r="G938" s="20">
        <v>13.83759061</v>
      </c>
      <c r="H938" s="20">
        <v>2400.0</v>
      </c>
      <c r="I938" s="20">
        <v>16.547424</v>
      </c>
      <c r="J938" s="20" t="s">
        <v>245</v>
      </c>
      <c r="K938" s="20" t="s">
        <v>246</v>
      </c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 ht="15.75" customHeight="1">
      <c r="A939" s="20" t="s">
        <v>206</v>
      </c>
      <c r="B939" s="20"/>
      <c r="C939" s="20" t="s">
        <v>236</v>
      </c>
      <c r="D939" s="20">
        <v>60.65949</v>
      </c>
      <c r="E939" s="20">
        <v>54.8646</v>
      </c>
      <c r="F939" s="20">
        <v>13.94626274</v>
      </c>
      <c r="G939" s="20">
        <v>13.78196072</v>
      </c>
      <c r="H939" s="20">
        <v>2600.0</v>
      </c>
      <c r="I939" s="20">
        <v>17.926375999999998</v>
      </c>
      <c r="J939" s="20" t="s">
        <v>245</v>
      </c>
      <c r="K939" s="20" t="s">
        <v>246</v>
      </c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 ht="15.75" customHeight="1">
      <c r="A940" s="20" t="s">
        <v>206</v>
      </c>
      <c r="B940" s="20"/>
      <c r="C940" s="20" t="s">
        <v>236</v>
      </c>
      <c r="D940" s="20">
        <v>59.46456</v>
      </c>
      <c r="E940" s="20">
        <v>53.747</v>
      </c>
      <c r="F940" s="20">
        <v>13.94626274</v>
      </c>
      <c r="G940" s="20">
        <v>13.77220029</v>
      </c>
      <c r="H940" s="20">
        <v>2800.0</v>
      </c>
      <c r="I940" s="20">
        <v>19.305328</v>
      </c>
      <c r="J940" s="20" t="s">
        <v>245</v>
      </c>
      <c r="K940" s="20" t="s">
        <v>246</v>
      </c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 ht="15.75" customHeight="1">
      <c r="A941" s="20" t="s">
        <v>206</v>
      </c>
      <c r="B941" s="20"/>
      <c r="C941" s="20" t="s">
        <v>236</v>
      </c>
      <c r="D941" s="20">
        <v>55.59589</v>
      </c>
      <c r="E941" s="20">
        <v>50.1331</v>
      </c>
      <c r="F941" s="20">
        <v>13.94626274</v>
      </c>
      <c r="G941" s="20">
        <v>14.0107854</v>
      </c>
      <c r="H941" s="20">
        <v>3000.0</v>
      </c>
      <c r="I941" s="20">
        <v>20.68428</v>
      </c>
      <c r="J941" s="20" t="s">
        <v>245</v>
      </c>
      <c r="K941" s="20" t="s">
        <v>246</v>
      </c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 ht="15.75" customHeight="1">
      <c r="A942" s="20" t="s">
        <v>206</v>
      </c>
      <c r="B942" s="20"/>
      <c r="C942" s="20" t="s">
        <v>236</v>
      </c>
      <c r="D942" s="20">
        <v>61.09642</v>
      </c>
      <c r="E942" s="20">
        <v>55.273</v>
      </c>
      <c r="F942" s="20">
        <v>13.94626274</v>
      </c>
      <c r="G942" s="20">
        <v>14.12067734</v>
      </c>
      <c r="H942" s="20">
        <v>3200.0</v>
      </c>
      <c r="I942" s="20">
        <v>22.063232</v>
      </c>
      <c r="J942" s="20" t="s">
        <v>245</v>
      </c>
      <c r="K942" s="20" t="s">
        <v>246</v>
      </c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 ht="15.75" customHeight="1">
      <c r="A943" s="20" t="s">
        <v>206</v>
      </c>
      <c r="B943" s="20"/>
      <c r="C943" s="20" t="s">
        <v>236</v>
      </c>
      <c r="D943" s="20">
        <v>60.11782</v>
      </c>
      <c r="E943" s="20">
        <v>53.6627</v>
      </c>
      <c r="F943" s="20">
        <v>13.94626274</v>
      </c>
      <c r="G943" s="20">
        <v>14.15511593</v>
      </c>
      <c r="H943" s="20">
        <v>3000.0</v>
      </c>
      <c r="I943" s="20">
        <v>20.68428</v>
      </c>
      <c r="J943" s="20" t="s">
        <v>245</v>
      </c>
      <c r="K943" s="20" t="s">
        <v>247</v>
      </c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 ht="15.75" customHeight="1">
      <c r="A944" s="20" t="s">
        <v>206</v>
      </c>
      <c r="B944" s="20"/>
      <c r="C944" s="20" t="s">
        <v>236</v>
      </c>
      <c r="D944" s="20">
        <v>64.14776</v>
      </c>
      <c r="E944" s="20">
        <v>58.1279</v>
      </c>
      <c r="F944" s="20">
        <v>13.94626274</v>
      </c>
      <c r="G944" s="20">
        <v>14.27122015</v>
      </c>
      <c r="H944" s="20">
        <v>2800.0</v>
      </c>
      <c r="I944" s="20">
        <v>19.305328</v>
      </c>
      <c r="J944" s="20" t="s">
        <v>245</v>
      </c>
      <c r="K944" s="20" t="s">
        <v>247</v>
      </c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 ht="15.75" customHeight="1">
      <c r="A945" s="20" t="s">
        <v>206</v>
      </c>
      <c r="B945" s="20"/>
      <c r="C945" s="20" t="s">
        <v>236</v>
      </c>
      <c r="D945" s="20">
        <v>63.60617</v>
      </c>
      <c r="E945" s="20">
        <v>57.625</v>
      </c>
      <c r="F945" s="20">
        <v>13.94626274</v>
      </c>
      <c r="G945" s="20">
        <v>14.32578706</v>
      </c>
      <c r="H945" s="20">
        <v>2600.0</v>
      </c>
      <c r="I945" s="20">
        <v>17.926375999999998</v>
      </c>
      <c r="J945" s="20" t="s">
        <v>245</v>
      </c>
      <c r="K945" s="20" t="s">
        <v>247</v>
      </c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 ht="15.75" customHeight="1">
      <c r="A946" s="20" t="s">
        <v>206</v>
      </c>
      <c r="B946" s="20"/>
      <c r="C946" s="20" t="s">
        <v>236</v>
      </c>
      <c r="D946" s="20">
        <v>58.87126</v>
      </c>
      <c r="E946" s="20">
        <v>53.1944</v>
      </c>
      <c r="F946" s="20">
        <v>13.94626274</v>
      </c>
      <c r="G946" s="20">
        <v>14.34076916</v>
      </c>
      <c r="H946" s="20">
        <v>2400.0</v>
      </c>
      <c r="I946" s="20">
        <v>16.547424</v>
      </c>
      <c r="J946" s="20" t="s">
        <v>245</v>
      </c>
      <c r="K946" s="20" t="s">
        <v>247</v>
      </c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 ht="15.75" customHeight="1">
      <c r="A947" s="20" t="s">
        <v>206</v>
      </c>
      <c r="B947" s="20"/>
      <c r="C947" s="20" t="s">
        <v>236</v>
      </c>
      <c r="D947" s="20">
        <v>57.1396</v>
      </c>
      <c r="E947" s="20">
        <v>51.5785</v>
      </c>
      <c r="F947" s="20">
        <v>13.94626274</v>
      </c>
      <c r="G947" s="20">
        <v>14.43393722</v>
      </c>
      <c r="H947" s="20">
        <v>2000.0</v>
      </c>
      <c r="I947" s="20">
        <v>13.78952</v>
      </c>
      <c r="J947" s="20" t="s">
        <v>245</v>
      </c>
      <c r="K947" s="20" t="s">
        <v>247</v>
      </c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 ht="15.75" customHeight="1">
      <c r="A948" s="20" t="s">
        <v>206</v>
      </c>
      <c r="B948" s="20"/>
      <c r="C948" s="20" t="s">
        <v>236</v>
      </c>
      <c r="D948" s="20">
        <v>61.15868</v>
      </c>
      <c r="E948" s="20">
        <v>55.3337</v>
      </c>
      <c r="F948" s="20">
        <v>13.94626274</v>
      </c>
      <c r="G948" s="20">
        <v>14.69757938</v>
      </c>
      <c r="H948" s="20">
        <v>1600.0</v>
      </c>
      <c r="I948" s="20">
        <v>11.031616</v>
      </c>
      <c r="J948" s="20" t="s">
        <v>245</v>
      </c>
      <c r="K948" s="20" t="s">
        <v>247</v>
      </c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 ht="15.75" customHeight="1">
      <c r="A949" s="20" t="s">
        <v>206</v>
      </c>
      <c r="B949" s="20"/>
      <c r="C949" s="20" t="s">
        <v>236</v>
      </c>
      <c r="D949" s="20">
        <v>63.87007</v>
      </c>
      <c r="E949" s="20">
        <v>57.8758</v>
      </c>
      <c r="F949" s="20">
        <v>13.94626274</v>
      </c>
      <c r="G949" s="20">
        <v>15.01865718</v>
      </c>
      <c r="H949" s="20">
        <v>1200.0</v>
      </c>
      <c r="I949" s="20">
        <v>8.273712</v>
      </c>
      <c r="J949" s="20" t="s">
        <v>245</v>
      </c>
      <c r="K949" s="20" t="s">
        <v>247</v>
      </c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 ht="15.75" customHeight="1">
      <c r="A950" s="20" t="s">
        <v>206</v>
      </c>
      <c r="B950" s="20"/>
      <c r="C950" s="20" t="s">
        <v>236</v>
      </c>
      <c r="D950" s="20">
        <v>60.8515</v>
      </c>
      <c r="E950" s="20">
        <v>55.0472</v>
      </c>
      <c r="F950" s="20">
        <v>13.94626274</v>
      </c>
      <c r="G950" s="20">
        <v>15.22541177</v>
      </c>
      <c r="H950" s="20">
        <v>800.0</v>
      </c>
      <c r="I950" s="20">
        <v>5.515808</v>
      </c>
      <c r="J950" s="20" t="s">
        <v>245</v>
      </c>
      <c r="K950" s="20" t="s">
        <v>247</v>
      </c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 ht="15.75" customHeight="1">
      <c r="A951" s="20" t="s">
        <v>206</v>
      </c>
      <c r="B951" s="20"/>
      <c r="C951" s="20" t="s">
        <v>236</v>
      </c>
      <c r="D951" s="20">
        <v>69.03243</v>
      </c>
      <c r="E951" s="20">
        <v>62.7165</v>
      </c>
      <c r="F951" s="20">
        <v>13.94626274</v>
      </c>
      <c r="G951" s="20">
        <v>15.34514348</v>
      </c>
      <c r="H951" s="20">
        <v>400.0</v>
      </c>
      <c r="I951" s="20">
        <v>2.757904</v>
      </c>
      <c r="J951" s="20" t="s">
        <v>245</v>
      </c>
      <c r="K951" s="20" t="s">
        <v>247</v>
      </c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 ht="15.75" customHeight="1">
      <c r="A952" s="20" t="s">
        <v>208</v>
      </c>
      <c r="B952" s="20"/>
      <c r="C952" s="20" t="s">
        <v>236</v>
      </c>
      <c r="D952" s="20">
        <v>0.1086889</v>
      </c>
      <c r="E952" s="20">
        <v>0.05787745</v>
      </c>
      <c r="F952" s="20">
        <v>5.829196669</v>
      </c>
      <c r="G952" s="20">
        <v>5.870801165</v>
      </c>
      <c r="H952" s="20">
        <v>700.0</v>
      </c>
      <c r="I952" s="20">
        <v>4.826332</v>
      </c>
      <c r="J952" s="20" t="s">
        <v>245</v>
      </c>
      <c r="K952" s="20" t="s">
        <v>246</v>
      </c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 ht="15.75" customHeight="1">
      <c r="A953" s="20" t="s">
        <v>208</v>
      </c>
      <c r="B953" s="20"/>
      <c r="C953" s="20" t="s">
        <v>236</v>
      </c>
      <c r="D953" s="20">
        <v>0.08501848</v>
      </c>
      <c r="E953" s="20">
        <v>0.0441571</v>
      </c>
      <c r="F953" s="20">
        <v>5.829196669</v>
      </c>
      <c r="G953" s="20">
        <v>5.863627597</v>
      </c>
      <c r="H953" s="20">
        <v>1200.0</v>
      </c>
      <c r="I953" s="20">
        <v>8.273712</v>
      </c>
      <c r="J953" s="20" t="s">
        <v>245</v>
      </c>
      <c r="K953" s="20" t="s">
        <v>246</v>
      </c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 ht="15.75" customHeight="1">
      <c r="A954" s="20" t="s">
        <v>208</v>
      </c>
      <c r="B954" s="20"/>
      <c r="C954" s="20" t="s">
        <v>236</v>
      </c>
      <c r="D954" s="20">
        <v>0.07078475</v>
      </c>
      <c r="E954" s="20">
        <v>0.0368141</v>
      </c>
      <c r="F954" s="20">
        <v>5.829196669</v>
      </c>
      <c r="G954" s="20">
        <v>5.789831071</v>
      </c>
      <c r="H954" s="20">
        <v>1700.0</v>
      </c>
      <c r="I954" s="20">
        <v>11.721091999999999</v>
      </c>
      <c r="J954" s="20" t="s">
        <v>245</v>
      </c>
      <c r="K954" s="20" t="s">
        <v>246</v>
      </c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 ht="15.75" customHeight="1">
      <c r="A955" s="20" t="s">
        <v>208</v>
      </c>
      <c r="B955" s="20"/>
      <c r="C955" s="20" t="s">
        <v>236</v>
      </c>
      <c r="D955" s="20">
        <v>0.0617539</v>
      </c>
      <c r="E955" s="20">
        <v>0.0315</v>
      </c>
      <c r="F955" s="20">
        <v>5.829196669</v>
      </c>
      <c r="G955" s="20">
        <v>5.711896633</v>
      </c>
      <c r="H955" s="20">
        <v>2200.0</v>
      </c>
      <c r="I955" s="20">
        <v>15.168472</v>
      </c>
      <c r="J955" s="20" t="s">
        <v>245</v>
      </c>
      <c r="K955" s="20" t="s">
        <v>246</v>
      </c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 ht="15.75" customHeight="1">
      <c r="A956" s="20" t="s">
        <v>208</v>
      </c>
      <c r="B956" s="20"/>
      <c r="C956" s="20" t="s">
        <v>236</v>
      </c>
      <c r="D956" s="20">
        <v>0.05465513</v>
      </c>
      <c r="E956" s="20">
        <v>0.0271</v>
      </c>
      <c r="F956" s="20">
        <v>5.829196669</v>
      </c>
      <c r="G956" s="20">
        <v>5.668296619</v>
      </c>
      <c r="H956" s="20">
        <v>2700.0</v>
      </c>
      <c r="I956" s="20">
        <v>18.615852</v>
      </c>
      <c r="J956" s="20" t="s">
        <v>245</v>
      </c>
      <c r="K956" s="20" t="s">
        <v>246</v>
      </c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 ht="15.75" customHeight="1">
      <c r="A957" s="20" t="s">
        <v>208</v>
      </c>
      <c r="B957" s="20"/>
      <c r="C957" s="20" t="s">
        <v>236</v>
      </c>
      <c r="D957" s="20">
        <v>0.04982504</v>
      </c>
      <c r="E957" s="20">
        <v>0.0256</v>
      </c>
      <c r="F957" s="20">
        <v>5.829196669</v>
      </c>
      <c r="G957" s="20">
        <v>5.625971163</v>
      </c>
      <c r="H957" s="20">
        <v>3000.0</v>
      </c>
      <c r="I957" s="20">
        <v>20.68428</v>
      </c>
      <c r="J957" s="20" t="s">
        <v>245</v>
      </c>
      <c r="K957" s="20" t="s">
        <v>246</v>
      </c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 ht="15.75" customHeight="1">
      <c r="A958" s="20" t="s">
        <v>208</v>
      </c>
      <c r="B958" s="20"/>
      <c r="C958" s="20" t="s">
        <v>236</v>
      </c>
      <c r="D958" s="20">
        <v>0.04752969</v>
      </c>
      <c r="E958" s="20">
        <v>0.0229</v>
      </c>
      <c r="F958" s="20">
        <v>5.829196669</v>
      </c>
      <c r="G958" s="20">
        <v>5.617609419</v>
      </c>
      <c r="H958" s="20">
        <v>3200.0</v>
      </c>
      <c r="I958" s="20">
        <v>22.063232</v>
      </c>
      <c r="J958" s="20" t="s">
        <v>245</v>
      </c>
      <c r="K958" s="20" t="s">
        <v>246</v>
      </c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 ht="15.75" customHeight="1">
      <c r="A959" s="20" t="s">
        <v>208</v>
      </c>
      <c r="B959" s="20"/>
      <c r="C959" s="20" t="s">
        <v>236</v>
      </c>
      <c r="D959" s="20">
        <v>0.03925271</v>
      </c>
      <c r="E959" s="20">
        <v>0.0192</v>
      </c>
      <c r="F959" s="20">
        <v>5.829196669</v>
      </c>
      <c r="G959" s="20">
        <v>5.570348142</v>
      </c>
      <c r="H959" s="20">
        <v>3700.0</v>
      </c>
      <c r="I959" s="20">
        <v>25.510612</v>
      </c>
      <c r="J959" s="20" t="s">
        <v>245</v>
      </c>
      <c r="K959" s="20" t="s">
        <v>246</v>
      </c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 ht="15.75" customHeight="1">
      <c r="A960" s="20" t="s">
        <v>208</v>
      </c>
      <c r="B960" s="20"/>
      <c r="C960" s="20" t="s">
        <v>236</v>
      </c>
      <c r="D960" s="20">
        <v>0.0354088</v>
      </c>
      <c r="E960" s="20">
        <v>0.017</v>
      </c>
      <c r="F960" s="20">
        <v>5.829196669</v>
      </c>
      <c r="G960" s="20">
        <v>5.54094229</v>
      </c>
      <c r="H960" s="20">
        <v>4000.0</v>
      </c>
      <c r="I960" s="20">
        <v>27.57904</v>
      </c>
      <c r="J960" s="20" t="s">
        <v>245</v>
      </c>
      <c r="K960" s="20" t="s">
        <v>246</v>
      </c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 ht="15.75" customHeight="1">
      <c r="A961" s="20" t="s">
        <v>208</v>
      </c>
      <c r="B961" s="20"/>
      <c r="C961" s="20" t="s">
        <v>236</v>
      </c>
      <c r="D961" s="20">
        <v>0.03271444</v>
      </c>
      <c r="E961" s="20">
        <v>0.01629152</v>
      </c>
      <c r="F961" s="20">
        <v>5.829196669</v>
      </c>
      <c r="G961" s="20">
        <v>5.523028759</v>
      </c>
      <c r="H961" s="20">
        <v>4200.0</v>
      </c>
      <c r="I961" s="20">
        <v>28.957991999999997</v>
      </c>
      <c r="J961" s="20" t="s">
        <v>245</v>
      </c>
      <c r="K961" s="20" t="s">
        <v>246</v>
      </c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 ht="15.75" customHeight="1">
      <c r="A962" s="20" t="s">
        <v>208</v>
      </c>
      <c r="B962" s="20"/>
      <c r="C962" s="20" t="s">
        <v>236</v>
      </c>
      <c r="D962" s="20">
        <v>0.03199887</v>
      </c>
      <c r="E962" s="20">
        <v>0.01673581</v>
      </c>
      <c r="F962" s="20">
        <v>5.829196669</v>
      </c>
      <c r="G962" s="20">
        <v>5.510047156</v>
      </c>
      <c r="H962" s="20">
        <v>4000.0</v>
      </c>
      <c r="I962" s="20">
        <v>27.57904</v>
      </c>
      <c r="J962" s="20" t="s">
        <v>245</v>
      </c>
      <c r="K962" s="20" t="s">
        <v>247</v>
      </c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 ht="15.75" customHeight="1">
      <c r="A963" s="20" t="s">
        <v>208</v>
      </c>
      <c r="B963" s="20"/>
      <c r="C963" s="20" t="s">
        <v>236</v>
      </c>
      <c r="D963" s="20">
        <v>0.03314783</v>
      </c>
      <c r="E963" s="20">
        <v>0.01655154</v>
      </c>
      <c r="F963" s="20">
        <v>5.829196669</v>
      </c>
      <c r="G963" s="20">
        <v>5.511025684</v>
      </c>
      <c r="H963" s="20">
        <v>3700.0</v>
      </c>
      <c r="I963" s="20">
        <v>25.510612</v>
      </c>
      <c r="J963" s="20" t="s">
        <v>245</v>
      </c>
      <c r="K963" s="20" t="s">
        <v>247</v>
      </c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 ht="15.75" customHeight="1">
      <c r="A964" s="20" t="s">
        <v>208</v>
      </c>
      <c r="B964" s="20"/>
      <c r="C964" s="20" t="s">
        <v>236</v>
      </c>
      <c r="D964" s="20">
        <v>0.0330383</v>
      </c>
      <c r="E964" s="20">
        <v>0.01829099</v>
      </c>
      <c r="F964" s="20">
        <v>5.829196669</v>
      </c>
      <c r="G964" s="20">
        <v>5.53283534</v>
      </c>
      <c r="H964" s="20">
        <v>3200.0</v>
      </c>
      <c r="I964" s="20">
        <v>22.063232</v>
      </c>
      <c r="J964" s="20" t="s">
        <v>245</v>
      </c>
      <c r="K964" s="20" t="s">
        <v>247</v>
      </c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 ht="15.75" customHeight="1">
      <c r="A965" s="20" t="s">
        <v>208</v>
      </c>
      <c r="B965" s="20"/>
      <c r="C965" s="20" t="s">
        <v>236</v>
      </c>
      <c r="D965" s="20">
        <v>0.03416901</v>
      </c>
      <c r="E965" s="20">
        <v>0.01810758</v>
      </c>
      <c r="F965" s="20">
        <v>5.829196669</v>
      </c>
      <c r="G965" s="20">
        <v>5.534624361</v>
      </c>
      <c r="H965" s="20">
        <v>3000.0</v>
      </c>
      <c r="I965" s="20">
        <v>20.68428</v>
      </c>
      <c r="J965" s="20" t="s">
        <v>245</v>
      </c>
      <c r="K965" s="20" t="s">
        <v>247</v>
      </c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 ht="15.75" customHeight="1">
      <c r="A966" s="20" t="s">
        <v>208</v>
      </c>
      <c r="B966" s="20"/>
      <c r="C966" s="20" t="s">
        <v>236</v>
      </c>
      <c r="D966" s="20">
        <v>0.03640084</v>
      </c>
      <c r="E966" s="20">
        <v>0.01753386</v>
      </c>
      <c r="F966" s="20">
        <v>5.829196669</v>
      </c>
      <c r="G966" s="20">
        <v>5.543654756</v>
      </c>
      <c r="H966" s="20">
        <v>2700.0</v>
      </c>
      <c r="I966" s="20">
        <v>18.615852</v>
      </c>
      <c r="J966" s="20" t="s">
        <v>245</v>
      </c>
      <c r="K966" s="20" t="s">
        <v>247</v>
      </c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 ht="15.75" customHeight="1">
      <c r="A967" s="20" t="s">
        <v>208</v>
      </c>
      <c r="B967" s="20"/>
      <c r="C967" s="20" t="s">
        <v>236</v>
      </c>
      <c r="D967" s="20">
        <v>0.03647547</v>
      </c>
      <c r="E967" s="20">
        <v>0.02056088</v>
      </c>
      <c r="F967" s="20">
        <v>5.829196669</v>
      </c>
      <c r="G967" s="20">
        <v>5.56598526</v>
      </c>
      <c r="H967" s="20">
        <v>2200.0</v>
      </c>
      <c r="I967" s="20">
        <v>15.168472</v>
      </c>
      <c r="J967" s="20" t="s">
        <v>245</v>
      </c>
      <c r="K967" s="20" t="s">
        <v>247</v>
      </c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 ht="15.75" customHeight="1">
      <c r="A968" s="20" t="s">
        <v>208</v>
      </c>
      <c r="B968" s="20"/>
      <c r="C968" s="20" t="s">
        <v>236</v>
      </c>
      <c r="D968" s="20">
        <v>0.04216528</v>
      </c>
      <c r="E968" s="20">
        <v>0.02094942</v>
      </c>
      <c r="F968" s="20">
        <v>5.829196669</v>
      </c>
      <c r="G968" s="20">
        <v>5.616066725</v>
      </c>
      <c r="H968" s="20">
        <v>1700.0</v>
      </c>
      <c r="I968" s="20">
        <v>11.721091999999999</v>
      </c>
      <c r="J968" s="20" t="s">
        <v>245</v>
      </c>
      <c r="K968" s="20" t="s">
        <v>247</v>
      </c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 ht="15.75" customHeight="1">
      <c r="A969" s="20" t="s">
        <v>208</v>
      </c>
      <c r="B969" s="20"/>
      <c r="C969" s="20" t="s">
        <v>236</v>
      </c>
      <c r="D969" s="20">
        <v>0.04843434</v>
      </c>
      <c r="E969" s="20">
        <v>0.02470488</v>
      </c>
      <c r="F969" s="20">
        <v>5.829196669</v>
      </c>
      <c r="G969" s="20">
        <v>5.690069936</v>
      </c>
      <c r="H969" s="20">
        <v>1200.0</v>
      </c>
      <c r="I969" s="20">
        <v>8.273712</v>
      </c>
      <c r="J969" s="20" t="s">
        <v>245</v>
      </c>
      <c r="K969" s="20" t="s">
        <v>247</v>
      </c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 ht="15.75" customHeight="1">
      <c r="A970" s="20" t="s">
        <v>208</v>
      </c>
      <c r="B970" s="20"/>
      <c r="C970" s="20" t="s">
        <v>236</v>
      </c>
      <c r="D970" s="20">
        <v>0.06291872</v>
      </c>
      <c r="E970" s="20">
        <v>0.03213728</v>
      </c>
      <c r="F970" s="20">
        <v>5.829196669</v>
      </c>
      <c r="G970" s="20">
        <v>5.776375657</v>
      </c>
      <c r="H970" s="20">
        <v>700.0</v>
      </c>
      <c r="I970" s="20">
        <v>4.826332</v>
      </c>
      <c r="J970" s="20" t="s">
        <v>245</v>
      </c>
      <c r="K970" s="20" t="s">
        <v>247</v>
      </c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 ht="15.75" customHeight="1">
      <c r="A971" s="20" t="s">
        <v>209</v>
      </c>
      <c r="B971" s="20"/>
      <c r="C971" s="20" t="s">
        <v>236</v>
      </c>
      <c r="D971" s="20">
        <v>0.02822801</v>
      </c>
      <c r="E971" s="20">
        <v>4.073106157</v>
      </c>
      <c r="F971" s="20">
        <v>5.413144873</v>
      </c>
      <c r="G971" s="20">
        <v>5.504016959</v>
      </c>
      <c r="H971" s="20">
        <v>700.0</v>
      </c>
      <c r="I971" s="20">
        <v>4.826332</v>
      </c>
      <c r="J971" s="20" t="s">
        <v>245</v>
      </c>
      <c r="K971" s="20" t="s">
        <v>246</v>
      </c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 ht="15.75" customHeight="1">
      <c r="A972" s="20" t="s">
        <v>209</v>
      </c>
      <c r="B972" s="20"/>
      <c r="C972" s="20" t="s">
        <v>236</v>
      </c>
      <c r="D972" s="20">
        <v>0.01813453</v>
      </c>
      <c r="E972" s="20">
        <v>4.035446725</v>
      </c>
      <c r="F972" s="20">
        <v>5.413144873</v>
      </c>
      <c r="G972" s="20">
        <v>5.455903985</v>
      </c>
      <c r="H972" s="20">
        <v>1200.0</v>
      </c>
      <c r="I972" s="20">
        <v>8.273712</v>
      </c>
      <c r="J972" s="20" t="s">
        <v>245</v>
      </c>
      <c r="K972" s="20" t="s">
        <v>246</v>
      </c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 ht="15.75" customHeight="1">
      <c r="A973" s="20" t="s">
        <v>209</v>
      </c>
      <c r="B973" s="20"/>
      <c r="C973" s="20" t="s">
        <v>236</v>
      </c>
      <c r="D973" s="20">
        <v>0.01229663</v>
      </c>
      <c r="E973" s="20">
        <v>3.956053875</v>
      </c>
      <c r="F973" s="20">
        <v>5.413144873</v>
      </c>
      <c r="G973" s="20">
        <v>5.354312496</v>
      </c>
      <c r="H973" s="20">
        <v>1700.0</v>
      </c>
      <c r="I973" s="20">
        <v>11.721091999999999</v>
      </c>
      <c r="J973" s="20" t="s">
        <v>245</v>
      </c>
      <c r="K973" s="20" t="s">
        <v>246</v>
      </c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 ht="15.75" customHeight="1">
      <c r="A974" s="20" t="s">
        <v>209</v>
      </c>
      <c r="B974" s="20"/>
      <c r="C974" s="20" t="s">
        <v>236</v>
      </c>
      <c r="D974" s="20">
        <v>0.00911</v>
      </c>
      <c r="E974" s="20">
        <v>3.874753366</v>
      </c>
      <c r="F974" s="20">
        <v>5.413144873</v>
      </c>
      <c r="G974" s="20">
        <v>5.250053447</v>
      </c>
      <c r="H974" s="20">
        <v>2200.0</v>
      </c>
      <c r="I974" s="20">
        <v>15.168472</v>
      </c>
      <c r="J974" s="20" t="s">
        <v>245</v>
      </c>
      <c r="K974" s="20" t="s">
        <v>246</v>
      </c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 ht="15.75" customHeight="1">
      <c r="A975" s="20" t="s">
        <v>209</v>
      </c>
      <c r="B975" s="20"/>
      <c r="C975" s="20" t="s">
        <v>236</v>
      </c>
      <c r="D975" s="20">
        <v>0.00982</v>
      </c>
      <c r="E975" s="20">
        <v>3.777254995</v>
      </c>
      <c r="F975" s="20">
        <v>5.413144873</v>
      </c>
      <c r="G975" s="20">
        <v>5.124719103</v>
      </c>
      <c r="H975" s="20">
        <v>2700.0</v>
      </c>
      <c r="I975" s="20">
        <v>18.615852</v>
      </c>
      <c r="J975" s="20" t="s">
        <v>245</v>
      </c>
      <c r="K975" s="20" t="s">
        <v>246</v>
      </c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 ht="15.75" customHeight="1">
      <c r="A976" s="20" t="s">
        <v>209</v>
      </c>
      <c r="B976" s="20"/>
      <c r="C976" s="20" t="s">
        <v>236</v>
      </c>
      <c r="D976" s="20">
        <v>0.00974</v>
      </c>
      <c r="E976" s="20">
        <v>3.7155221</v>
      </c>
      <c r="F976" s="20">
        <v>5.413144873</v>
      </c>
      <c r="G976" s="20">
        <v>5.045189764</v>
      </c>
      <c r="H976" s="20">
        <v>3000.0</v>
      </c>
      <c r="I976" s="20">
        <v>20.68428</v>
      </c>
      <c r="J976" s="20" t="s">
        <v>245</v>
      </c>
      <c r="K976" s="20" t="s">
        <v>246</v>
      </c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 ht="15.75" customHeight="1">
      <c r="A977" s="20" t="s">
        <v>209</v>
      </c>
      <c r="B977" s="20"/>
      <c r="C977" s="20" t="s">
        <v>236</v>
      </c>
      <c r="D977" s="20">
        <v>0.00563</v>
      </c>
      <c r="E977" s="20">
        <v>3.66871673</v>
      </c>
      <c r="F977" s="20">
        <v>5.413144873</v>
      </c>
      <c r="G977" s="20">
        <v>4.984802352</v>
      </c>
      <c r="H977" s="20">
        <v>3200.0</v>
      </c>
      <c r="I977" s="20">
        <v>22.063232</v>
      </c>
      <c r="J977" s="20" t="s">
        <v>245</v>
      </c>
      <c r="K977" s="20" t="s">
        <v>246</v>
      </c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 ht="15.75" customHeight="1">
      <c r="A978" s="20" t="s">
        <v>209</v>
      </c>
      <c r="B978" s="20"/>
      <c r="C978" s="20" t="s">
        <v>236</v>
      </c>
      <c r="D978" s="20">
        <v>0.00467</v>
      </c>
      <c r="E978" s="20">
        <v>3.546659267</v>
      </c>
      <c r="F978" s="20">
        <v>5.413144873</v>
      </c>
      <c r="G978" s="20">
        <v>4.826964186</v>
      </c>
      <c r="H978" s="20">
        <v>3700.0</v>
      </c>
      <c r="I978" s="20">
        <v>25.510612</v>
      </c>
      <c r="J978" s="20" t="s">
        <v>245</v>
      </c>
      <c r="K978" s="20" t="s">
        <v>246</v>
      </c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 ht="15.75" customHeight="1">
      <c r="A979" s="20" t="s">
        <v>209</v>
      </c>
      <c r="B979" s="20"/>
      <c r="C979" s="20" t="s">
        <v>236</v>
      </c>
      <c r="D979" s="20">
        <v>0.0067</v>
      </c>
      <c r="E979" s="20">
        <v>3.458533834</v>
      </c>
      <c r="F979" s="20">
        <v>5.413144873</v>
      </c>
      <c r="G979" s="20">
        <v>4.712678723</v>
      </c>
      <c r="H979" s="20">
        <v>4000.0</v>
      </c>
      <c r="I979" s="20">
        <v>27.57904</v>
      </c>
      <c r="J979" s="20" t="s">
        <v>245</v>
      </c>
      <c r="K979" s="20" t="s">
        <v>246</v>
      </c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 ht="15.75" customHeight="1">
      <c r="A980" s="20" t="s">
        <v>209</v>
      </c>
      <c r="B980" s="20"/>
      <c r="C980" s="20" t="s">
        <v>236</v>
      </c>
      <c r="D980" s="20">
        <v>0.005775264</v>
      </c>
      <c r="E980" s="20">
        <v>3.409216415</v>
      </c>
      <c r="F980" s="20">
        <v>5.413144873</v>
      </c>
      <c r="G980" s="20">
        <v>4.64860157</v>
      </c>
      <c r="H980" s="20">
        <v>4200.0</v>
      </c>
      <c r="I980" s="20">
        <v>28.957991999999997</v>
      </c>
      <c r="J980" s="20" t="s">
        <v>245</v>
      </c>
      <c r="K980" s="20" t="s">
        <v>246</v>
      </c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 ht="15.75" customHeight="1">
      <c r="A981" s="20" t="s">
        <v>209</v>
      </c>
      <c r="B981" s="20"/>
      <c r="C981" s="20" t="s">
        <v>236</v>
      </c>
      <c r="D981" s="20">
        <v>0.003980441</v>
      </c>
      <c r="E981" s="20">
        <v>3.39259699</v>
      </c>
      <c r="F981" s="20">
        <v>5.413144873</v>
      </c>
      <c r="G981" s="20">
        <v>4.62698886</v>
      </c>
      <c r="H981" s="20">
        <v>4000.0</v>
      </c>
      <c r="I981" s="20">
        <v>27.57904</v>
      </c>
      <c r="J981" s="20" t="s">
        <v>245</v>
      </c>
      <c r="K981" s="20" t="s">
        <v>247</v>
      </c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 ht="15.75" customHeight="1">
      <c r="A982" s="20" t="s">
        <v>209</v>
      </c>
      <c r="B982" s="20"/>
      <c r="C982" s="20" t="s">
        <v>236</v>
      </c>
      <c r="D982" s="20">
        <v>0.006298292</v>
      </c>
      <c r="E982" s="20">
        <v>3.410262215</v>
      </c>
      <c r="F982" s="20">
        <v>5.413144873</v>
      </c>
      <c r="G982" s="20">
        <v>4.649961251</v>
      </c>
      <c r="H982" s="20">
        <v>3700.0</v>
      </c>
      <c r="I982" s="20">
        <v>25.510612</v>
      </c>
      <c r="J982" s="20" t="s">
        <v>245</v>
      </c>
      <c r="K982" s="20" t="s">
        <v>247</v>
      </c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 ht="15.75" customHeight="1">
      <c r="A983" s="20" t="s">
        <v>209</v>
      </c>
      <c r="B983" s="20"/>
      <c r="C983" s="20" t="s">
        <v>236</v>
      </c>
      <c r="D983" s="20">
        <v>0.004341481</v>
      </c>
      <c r="E983" s="20">
        <v>3.448510269</v>
      </c>
      <c r="F983" s="20">
        <v>5.413144873</v>
      </c>
      <c r="G983" s="20">
        <v>4.699662277</v>
      </c>
      <c r="H983" s="20">
        <v>3200.0</v>
      </c>
      <c r="I983" s="20">
        <v>22.063232</v>
      </c>
      <c r="J983" s="20" t="s">
        <v>245</v>
      </c>
      <c r="K983" s="20" t="s">
        <v>247</v>
      </c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 ht="15.75" customHeight="1">
      <c r="A984" s="20" t="s">
        <v>209</v>
      </c>
      <c r="B984" s="20"/>
      <c r="C984" s="20" t="s">
        <v>236</v>
      </c>
      <c r="D984" s="20">
        <v>0.004331809</v>
      </c>
      <c r="E984" s="20">
        <v>3.46767609</v>
      </c>
      <c r="F984" s="20">
        <v>5.413144873</v>
      </c>
      <c r="G984" s="20">
        <v>4.724547616</v>
      </c>
      <c r="H984" s="20">
        <v>3000.0</v>
      </c>
      <c r="I984" s="20">
        <v>20.68428</v>
      </c>
      <c r="J984" s="20" t="s">
        <v>245</v>
      </c>
      <c r="K984" s="20" t="s">
        <v>247</v>
      </c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 ht="15.75" customHeight="1">
      <c r="A985" s="20" t="s">
        <v>209</v>
      </c>
      <c r="B985" s="20"/>
      <c r="C985" s="20" t="s">
        <v>236</v>
      </c>
      <c r="D985" s="20">
        <v>0.007445468</v>
      </c>
      <c r="E985" s="20">
        <v>3.500014594</v>
      </c>
      <c r="F985" s="20">
        <v>5.413144873</v>
      </c>
      <c r="G985" s="20">
        <v>4.766507217</v>
      </c>
      <c r="H985" s="20">
        <v>2700.0</v>
      </c>
      <c r="I985" s="20">
        <v>18.615852</v>
      </c>
      <c r="J985" s="20" t="s">
        <v>245</v>
      </c>
      <c r="K985" s="20" t="s">
        <v>247</v>
      </c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 ht="15.75" customHeight="1">
      <c r="A986" s="20" t="s">
        <v>209</v>
      </c>
      <c r="B986" s="20"/>
      <c r="C986" s="20" t="s">
        <v>236</v>
      </c>
      <c r="D986" s="20">
        <v>0.008108317</v>
      </c>
      <c r="E986" s="20">
        <v>3.562477774</v>
      </c>
      <c r="F986" s="20">
        <v>5.413144873</v>
      </c>
      <c r="G986" s="20">
        <v>4.847449401</v>
      </c>
      <c r="H986" s="20">
        <v>2200.0</v>
      </c>
      <c r="I986" s="20">
        <v>15.168472</v>
      </c>
      <c r="J986" s="20" t="s">
        <v>245</v>
      </c>
      <c r="K986" s="20" t="s">
        <v>247</v>
      </c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 ht="15.75" customHeight="1">
      <c r="A987" s="20" t="s">
        <v>209</v>
      </c>
      <c r="B987" s="20"/>
      <c r="C987" s="20" t="s">
        <v>236</v>
      </c>
      <c r="D987" s="20">
        <v>0.007781316</v>
      </c>
      <c r="E987" s="20">
        <v>3.656479477</v>
      </c>
      <c r="F987" s="20">
        <v>5.413144873</v>
      </c>
      <c r="G987" s="20">
        <v>4.969001409</v>
      </c>
      <c r="H987" s="20">
        <v>1700.0</v>
      </c>
      <c r="I987" s="20">
        <v>11.721091999999999</v>
      </c>
      <c r="J987" s="20" t="s">
        <v>245</v>
      </c>
      <c r="K987" s="20" t="s">
        <v>247</v>
      </c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 ht="15.75" customHeight="1">
      <c r="A988" s="20" t="s">
        <v>209</v>
      </c>
      <c r="B988" s="20"/>
      <c r="C988" s="20" t="s">
        <v>236</v>
      </c>
      <c r="D988" s="20">
        <v>0.009723457</v>
      </c>
      <c r="E988" s="20">
        <v>3.76045478</v>
      </c>
      <c r="F988" s="20">
        <v>5.413144873</v>
      </c>
      <c r="G988" s="20">
        <v>5.103088895</v>
      </c>
      <c r="H988" s="20">
        <v>1200.0</v>
      </c>
      <c r="I988" s="20">
        <v>8.273712</v>
      </c>
      <c r="J988" s="20" t="s">
        <v>245</v>
      </c>
      <c r="K988" s="20" t="s">
        <v>247</v>
      </c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 ht="15.75" customHeight="1">
      <c r="A989" s="20" t="s">
        <v>209</v>
      </c>
      <c r="B989" s="20"/>
      <c r="C989" s="20" t="s">
        <v>236</v>
      </c>
      <c r="D989" s="20">
        <v>0.009719908</v>
      </c>
      <c r="E989" s="20">
        <v>3.906667892</v>
      </c>
      <c r="F989" s="20">
        <v>5.413144873</v>
      </c>
      <c r="G989" s="20">
        <v>5.291007726</v>
      </c>
      <c r="H989" s="20">
        <v>700.0</v>
      </c>
      <c r="I989" s="20">
        <v>4.826332</v>
      </c>
      <c r="J989" s="20" t="s">
        <v>245</v>
      </c>
      <c r="K989" s="20" t="s">
        <v>247</v>
      </c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 ht="15.75" customHeight="1">
      <c r="A990" s="20" t="s">
        <v>212</v>
      </c>
      <c r="B990" s="20"/>
      <c r="C990" s="20" t="s">
        <v>236</v>
      </c>
      <c r="D990" s="20">
        <v>0.2163857</v>
      </c>
      <c r="E990" s="20">
        <v>0.1120703</v>
      </c>
      <c r="F990" s="20">
        <v>6.980183193</v>
      </c>
      <c r="G990" s="20">
        <v>7.028828183</v>
      </c>
      <c r="H990" s="20">
        <v>700.0</v>
      </c>
      <c r="I990" s="20">
        <v>4.826332</v>
      </c>
      <c r="J990" s="20" t="s">
        <v>245</v>
      </c>
      <c r="K990" s="20" t="s">
        <v>246</v>
      </c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 ht="15.75" customHeight="1">
      <c r="A991" s="20" t="s">
        <v>212</v>
      </c>
      <c r="B991" s="20"/>
      <c r="C991" s="20" t="s">
        <v>236</v>
      </c>
      <c r="D991" s="20">
        <v>0.1863437</v>
      </c>
      <c r="E991" s="20">
        <v>0.09857465</v>
      </c>
      <c r="F991" s="20">
        <v>6.980183193</v>
      </c>
      <c r="G991" s="20">
        <v>6.953443208</v>
      </c>
      <c r="H991" s="20">
        <v>1200.0</v>
      </c>
      <c r="I991" s="20">
        <v>8.273712</v>
      </c>
      <c r="J991" s="20" t="s">
        <v>245</v>
      </c>
      <c r="K991" s="20" t="s">
        <v>246</v>
      </c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 ht="15.75" customHeight="1">
      <c r="A992" s="20" t="s">
        <v>212</v>
      </c>
      <c r="B992" s="20"/>
      <c r="C992" s="20" t="s">
        <v>236</v>
      </c>
      <c r="D992" s="20">
        <v>0.168897</v>
      </c>
      <c r="E992" s="20">
        <v>0.08972224</v>
      </c>
      <c r="F992" s="20">
        <v>6.980183193</v>
      </c>
      <c r="G992" s="20">
        <v>6.883828341</v>
      </c>
      <c r="H992" s="20">
        <v>1700.0</v>
      </c>
      <c r="I992" s="20">
        <v>11.721091999999999</v>
      </c>
      <c r="J992" s="20" t="s">
        <v>245</v>
      </c>
      <c r="K992" s="20" t="s">
        <v>246</v>
      </c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 ht="15.75" customHeight="1">
      <c r="A993" s="20" t="s">
        <v>212</v>
      </c>
      <c r="B993" s="20"/>
      <c r="C993" s="20" t="s">
        <v>236</v>
      </c>
      <c r="D993" s="20">
        <v>0.1578206</v>
      </c>
      <c r="E993" s="20">
        <v>0.08135346</v>
      </c>
      <c r="F993" s="20">
        <v>6.980183193</v>
      </c>
      <c r="G993" s="20">
        <v>6.829393103</v>
      </c>
      <c r="H993" s="20">
        <v>2200.0</v>
      </c>
      <c r="I993" s="20">
        <v>15.168472</v>
      </c>
      <c r="J993" s="20" t="s">
        <v>245</v>
      </c>
      <c r="K993" s="20" t="s">
        <v>246</v>
      </c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 ht="15.75" customHeight="1">
      <c r="A994" s="20" t="s">
        <v>212</v>
      </c>
      <c r="B994" s="20"/>
      <c r="C994" s="20" t="s">
        <v>236</v>
      </c>
      <c r="D994" s="20">
        <v>0.1493926</v>
      </c>
      <c r="E994" s="20">
        <v>0.07577684</v>
      </c>
      <c r="F994" s="20">
        <v>6.980183193</v>
      </c>
      <c r="G994" s="20">
        <v>6.783377674</v>
      </c>
      <c r="H994" s="20">
        <v>2700.0</v>
      </c>
      <c r="I994" s="20">
        <v>18.615852</v>
      </c>
      <c r="J994" s="20" t="s">
        <v>245</v>
      </c>
      <c r="K994" s="20" t="s">
        <v>246</v>
      </c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 ht="15.75" customHeight="1">
      <c r="A995" s="20" t="s">
        <v>212</v>
      </c>
      <c r="B995" s="20"/>
      <c r="C995" s="20" t="s">
        <v>236</v>
      </c>
      <c r="D995" s="20">
        <v>0.1457671</v>
      </c>
      <c r="E995" s="20">
        <v>0.07300006</v>
      </c>
      <c r="F995" s="20">
        <v>6.980183193</v>
      </c>
      <c r="G995" s="20">
        <v>6.759200782</v>
      </c>
      <c r="H995" s="20">
        <v>3000.0</v>
      </c>
      <c r="I995" s="20">
        <v>20.68428</v>
      </c>
      <c r="J995" s="20" t="s">
        <v>245</v>
      </c>
      <c r="K995" s="20" t="s">
        <v>246</v>
      </c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  <row r="996" ht="15.75" customHeight="1">
      <c r="A996" s="20" t="s">
        <v>212</v>
      </c>
      <c r="B996" s="20"/>
      <c r="C996" s="20" t="s">
        <v>236</v>
      </c>
      <c r="D996" s="20">
        <v>0.1428713</v>
      </c>
      <c r="E996" s="20">
        <v>0.07186891</v>
      </c>
      <c r="F996" s="20">
        <v>6.980183193</v>
      </c>
      <c r="G996" s="20">
        <v>6.749353865</v>
      </c>
      <c r="H996" s="20">
        <v>3200.0</v>
      </c>
      <c r="I996" s="20">
        <v>22.063232</v>
      </c>
      <c r="J996" s="20" t="s">
        <v>245</v>
      </c>
      <c r="K996" s="20" t="s">
        <v>246</v>
      </c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</row>
    <row r="997" ht="15.75" customHeight="1">
      <c r="A997" s="20" t="s">
        <v>212</v>
      </c>
      <c r="B997" s="20"/>
      <c r="C997" s="20" t="s">
        <v>236</v>
      </c>
      <c r="D997" s="20">
        <v>0.1372435</v>
      </c>
      <c r="E997" s="20">
        <v>0.06848024</v>
      </c>
      <c r="F997" s="20">
        <v>6.980183193</v>
      </c>
      <c r="G997" s="20">
        <v>6.71838421</v>
      </c>
      <c r="H997" s="20">
        <v>3700.0</v>
      </c>
      <c r="I997" s="20">
        <v>25.510612</v>
      </c>
      <c r="J997" s="20" t="s">
        <v>245</v>
      </c>
      <c r="K997" s="20" t="s">
        <v>246</v>
      </c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  <row r="998" ht="15.75" customHeight="1">
      <c r="A998" s="20" t="s">
        <v>212</v>
      </c>
      <c r="B998" s="20"/>
      <c r="C998" s="20" t="s">
        <v>236</v>
      </c>
      <c r="D998" s="20">
        <v>0.1347009</v>
      </c>
      <c r="E998" s="20">
        <v>0.06651278</v>
      </c>
      <c r="F998" s="20">
        <v>6.980183193</v>
      </c>
      <c r="G998" s="20">
        <v>6.694740637</v>
      </c>
      <c r="H998" s="20">
        <v>4000.0</v>
      </c>
      <c r="I998" s="20">
        <v>27.57904</v>
      </c>
      <c r="J998" s="20" t="s">
        <v>245</v>
      </c>
      <c r="K998" s="20" t="s">
        <v>246</v>
      </c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</row>
    <row r="999" ht="15.75" customHeight="1">
      <c r="A999" s="20" t="s">
        <v>212</v>
      </c>
      <c r="B999" s="20"/>
      <c r="C999" s="20" t="s">
        <v>236</v>
      </c>
      <c r="D999" s="20">
        <v>0.1319568</v>
      </c>
      <c r="E999" s="20">
        <v>0.06668908</v>
      </c>
      <c r="F999" s="20">
        <v>6.980183193</v>
      </c>
      <c r="G999" s="20">
        <v>6.680206886</v>
      </c>
      <c r="H999" s="20">
        <v>4200.0</v>
      </c>
      <c r="I999" s="20">
        <v>28.957991999999997</v>
      </c>
      <c r="J999" s="20" t="s">
        <v>245</v>
      </c>
      <c r="K999" s="20" t="s">
        <v>246</v>
      </c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</row>
    <row r="1000" ht="15.75" customHeight="1">
      <c r="A1000" s="20" t="s">
        <v>212</v>
      </c>
      <c r="B1000" s="20"/>
      <c r="C1000" s="20" t="s">
        <v>236</v>
      </c>
      <c r="D1000" s="20">
        <v>0.1326803</v>
      </c>
      <c r="E1000" s="20">
        <v>0.0660885</v>
      </c>
      <c r="F1000" s="20">
        <v>6.980183193</v>
      </c>
      <c r="G1000" s="20">
        <v>6.679378445</v>
      </c>
      <c r="H1000" s="20">
        <v>4000.0</v>
      </c>
      <c r="I1000" s="20">
        <v>27.57904</v>
      </c>
      <c r="J1000" s="20" t="s">
        <v>245</v>
      </c>
      <c r="K1000" s="20" t="s">
        <v>247</v>
      </c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</row>
    <row r="1001" ht="15.75" customHeight="1">
      <c r="A1001" s="20" t="s">
        <v>212</v>
      </c>
      <c r="B1001" s="20"/>
      <c r="C1001" s="20" t="s">
        <v>236</v>
      </c>
      <c r="D1001" s="20">
        <v>0.1334713</v>
      </c>
      <c r="E1001" s="20">
        <v>0.06634864</v>
      </c>
      <c r="F1001" s="20">
        <v>6.980183193</v>
      </c>
      <c r="G1001" s="20">
        <v>6.676586347</v>
      </c>
      <c r="H1001" s="20">
        <v>3700.0</v>
      </c>
      <c r="I1001" s="20">
        <v>25.510612</v>
      </c>
      <c r="J1001" s="20" t="s">
        <v>245</v>
      </c>
      <c r="K1001" s="20" t="s">
        <v>247</v>
      </c>
      <c r="L1001" s="28"/>
      <c r="M1001" s="28"/>
      <c r="N1001" s="28"/>
      <c r="O1001" s="28"/>
      <c r="P1001" s="28"/>
      <c r="Q1001" s="28"/>
      <c r="R1001" s="28"/>
      <c r="S1001" s="28"/>
      <c r="T1001" s="28"/>
      <c r="U1001" s="28"/>
      <c r="V1001" s="28"/>
      <c r="W1001" s="28"/>
      <c r="X1001" s="28"/>
      <c r="Y1001" s="28"/>
      <c r="Z1001" s="28"/>
    </row>
    <row r="1002" ht="15.75" customHeight="1">
      <c r="A1002" s="20" t="s">
        <v>212</v>
      </c>
      <c r="B1002" s="20"/>
      <c r="C1002" s="20" t="s">
        <v>236</v>
      </c>
      <c r="D1002" s="20">
        <v>0.1346074</v>
      </c>
      <c r="E1002" s="20">
        <v>0.06812544</v>
      </c>
      <c r="F1002" s="20">
        <v>6.980183193</v>
      </c>
      <c r="G1002" s="20">
        <v>6.680684639</v>
      </c>
      <c r="H1002" s="20">
        <v>3200.0</v>
      </c>
      <c r="I1002" s="20">
        <v>22.063232</v>
      </c>
      <c r="J1002" s="20" t="s">
        <v>245</v>
      </c>
      <c r="K1002" s="20" t="s">
        <v>247</v>
      </c>
      <c r="L1002" s="28"/>
      <c r="M1002" s="28"/>
      <c r="N1002" s="28"/>
      <c r="O1002" s="28"/>
      <c r="P1002" s="28"/>
      <c r="Q1002" s="28"/>
      <c r="R1002" s="28"/>
      <c r="S1002" s="28"/>
      <c r="T1002" s="28"/>
      <c r="U1002" s="28"/>
      <c r="V1002" s="28"/>
      <c r="W1002" s="28"/>
      <c r="X1002" s="28"/>
      <c r="Y1002" s="28"/>
      <c r="Z1002" s="28"/>
    </row>
    <row r="1003" ht="15.75" customHeight="1">
      <c r="A1003" s="20" t="s">
        <v>212</v>
      </c>
      <c r="B1003" s="20"/>
      <c r="C1003" s="20" t="s">
        <v>236</v>
      </c>
      <c r="D1003" s="20">
        <v>0.1359956</v>
      </c>
      <c r="E1003" s="20">
        <v>0.06828119</v>
      </c>
      <c r="F1003" s="20">
        <v>6.980183193</v>
      </c>
      <c r="G1003" s="20">
        <v>6.684455408</v>
      </c>
      <c r="H1003" s="20">
        <v>3000.0</v>
      </c>
      <c r="I1003" s="20">
        <v>20.68428</v>
      </c>
      <c r="J1003" s="20" t="s">
        <v>245</v>
      </c>
      <c r="K1003" s="20" t="s">
        <v>247</v>
      </c>
      <c r="L1003" s="28"/>
      <c r="M1003" s="28"/>
      <c r="N1003" s="28"/>
      <c r="O1003" s="28"/>
      <c r="P1003" s="28"/>
      <c r="Q1003" s="28"/>
      <c r="R1003" s="28"/>
      <c r="S1003" s="28"/>
      <c r="T1003" s="28"/>
      <c r="U1003" s="28"/>
      <c r="V1003" s="28"/>
      <c r="W1003" s="28"/>
      <c r="X1003" s="28"/>
      <c r="Y1003" s="28"/>
      <c r="Z1003" s="28"/>
    </row>
    <row r="1004" ht="15.75" customHeight="1">
      <c r="A1004" s="20" t="s">
        <v>212</v>
      </c>
      <c r="B1004" s="20"/>
      <c r="C1004" s="20" t="s">
        <v>236</v>
      </c>
      <c r="D1004" s="20">
        <v>0.1367275</v>
      </c>
      <c r="E1004" s="20">
        <v>0.06903681</v>
      </c>
      <c r="F1004" s="20">
        <v>6.980183193</v>
      </c>
      <c r="G1004" s="20">
        <v>6.685794779</v>
      </c>
      <c r="H1004" s="20">
        <v>2700.0</v>
      </c>
      <c r="I1004" s="20">
        <v>18.615852</v>
      </c>
      <c r="J1004" s="20" t="s">
        <v>245</v>
      </c>
      <c r="K1004" s="20" t="s">
        <v>247</v>
      </c>
      <c r="L1004" s="28"/>
      <c r="M1004" s="28"/>
      <c r="N1004" s="28"/>
      <c r="O1004" s="28"/>
      <c r="P1004" s="28"/>
      <c r="Q1004" s="28"/>
      <c r="R1004" s="28"/>
      <c r="S1004" s="28"/>
      <c r="T1004" s="28"/>
      <c r="U1004" s="28"/>
      <c r="V1004" s="28"/>
      <c r="W1004" s="28"/>
      <c r="X1004" s="28"/>
      <c r="Y1004" s="28"/>
      <c r="Z1004" s="28"/>
    </row>
    <row r="1005" ht="15.75" customHeight="1">
      <c r="A1005" s="20" t="s">
        <v>212</v>
      </c>
      <c r="B1005" s="20"/>
      <c r="C1005" s="20" t="s">
        <v>236</v>
      </c>
      <c r="D1005" s="20">
        <v>0.1398296</v>
      </c>
      <c r="E1005" s="20">
        <v>0.07050818</v>
      </c>
      <c r="F1005" s="20">
        <v>6.980183193</v>
      </c>
      <c r="G1005" s="20">
        <v>6.705192939</v>
      </c>
      <c r="H1005" s="20">
        <v>2200.0</v>
      </c>
      <c r="I1005" s="20">
        <v>15.168472</v>
      </c>
      <c r="J1005" s="20" t="s">
        <v>245</v>
      </c>
      <c r="K1005" s="20" t="s">
        <v>247</v>
      </c>
      <c r="L1005" s="28"/>
      <c r="M1005" s="28"/>
      <c r="N1005" s="28"/>
      <c r="O1005" s="28"/>
      <c r="P1005" s="28"/>
      <c r="Q1005" s="28"/>
      <c r="R1005" s="28"/>
      <c r="S1005" s="28"/>
      <c r="T1005" s="28"/>
      <c r="U1005" s="28"/>
      <c r="V1005" s="28"/>
      <c r="W1005" s="28"/>
      <c r="X1005" s="28"/>
      <c r="Y1005" s="28"/>
      <c r="Z1005" s="28"/>
    </row>
    <row r="1006" ht="15.75" customHeight="1">
      <c r="A1006" s="20" t="s">
        <v>212</v>
      </c>
      <c r="B1006" s="20"/>
      <c r="C1006" s="20" t="s">
        <v>236</v>
      </c>
      <c r="D1006" s="20">
        <v>0.1452988</v>
      </c>
      <c r="E1006" s="20">
        <v>0.07309817</v>
      </c>
      <c r="F1006" s="20">
        <v>6.980183193</v>
      </c>
      <c r="G1006" s="20">
        <v>6.74635466</v>
      </c>
      <c r="H1006" s="20">
        <v>1700.0</v>
      </c>
      <c r="I1006" s="20">
        <v>11.721091999999999</v>
      </c>
      <c r="J1006" s="20" t="s">
        <v>245</v>
      </c>
      <c r="K1006" s="20" t="s">
        <v>247</v>
      </c>
      <c r="L1006" s="28"/>
      <c r="M1006" s="28"/>
      <c r="N1006" s="28"/>
      <c r="O1006" s="28"/>
      <c r="P1006" s="28"/>
      <c r="Q1006" s="28"/>
      <c r="R1006" s="28"/>
      <c r="S1006" s="28"/>
      <c r="T1006" s="28"/>
      <c r="U1006" s="28"/>
      <c r="V1006" s="28"/>
      <c r="W1006" s="28"/>
      <c r="X1006" s="28"/>
      <c r="Y1006" s="28"/>
      <c r="Z1006" s="28"/>
    </row>
    <row r="1007" ht="15.75" customHeight="1">
      <c r="A1007" s="20" t="s">
        <v>212</v>
      </c>
      <c r="B1007" s="20"/>
      <c r="C1007" s="20" t="s">
        <v>236</v>
      </c>
      <c r="D1007" s="20">
        <v>0.1532909</v>
      </c>
      <c r="E1007" s="20">
        <v>0.07752885</v>
      </c>
      <c r="F1007" s="20">
        <v>6.980183193</v>
      </c>
      <c r="G1007" s="20">
        <v>6.797551626</v>
      </c>
      <c r="H1007" s="20">
        <v>1200.0</v>
      </c>
      <c r="I1007" s="20">
        <v>8.273712</v>
      </c>
      <c r="J1007" s="20" t="s">
        <v>245</v>
      </c>
      <c r="K1007" s="20" t="s">
        <v>247</v>
      </c>
      <c r="L1007" s="28"/>
      <c r="M1007" s="28"/>
      <c r="N1007" s="28"/>
      <c r="O1007" s="28"/>
      <c r="P1007" s="28"/>
      <c r="Q1007" s="28"/>
      <c r="R1007" s="28"/>
      <c r="S1007" s="28"/>
      <c r="T1007" s="28"/>
      <c r="U1007" s="28"/>
      <c r="V1007" s="28"/>
      <c r="W1007" s="28"/>
      <c r="X1007" s="28"/>
      <c r="Y1007" s="28"/>
      <c r="Z1007" s="28"/>
    </row>
    <row r="1008" ht="15.75" customHeight="1">
      <c r="A1008" s="20" t="s">
        <v>212</v>
      </c>
      <c r="B1008" s="20"/>
      <c r="C1008" s="20" t="s">
        <v>236</v>
      </c>
      <c r="D1008" s="20">
        <v>0.1679821</v>
      </c>
      <c r="E1008" s="20">
        <v>0.08490637</v>
      </c>
      <c r="F1008" s="20">
        <v>6.980183193</v>
      </c>
      <c r="G1008" s="20">
        <v>6.872931109</v>
      </c>
      <c r="H1008" s="20">
        <v>700.0</v>
      </c>
      <c r="I1008" s="20">
        <v>4.826332</v>
      </c>
      <c r="J1008" s="20" t="s">
        <v>245</v>
      </c>
      <c r="K1008" s="20" t="s">
        <v>247</v>
      </c>
      <c r="L1008" s="28"/>
      <c r="M1008" s="28"/>
      <c r="N1008" s="28"/>
      <c r="O1008" s="28"/>
      <c r="P1008" s="28"/>
      <c r="Q1008" s="28"/>
      <c r="R1008" s="28"/>
      <c r="S1008" s="28"/>
      <c r="T1008" s="28"/>
      <c r="U1008" s="28"/>
      <c r="V1008" s="28"/>
      <c r="W1008" s="28"/>
      <c r="X1008" s="28"/>
      <c r="Y1008" s="28"/>
      <c r="Z1008" s="28"/>
    </row>
    <row r="1009" ht="15.75" customHeight="1">
      <c r="A1009" s="20" t="s">
        <v>213</v>
      </c>
      <c r="B1009" s="20"/>
      <c r="C1009" s="20" t="s">
        <v>236</v>
      </c>
      <c r="D1009" s="20">
        <v>0.2316135</v>
      </c>
      <c r="E1009" s="20">
        <v>0.1299982</v>
      </c>
      <c r="F1009" s="20">
        <v>7.716787796</v>
      </c>
      <c r="G1009" s="20">
        <v>7.23567635</v>
      </c>
      <c r="H1009" s="20">
        <v>700.0</v>
      </c>
      <c r="I1009" s="20">
        <v>4.826332</v>
      </c>
      <c r="J1009" s="20" t="s">
        <v>245</v>
      </c>
      <c r="K1009" s="20" t="s">
        <v>246</v>
      </c>
      <c r="L1009" s="28"/>
      <c r="M1009" s="28"/>
      <c r="N1009" s="28"/>
      <c r="O1009" s="28"/>
      <c r="P1009" s="28"/>
      <c r="Q1009" s="28"/>
      <c r="R1009" s="28"/>
      <c r="S1009" s="28"/>
      <c r="T1009" s="28"/>
      <c r="U1009" s="28"/>
      <c r="V1009" s="28"/>
      <c r="W1009" s="28"/>
      <c r="X1009" s="28"/>
      <c r="Y1009" s="28"/>
      <c r="Z1009" s="28"/>
    </row>
    <row r="1010" ht="15.75" customHeight="1">
      <c r="A1010" s="20" t="s">
        <v>213</v>
      </c>
      <c r="B1010" s="20"/>
      <c r="C1010" s="20" t="s">
        <v>236</v>
      </c>
      <c r="D1010" s="20">
        <v>0.2069025</v>
      </c>
      <c r="E1010" s="20">
        <v>0.1129563</v>
      </c>
      <c r="F1010" s="20">
        <v>7.716787796</v>
      </c>
      <c r="G1010" s="20">
        <v>7.17067457</v>
      </c>
      <c r="H1010" s="20">
        <v>1200.0</v>
      </c>
      <c r="I1010" s="20">
        <v>8.273712</v>
      </c>
      <c r="J1010" s="20" t="s">
        <v>245</v>
      </c>
      <c r="K1010" s="20" t="s">
        <v>246</v>
      </c>
      <c r="L1010" s="28"/>
      <c r="M1010" s="28"/>
      <c r="N1010" s="28"/>
      <c r="O1010" s="28"/>
      <c r="P1010" s="28"/>
      <c r="Q1010" s="28"/>
      <c r="R1010" s="28"/>
      <c r="S1010" s="28"/>
      <c r="T1010" s="28"/>
      <c r="U1010" s="28"/>
      <c r="V1010" s="28"/>
      <c r="W1010" s="28"/>
      <c r="X1010" s="28"/>
      <c r="Y1010" s="28"/>
      <c r="Z1010" s="28"/>
    </row>
    <row r="1011" ht="15.75" customHeight="1">
      <c r="A1011" s="20" t="s">
        <v>213</v>
      </c>
      <c r="B1011" s="20"/>
      <c r="C1011" s="20" t="s">
        <v>236</v>
      </c>
      <c r="D1011" s="20">
        <v>0.1880375</v>
      </c>
      <c r="E1011" s="20">
        <v>0.1021479</v>
      </c>
      <c r="F1011" s="20">
        <v>7.716787796</v>
      </c>
      <c r="G1011" s="20">
        <v>7.114331992</v>
      </c>
      <c r="H1011" s="20">
        <v>1700.0</v>
      </c>
      <c r="I1011" s="20">
        <v>11.721091999999999</v>
      </c>
      <c r="J1011" s="20" t="s">
        <v>245</v>
      </c>
      <c r="K1011" s="20" t="s">
        <v>246</v>
      </c>
      <c r="L1011" s="28"/>
      <c r="M1011" s="28"/>
      <c r="N1011" s="28"/>
      <c r="O1011" s="28"/>
      <c r="P1011" s="28"/>
      <c r="Q1011" s="28"/>
      <c r="R1011" s="28"/>
      <c r="S1011" s="28"/>
      <c r="T1011" s="28"/>
      <c r="U1011" s="28"/>
      <c r="V1011" s="28"/>
      <c r="W1011" s="28"/>
      <c r="X1011" s="28"/>
      <c r="Y1011" s="28"/>
      <c r="Z1011" s="28"/>
    </row>
    <row r="1012" ht="15.75" customHeight="1">
      <c r="A1012" s="20" t="s">
        <v>213</v>
      </c>
      <c r="B1012" s="20"/>
      <c r="C1012" s="20" t="s">
        <v>236</v>
      </c>
      <c r="D1012" s="20">
        <v>0.1583843</v>
      </c>
      <c r="E1012" s="20">
        <v>0.141</v>
      </c>
      <c r="F1012" s="20">
        <v>7.716787796</v>
      </c>
      <c r="G1012" s="20">
        <v>7.048229913</v>
      </c>
      <c r="H1012" s="20">
        <v>2200.0</v>
      </c>
      <c r="I1012" s="20">
        <v>15.168472</v>
      </c>
      <c r="J1012" s="20" t="s">
        <v>245</v>
      </c>
      <c r="K1012" s="20" t="s">
        <v>246</v>
      </c>
      <c r="L1012" s="28"/>
      <c r="M1012" s="28"/>
      <c r="N1012" s="28"/>
      <c r="O1012" s="28"/>
      <c r="P1012" s="28"/>
      <c r="Q1012" s="28"/>
      <c r="R1012" s="28"/>
      <c r="S1012" s="28"/>
      <c r="T1012" s="28"/>
      <c r="U1012" s="28"/>
      <c r="V1012" s="28"/>
      <c r="W1012" s="28"/>
      <c r="X1012" s="28"/>
      <c r="Y1012" s="28"/>
      <c r="Z1012" s="28"/>
    </row>
    <row r="1013" ht="15.75" customHeight="1">
      <c r="A1013" s="20" t="s">
        <v>213</v>
      </c>
      <c r="B1013" s="20"/>
      <c r="C1013" s="20" t="s">
        <v>236</v>
      </c>
      <c r="D1013" s="20">
        <v>0.1663881</v>
      </c>
      <c r="E1013" s="20">
        <v>0.0873</v>
      </c>
      <c r="F1013" s="20">
        <v>7.716787796</v>
      </c>
      <c r="G1013" s="20">
        <v>6.993789666</v>
      </c>
      <c r="H1013" s="20">
        <v>2700.0</v>
      </c>
      <c r="I1013" s="20">
        <v>18.615852</v>
      </c>
      <c r="J1013" s="20" t="s">
        <v>245</v>
      </c>
      <c r="K1013" s="20" t="s">
        <v>246</v>
      </c>
      <c r="L1013" s="28"/>
      <c r="M1013" s="28"/>
      <c r="N1013" s="28"/>
      <c r="O1013" s="28"/>
      <c r="P1013" s="28"/>
      <c r="Q1013" s="28"/>
      <c r="R1013" s="28"/>
      <c r="S1013" s="28"/>
      <c r="T1013" s="28"/>
      <c r="U1013" s="28"/>
      <c r="V1013" s="28"/>
      <c r="W1013" s="28"/>
      <c r="X1013" s="28"/>
      <c r="Y1013" s="28"/>
      <c r="Z1013" s="28"/>
    </row>
    <row r="1014" ht="15.75" customHeight="1">
      <c r="A1014" s="20" t="s">
        <v>213</v>
      </c>
      <c r="B1014" s="20"/>
      <c r="C1014" s="20" t="s">
        <v>236</v>
      </c>
      <c r="D1014" s="20">
        <v>0.1622665</v>
      </c>
      <c r="E1014" s="20">
        <v>0.0857</v>
      </c>
      <c r="F1014" s="20">
        <v>7.716787796</v>
      </c>
      <c r="G1014" s="20">
        <v>6.969948674</v>
      </c>
      <c r="H1014" s="20">
        <v>3000.0</v>
      </c>
      <c r="I1014" s="20">
        <v>20.68428</v>
      </c>
      <c r="J1014" s="20" t="s">
        <v>245</v>
      </c>
      <c r="K1014" s="20" t="s">
        <v>246</v>
      </c>
      <c r="L1014" s="28"/>
      <c r="M1014" s="28"/>
      <c r="N1014" s="28"/>
      <c r="O1014" s="28"/>
      <c r="P1014" s="28"/>
      <c r="Q1014" s="28"/>
      <c r="R1014" s="28"/>
      <c r="S1014" s="28"/>
      <c r="T1014" s="28"/>
      <c r="U1014" s="28"/>
      <c r="V1014" s="28"/>
      <c r="W1014" s="28"/>
      <c r="X1014" s="28"/>
      <c r="Y1014" s="28"/>
      <c r="Z1014" s="28"/>
    </row>
    <row r="1015" ht="15.75" customHeight="1">
      <c r="A1015" s="20" t="s">
        <v>213</v>
      </c>
      <c r="B1015" s="20"/>
      <c r="C1015" s="20" t="s">
        <v>236</v>
      </c>
      <c r="D1015" s="20">
        <v>0.256392</v>
      </c>
      <c r="E1015" s="20">
        <v>0.131</v>
      </c>
      <c r="F1015" s="20">
        <v>7.716787796</v>
      </c>
      <c r="G1015" s="20">
        <v>6.945651176</v>
      </c>
      <c r="H1015" s="20">
        <v>3200.0</v>
      </c>
      <c r="I1015" s="20">
        <v>22.063232</v>
      </c>
      <c r="J1015" s="20" t="s">
        <v>245</v>
      </c>
      <c r="K1015" s="20" t="s">
        <v>246</v>
      </c>
      <c r="L1015" s="28"/>
      <c r="M1015" s="28"/>
      <c r="N1015" s="28"/>
      <c r="O1015" s="28"/>
      <c r="P1015" s="28"/>
      <c r="Q1015" s="28"/>
      <c r="R1015" s="28"/>
      <c r="S1015" s="28"/>
      <c r="T1015" s="28"/>
      <c r="U1015" s="28"/>
      <c r="V1015" s="28"/>
      <c r="W1015" s="28"/>
      <c r="X1015" s="28"/>
      <c r="Y1015" s="28"/>
      <c r="Z1015" s="28"/>
    </row>
    <row r="1016" ht="15.75" customHeight="1">
      <c r="A1016" s="20" t="s">
        <v>213</v>
      </c>
      <c r="B1016" s="20"/>
      <c r="C1016" s="20" t="s">
        <v>236</v>
      </c>
      <c r="D1016" s="20">
        <v>0.1530539</v>
      </c>
      <c r="E1016" s="20">
        <v>0.0794</v>
      </c>
      <c r="F1016" s="20">
        <v>7.716787796</v>
      </c>
      <c r="G1016" s="20">
        <v>6.9057277</v>
      </c>
      <c r="H1016" s="20">
        <v>3700.0</v>
      </c>
      <c r="I1016" s="20">
        <v>25.510612</v>
      </c>
      <c r="J1016" s="20" t="s">
        <v>245</v>
      </c>
      <c r="K1016" s="20" t="s">
        <v>246</v>
      </c>
      <c r="L1016" s="28"/>
      <c r="M1016" s="28"/>
      <c r="N1016" s="28"/>
      <c r="O1016" s="28"/>
      <c r="P1016" s="28"/>
      <c r="Q1016" s="28"/>
      <c r="R1016" s="28"/>
      <c r="S1016" s="28"/>
      <c r="T1016" s="28"/>
      <c r="U1016" s="28"/>
      <c r="V1016" s="28"/>
      <c r="W1016" s="28"/>
      <c r="X1016" s="28"/>
      <c r="Y1016" s="28"/>
      <c r="Z1016" s="28"/>
    </row>
    <row r="1017" ht="15.75" customHeight="1">
      <c r="A1017" s="20" t="s">
        <v>213</v>
      </c>
      <c r="B1017" s="20"/>
      <c r="C1017" s="20" t="s">
        <v>236</v>
      </c>
      <c r="D1017" s="20">
        <v>0.2522015</v>
      </c>
      <c r="E1017" s="20">
        <v>0.128</v>
      </c>
      <c r="F1017" s="20">
        <v>7.716787796</v>
      </c>
      <c r="G1017" s="20">
        <v>6.89337527</v>
      </c>
      <c r="H1017" s="20">
        <v>4000.0</v>
      </c>
      <c r="I1017" s="20">
        <v>27.57904</v>
      </c>
      <c r="J1017" s="20" t="s">
        <v>245</v>
      </c>
      <c r="K1017" s="20" t="s">
        <v>246</v>
      </c>
      <c r="L1017" s="28"/>
      <c r="M1017" s="28"/>
      <c r="N1017" s="28"/>
      <c r="O1017" s="28"/>
      <c r="P1017" s="28"/>
      <c r="Q1017" s="28"/>
      <c r="R1017" s="28"/>
      <c r="S1017" s="28"/>
      <c r="T1017" s="28"/>
      <c r="U1017" s="28"/>
      <c r="V1017" s="28"/>
      <c r="W1017" s="28"/>
      <c r="X1017" s="28"/>
      <c r="Y1017" s="28"/>
      <c r="Z1017" s="28"/>
    </row>
    <row r="1018" ht="15.75" customHeight="1">
      <c r="A1018" s="20" t="s">
        <v>213</v>
      </c>
      <c r="B1018" s="20"/>
      <c r="C1018" s="20" t="s">
        <v>236</v>
      </c>
      <c r="D1018" s="20">
        <v>0.2465371</v>
      </c>
      <c r="E1018" s="20">
        <v>0.1247168</v>
      </c>
      <c r="F1018" s="20">
        <v>7.716787796</v>
      </c>
      <c r="G1018" s="20">
        <v>6.882006223</v>
      </c>
      <c r="H1018" s="20">
        <v>4200.0</v>
      </c>
      <c r="I1018" s="20">
        <v>28.957991999999997</v>
      </c>
      <c r="J1018" s="20" t="s">
        <v>245</v>
      </c>
      <c r="K1018" s="20" t="s">
        <v>246</v>
      </c>
      <c r="L1018" s="28"/>
      <c r="M1018" s="28"/>
      <c r="N1018" s="28"/>
      <c r="O1018" s="28"/>
      <c r="P1018" s="28"/>
      <c r="Q1018" s="28"/>
      <c r="R1018" s="28"/>
      <c r="S1018" s="28"/>
      <c r="T1018" s="28"/>
      <c r="U1018" s="28"/>
      <c r="V1018" s="28"/>
      <c r="W1018" s="28"/>
      <c r="X1018" s="28"/>
      <c r="Y1018" s="28"/>
      <c r="Z1018" s="28"/>
    </row>
    <row r="1019" ht="15.75" customHeight="1">
      <c r="A1019" s="20" t="s">
        <v>213</v>
      </c>
      <c r="B1019" s="20"/>
      <c r="C1019" s="20" t="s">
        <v>236</v>
      </c>
      <c r="D1019" s="20">
        <v>0.1315746</v>
      </c>
      <c r="E1019" s="20">
        <v>0.1178014</v>
      </c>
      <c r="F1019" s="20">
        <v>7.716787796</v>
      </c>
      <c r="G1019" s="20">
        <v>6.880982911</v>
      </c>
      <c r="H1019" s="20">
        <v>4000.0</v>
      </c>
      <c r="I1019" s="20">
        <v>27.57904</v>
      </c>
      <c r="J1019" s="20" t="s">
        <v>245</v>
      </c>
      <c r="K1019" s="20" t="s">
        <v>247</v>
      </c>
      <c r="L1019" s="28"/>
      <c r="M1019" s="28"/>
      <c r="N1019" s="28"/>
      <c r="O1019" s="28"/>
      <c r="P1019" s="28"/>
      <c r="Q1019" s="28"/>
      <c r="R1019" s="28"/>
      <c r="S1019" s="28"/>
      <c r="T1019" s="28"/>
      <c r="U1019" s="28"/>
      <c r="V1019" s="28"/>
      <c r="W1019" s="28"/>
      <c r="X1019" s="28"/>
      <c r="Y1019" s="28"/>
      <c r="Z1019" s="28"/>
    </row>
    <row r="1020" ht="15.75" customHeight="1">
      <c r="A1020" s="20" t="s">
        <v>213</v>
      </c>
      <c r="B1020" s="20"/>
      <c r="C1020" s="20" t="s">
        <v>236</v>
      </c>
      <c r="D1020" s="20">
        <v>0.1520949</v>
      </c>
      <c r="E1020" s="20">
        <v>0.07905465</v>
      </c>
      <c r="F1020" s="20">
        <v>7.716787796</v>
      </c>
      <c r="G1020" s="20">
        <v>6.897036292</v>
      </c>
      <c r="H1020" s="20">
        <v>3700.0</v>
      </c>
      <c r="I1020" s="20">
        <v>25.510612</v>
      </c>
      <c r="J1020" s="20" t="s">
        <v>245</v>
      </c>
      <c r="K1020" s="20" t="s">
        <v>247</v>
      </c>
      <c r="L1020" s="28"/>
      <c r="M1020" s="28"/>
      <c r="N1020" s="28"/>
      <c r="O1020" s="28"/>
      <c r="P1020" s="28"/>
      <c r="Q1020" s="28"/>
      <c r="R1020" s="28"/>
      <c r="S1020" s="28"/>
      <c r="T1020" s="28"/>
      <c r="U1020" s="28"/>
      <c r="V1020" s="28"/>
      <c r="W1020" s="28"/>
      <c r="X1020" s="28"/>
      <c r="Y1020" s="28"/>
      <c r="Z1020" s="28"/>
    </row>
    <row r="1021" ht="15.75" customHeight="1">
      <c r="A1021" s="20" t="s">
        <v>213</v>
      </c>
      <c r="B1021" s="20"/>
      <c r="C1021" s="20" t="s">
        <v>236</v>
      </c>
      <c r="D1021" s="20">
        <v>0.1582833</v>
      </c>
      <c r="E1021" s="20">
        <v>0.08182342</v>
      </c>
      <c r="F1021" s="20">
        <v>7.716787796</v>
      </c>
      <c r="G1021" s="20">
        <v>6.913523241</v>
      </c>
      <c r="H1021" s="20">
        <v>3200.0</v>
      </c>
      <c r="I1021" s="20">
        <v>22.063232</v>
      </c>
      <c r="J1021" s="20" t="s">
        <v>245</v>
      </c>
      <c r="K1021" s="20" t="s">
        <v>247</v>
      </c>
      <c r="L1021" s="28"/>
      <c r="M1021" s="28"/>
      <c r="N1021" s="28"/>
      <c r="O1021" s="28"/>
      <c r="P1021" s="28"/>
      <c r="Q1021" s="28"/>
      <c r="R1021" s="28"/>
      <c r="S1021" s="28"/>
      <c r="T1021" s="28"/>
      <c r="U1021" s="28"/>
      <c r="V1021" s="28"/>
      <c r="W1021" s="28"/>
      <c r="X1021" s="28"/>
      <c r="Y1021" s="28"/>
      <c r="Z1021" s="28"/>
    </row>
    <row r="1022" ht="15.75" customHeight="1">
      <c r="A1022" s="20" t="s">
        <v>213</v>
      </c>
      <c r="B1022" s="20"/>
      <c r="C1022" s="20" t="s">
        <v>236</v>
      </c>
      <c r="D1022" s="20">
        <v>0.1645152</v>
      </c>
      <c r="E1022" s="20">
        <v>0.08635113</v>
      </c>
      <c r="F1022" s="20">
        <v>7.716787796</v>
      </c>
      <c r="G1022" s="20">
        <v>6.959355025</v>
      </c>
      <c r="H1022" s="20">
        <v>3000.0</v>
      </c>
      <c r="I1022" s="20">
        <v>20.68428</v>
      </c>
      <c r="J1022" s="20" t="s">
        <v>245</v>
      </c>
      <c r="K1022" s="20" t="s">
        <v>247</v>
      </c>
      <c r="L1022" s="28"/>
      <c r="M1022" s="28"/>
      <c r="N1022" s="28"/>
      <c r="O1022" s="28"/>
      <c r="P1022" s="28"/>
      <c r="Q1022" s="28"/>
      <c r="R1022" s="28"/>
      <c r="S1022" s="28"/>
      <c r="T1022" s="28"/>
      <c r="U1022" s="28"/>
      <c r="V1022" s="28"/>
      <c r="W1022" s="28"/>
      <c r="X1022" s="28"/>
      <c r="Y1022" s="28"/>
      <c r="Z1022" s="28"/>
    </row>
    <row r="1023" ht="15.75" customHeight="1">
      <c r="A1023" s="20" t="s">
        <v>213</v>
      </c>
      <c r="B1023" s="20"/>
      <c r="C1023" s="20" t="s">
        <v>236</v>
      </c>
      <c r="D1023" s="20">
        <v>0.1729032</v>
      </c>
      <c r="E1023" s="20">
        <v>0.09120983</v>
      </c>
      <c r="F1023" s="20">
        <v>7.716787796</v>
      </c>
      <c r="G1023" s="20">
        <v>6.995635618</v>
      </c>
      <c r="H1023" s="20">
        <v>2700.0</v>
      </c>
      <c r="I1023" s="20">
        <v>18.615852</v>
      </c>
      <c r="J1023" s="20" t="s">
        <v>245</v>
      </c>
      <c r="K1023" s="20" t="s">
        <v>247</v>
      </c>
      <c r="L1023" s="28"/>
      <c r="M1023" s="28"/>
      <c r="N1023" s="28"/>
      <c r="O1023" s="28"/>
      <c r="P1023" s="28"/>
      <c r="Q1023" s="28"/>
      <c r="R1023" s="28"/>
      <c r="S1023" s="28"/>
      <c r="T1023" s="28"/>
      <c r="U1023" s="28"/>
      <c r="V1023" s="28"/>
      <c r="W1023" s="28"/>
      <c r="X1023" s="28"/>
      <c r="Y1023" s="28"/>
      <c r="Z1023" s="28"/>
    </row>
    <row r="1024" ht="15.75" customHeight="1">
      <c r="A1024" s="20" t="s">
        <v>213</v>
      </c>
      <c r="B1024" s="20"/>
      <c r="C1024" s="20" t="s">
        <v>236</v>
      </c>
      <c r="D1024" s="20">
        <v>0.1815175</v>
      </c>
      <c r="E1024" s="20">
        <v>0.0968017</v>
      </c>
      <c r="F1024" s="20">
        <v>7.716787796</v>
      </c>
      <c r="G1024" s="20">
        <v>7.035655595</v>
      </c>
      <c r="H1024" s="20">
        <v>2200.0</v>
      </c>
      <c r="I1024" s="20">
        <v>15.168472</v>
      </c>
      <c r="J1024" s="20" t="s">
        <v>245</v>
      </c>
      <c r="K1024" s="20" t="s">
        <v>247</v>
      </c>
      <c r="L1024" s="28"/>
      <c r="M1024" s="28"/>
      <c r="N1024" s="28"/>
      <c r="O1024" s="28"/>
      <c r="P1024" s="28"/>
      <c r="Q1024" s="28"/>
      <c r="R1024" s="28"/>
      <c r="S1024" s="28"/>
      <c r="T1024" s="28"/>
      <c r="U1024" s="28"/>
      <c r="V1024" s="28"/>
      <c r="W1024" s="28"/>
      <c r="X1024" s="28"/>
      <c r="Y1024" s="28"/>
      <c r="Z1024" s="28"/>
    </row>
    <row r="1025" ht="15.75" customHeight="1">
      <c r="A1025" s="20" t="s">
        <v>213</v>
      </c>
      <c r="B1025" s="20"/>
      <c r="C1025" s="20" t="s">
        <v>236</v>
      </c>
      <c r="D1025" s="20">
        <v>0.1901832</v>
      </c>
      <c r="E1025" s="20">
        <v>0.1030641</v>
      </c>
      <c r="F1025" s="20">
        <v>7.716787796</v>
      </c>
      <c r="G1025" s="20">
        <v>7.077993733</v>
      </c>
      <c r="H1025" s="20">
        <v>1700.0</v>
      </c>
      <c r="I1025" s="20">
        <v>11.721091999999999</v>
      </c>
      <c r="J1025" s="20" t="s">
        <v>245</v>
      </c>
      <c r="K1025" s="20" t="s">
        <v>247</v>
      </c>
      <c r="L1025" s="28"/>
      <c r="M1025" s="28"/>
      <c r="N1025" s="28"/>
      <c r="O1025" s="28"/>
      <c r="P1025" s="28"/>
      <c r="Q1025" s="28"/>
      <c r="R1025" s="28"/>
      <c r="S1025" s="28"/>
      <c r="T1025" s="28"/>
      <c r="U1025" s="28"/>
      <c r="V1025" s="28"/>
      <c r="W1025" s="28"/>
      <c r="X1025" s="28"/>
      <c r="Y1025" s="28"/>
      <c r="Z1025" s="28"/>
    </row>
    <row r="1026" ht="15.75" customHeight="1">
      <c r="A1026" s="20" t="s">
        <v>213</v>
      </c>
      <c r="B1026" s="20"/>
      <c r="C1026" s="20" t="s">
        <v>236</v>
      </c>
      <c r="D1026" s="20">
        <v>0.1994939</v>
      </c>
      <c r="E1026" s="20">
        <v>0.1074384</v>
      </c>
      <c r="F1026" s="20">
        <v>7.716787796</v>
      </c>
      <c r="G1026" s="20">
        <v>7.108013593</v>
      </c>
      <c r="H1026" s="20">
        <v>1200.0</v>
      </c>
      <c r="I1026" s="20">
        <v>8.273712</v>
      </c>
      <c r="J1026" s="20" t="s">
        <v>245</v>
      </c>
      <c r="K1026" s="20" t="s">
        <v>247</v>
      </c>
      <c r="L1026" s="28"/>
      <c r="M1026" s="28"/>
      <c r="N1026" s="28"/>
      <c r="O1026" s="28"/>
      <c r="P1026" s="28"/>
      <c r="Q1026" s="28"/>
      <c r="R1026" s="28"/>
      <c r="S1026" s="28"/>
      <c r="T1026" s="28"/>
      <c r="U1026" s="28"/>
      <c r="V1026" s="28"/>
      <c r="W1026" s="28"/>
      <c r="X1026" s="28"/>
      <c r="Y1026" s="28"/>
      <c r="Z1026" s="28"/>
    </row>
    <row r="1027" ht="15.75" customHeight="1">
      <c r="A1027" s="20" t="s">
        <v>213</v>
      </c>
      <c r="B1027" s="20"/>
      <c r="C1027" s="20" t="s">
        <v>236</v>
      </c>
      <c r="D1027" s="20">
        <v>0.2062644</v>
      </c>
      <c r="E1027" s="20">
        <v>0.1136778</v>
      </c>
      <c r="F1027" s="20">
        <v>7.716787796</v>
      </c>
      <c r="G1027" s="20">
        <v>7.138224683</v>
      </c>
      <c r="H1027" s="20">
        <v>700.0</v>
      </c>
      <c r="I1027" s="20">
        <v>4.826332</v>
      </c>
      <c r="J1027" s="20" t="s">
        <v>245</v>
      </c>
      <c r="K1027" s="20" t="s">
        <v>247</v>
      </c>
      <c r="L1027" s="28"/>
      <c r="M1027" s="28"/>
      <c r="N1027" s="28"/>
      <c r="O1027" s="28"/>
      <c r="P1027" s="28"/>
      <c r="Q1027" s="28"/>
      <c r="R1027" s="28"/>
      <c r="S1027" s="28"/>
      <c r="T1027" s="28"/>
      <c r="U1027" s="28"/>
      <c r="V1027" s="28"/>
      <c r="W1027" s="28"/>
      <c r="X1027" s="28"/>
      <c r="Y1027" s="28"/>
      <c r="Z1027" s="28"/>
    </row>
    <row r="1028" ht="15.75" customHeight="1">
      <c r="A1028" s="20" t="s">
        <v>214</v>
      </c>
      <c r="B1028" s="20"/>
      <c r="C1028" s="20" t="s">
        <v>236</v>
      </c>
      <c r="D1028" s="20">
        <v>49.26685</v>
      </c>
      <c r="E1028" s="20">
        <v>44.3952</v>
      </c>
      <c r="F1028" s="20">
        <v>16.35096396</v>
      </c>
      <c r="G1028" s="20">
        <v>15.75289757</v>
      </c>
      <c r="H1028" s="20">
        <v>400.0</v>
      </c>
      <c r="I1028" s="20">
        <v>2.757904</v>
      </c>
      <c r="J1028" s="20" t="s">
        <v>245</v>
      </c>
      <c r="K1028" s="20" t="s">
        <v>246</v>
      </c>
      <c r="L1028" s="28"/>
      <c r="M1028" s="28"/>
      <c r="N1028" s="28"/>
      <c r="O1028" s="28"/>
      <c r="P1028" s="28"/>
      <c r="Q1028" s="28"/>
      <c r="R1028" s="28"/>
      <c r="S1028" s="28"/>
      <c r="T1028" s="28"/>
      <c r="U1028" s="28"/>
      <c r="V1028" s="28"/>
      <c r="W1028" s="28"/>
      <c r="X1028" s="28"/>
      <c r="Y1028" s="28"/>
      <c r="Z1028" s="28"/>
    </row>
    <row r="1029" ht="15.75" customHeight="1">
      <c r="A1029" s="20" t="s">
        <v>214</v>
      </c>
      <c r="B1029" s="20"/>
      <c r="C1029" s="20" t="s">
        <v>236</v>
      </c>
      <c r="D1029" s="20">
        <v>46.71223</v>
      </c>
      <c r="E1029" s="20">
        <v>41.7822</v>
      </c>
      <c r="F1029" s="20">
        <v>16.35096396</v>
      </c>
      <c r="G1029" s="20">
        <v>15.55670181</v>
      </c>
      <c r="H1029" s="20">
        <v>800.0</v>
      </c>
      <c r="I1029" s="20">
        <v>5.515808</v>
      </c>
      <c r="J1029" s="20" t="s">
        <v>245</v>
      </c>
      <c r="K1029" s="20" t="s">
        <v>246</v>
      </c>
      <c r="L1029" s="28"/>
      <c r="M1029" s="28"/>
      <c r="N1029" s="28"/>
      <c r="O1029" s="28"/>
      <c r="P1029" s="28"/>
      <c r="Q1029" s="28"/>
      <c r="R1029" s="28"/>
      <c r="S1029" s="28"/>
      <c r="T1029" s="28"/>
      <c r="U1029" s="28"/>
      <c r="V1029" s="28"/>
      <c r="W1029" s="28"/>
      <c r="X1029" s="28"/>
      <c r="Y1029" s="28"/>
      <c r="Z1029" s="28"/>
    </row>
    <row r="1030" ht="15.75" customHeight="1">
      <c r="A1030" s="20" t="s">
        <v>214</v>
      </c>
      <c r="B1030" s="20"/>
      <c r="C1030" s="20" t="s">
        <v>236</v>
      </c>
      <c r="D1030" s="20">
        <v>43.79841</v>
      </c>
      <c r="E1030" s="20">
        <v>39.6235</v>
      </c>
      <c r="F1030" s="20">
        <v>16.35096396</v>
      </c>
      <c r="G1030" s="20">
        <v>15.41564644</v>
      </c>
      <c r="H1030" s="20">
        <v>1200.0</v>
      </c>
      <c r="I1030" s="20">
        <v>8.273712</v>
      </c>
      <c r="J1030" s="20" t="s">
        <v>245</v>
      </c>
      <c r="K1030" s="20" t="s">
        <v>246</v>
      </c>
      <c r="L1030" s="28"/>
      <c r="M1030" s="28"/>
      <c r="N1030" s="28"/>
      <c r="O1030" s="28"/>
      <c r="P1030" s="28"/>
      <c r="Q1030" s="28"/>
      <c r="R1030" s="28"/>
      <c r="S1030" s="28"/>
      <c r="T1030" s="28"/>
      <c r="U1030" s="28"/>
      <c r="V1030" s="28"/>
      <c r="W1030" s="28"/>
      <c r="X1030" s="28"/>
      <c r="Y1030" s="28"/>
      <c r="Z1030" s="28"/>
    </row>
    <row r="1031" ht="15.75" customHeight="1">
      <c r="A1031" s="20" t="s">
        <v>214</v>
      </c>
      <c r="B1031" s="20"/>
      <c r="C1031" s="20" t="s">
        <v>236</v>
      </c>
      <c r="D1031" s="20">
        <v>42.91822</v>
      </c>
      <c r="E1031" s="20">
        <v>37.7161</v>
      </c>
      <c r="F1031" s="20">
        <v>16.35096396</v>
      </c>
      <c r="G1031" s="20">
        <v>15.34347144</v>
      </c>
      <c r="H1031" s="20">
        <v>1600.0</v>
      </c>
      <c r="I1031" s="20">
        <v>11.031616</v>
      </c>
      <c r="J1031" s="20" t="s">
        <v>245</v>
      </c>
      <c r="K1031" s="20" t="s">
        <v>246</v>
      </c>
      <c r="L1031" s="28"/>
      <c r="M1031" s="28"/>
      <c r="N1031" s="28"/>
      <c r="O1031" s="28"/>
      <c r="P1031" s="28"/>
      <c r="Q1031" s="28"/>
      <c r="R1031" s="28"/>
      <c r="S1031" s="28"/>
      <c r="T1031" s="28"/>
      <c r="U1031" s="28"/>
      <c r="V1031" s="28"/>
      <c r="W1031" s="28"/>
      <c r="X1031" s="28"/>
      <c r="Y1031" s="28"/>
      <c r="Z1031" s="28"/>
    </row>
    <row r="1032" ht="15.75" customHeight="1">
      <c r="A1032" s="20" t="s">
        <v>214</v>
      </c>
      <c r="B1032" s="20"/>
      <c r="C1032" s="20" t="s">
        <v>236</v>
      </c>
      <c r="D1032" s="20">
        <v>44.14946</v>
      </c>
      <c r="E1032" s="20">
        <v>39.4866</v>
      </c>
      <c r="F1032" s="20">
        <v>16.35096396</v>
      </c>
      <c r="G1032" s="20">
        <v>15.28381684</v>
      </c>
      <c r="H1032" s="20">
        <v>2000.0</v>
      </c>
      <c r="I1032" s="20">
        <v>13.78952</v>
      </c>
      <c r="J1032" s="20" t="s">
        <v>245</v>
      </c>
      <c r="K1032" s="20" t="s">
        <v>246</v>
      </c>
      <c r="L1032" s="28"/>
      <c r="M1032" s="28"/>
      <c r="N1032" s="28"/>
      <c r="O1032" s="28"/>
      <c r="P1032" s="28"/>
      <c r="Q1032" s="28"/>
      <c r="R1032" s="28"/>
      <c r="S1032" s="28"/>
      <c r="T1032" s="28"/>
      <c r="U1032" s="28"/>
      <c r="V1032" s="28"/>
      <c r="W1032" s="28"/>
      <c r="X1032" s="28"/>
      <c r="Y1032" s="28"/>
      <c r="Z1032" s="28"/>
    </row>
    <row r="1033" ht="15.75" customHeight="1">
      <c r="A1033" s="20" t="s">
        <v>214</v>
      </c>
      <c r="B1033" s="20"/>
      <c r="C1033" s="20" t="s">
        <v>236</v>
      </c>
      <c r="D1033" s="20">
        <v>43.04748</v>
      </c>
      <c r="E1033" s="20">
        <v>37.4176</v>
      </c>
      <c r="F1033" s="20">
        <v>16.35096396</v>
      </c>
      <c r="G1033" s="20">
        <v>15.22386206</v>
      </c>
      <c r="H1033" s="20">
        <v>2400.0</v>
      </c>
      <c r="I1033" s="20">
        <v>16.547424</v>
      </c>
      <c r="J1033" s="20" t="s">
        <v>245</v>
      </c>
      <c r="K1033" s="20" t="s">
        <v>246</v>
      </c>
      <c r="L1033" s="28"/>
      <c r="M1033" s="28"/>
      <c r="N1033" s="28"/>
      <c r="O1033" s="28"/>
      <c r="P1033" s="28"/>
      <c r="Q1033" s="28"/>
      <c r="R1033" s="28"/>
      <c r="S1033" s="28"/>
      <c r="T1033" s="28"/>
      <c r="U1033" s="28"/>
      <c r="V1033" s="28"/>
      <c r="W1033" s="28"/>
      <c r="X1033" s="28"/>
      <c r="Y1033" s="28"/>
      <c r="Z1033" s="28"/>
    </row>
    <row r="1034" ht="15.75" customHeight="1">
      <c r="A1034" s="20" t="s">
        <v>214</v>
      </c>
      <c r="B1034" s="20"/>
      <c r="C1034" s="20" t="s">
        <v>236</v>
      </c>
      <c r="D1034" s="20">
        <v>43.41243</v>
      </c>
      <c r="E1034" s="20">
        <v>38.6503</v>
      </c>
      <c r="F1034" s="20">
        <v>16.35096396</v>
      </c>
      <c r="G1034" s="20">
        <v>15.19838344</v>
      </c>
      <c r="H1034" s="20">
        <v>2600.0</v>
      </c>
      <c r="I1034" s="20">
        <v>17.926375999999998</v>
      </c>
      <c r="J1034" s="20" t="s">
        <v>245</v>
      </c>
      <c r="K1034" s="20" t="s">
        <v>246</v>
      </c>
      <c r="L1034" s="28"/>
      <c r="M1034" s="28"/>
      <c r="N1034" s="28"/>
      <c r="O1034" s="28"/>
      <c r="P1034" s="28"/>
      <c r="Q1034" s="28"/>
      <c r="R1034" s="28"/>
      <c r="S1034" s="28"/>
      <c r="T1034" s="28"/>
      <c r="U1034" s="28"/>
      <c r="V1034" s="28"/>
      <c r="W1034" s="28"/>
      <c r="X1034" s="28"/>
      <c r="Y1034" s="28"/>
      <c r="Z1034" s="28"/>
    </row>
    <row r="1035" ht="15.75" customHeight="1">
      <c r="A1035" s="20" t="s">
        <v>214</v>
      </c>
      <c r="B1035" s="20"/>
      <c r="C1035" s="20" t="s">
        <v>236</v>
      </c>
      <c r="D1035" s="20">
        <v>43.01013</v>
      </c>
      <c r="E1035" s="20">
        <v>37.383</v>
      </c>
      <c r="F1035" s="20">
        <v>16.35096396</v>
      </c>
      <c r="G1035" s="20">
        <v>15.18385395</v>
      </c>
      <c r="H1035" s="20">
        <v>2800.0</v>
      </c>
      <c r="I1035" s="20">
        <v>19.305328</v>
      </c>
      <c r="J1035" s="20" t="s">
        <v>245</v>
      </c>
      <c r="K1035" s="20" t="s">
        <v>246</v>
      </c>
      <c r="L1035" s="28"/>
      <c r="M1035" s="28"/>
      <c r="N1035" s="28"/>
      <c r="O1035" s="28"/>
      <c r="P1035" s="28"/>
      <c r="Q1035" s="28"/>
      <c r="R1035" s="28"/>
      <c r="S1035" s="28"/>
      <c r="T1035" s="28"/>
      <c r="U1035" s="28"/>
      <c r="V1035" s="28"/>
      <c r="W1035" s="28"/>
      <c r="X1035" s="28"/>
      <c r="Y1035" s="28"/>
      <c r="Z1035" s="28"/>
    </row>
    <row r="1036" ht="15.75" customHeight="1">
      <c r="A1036" s="20" t="s">
        <v>214</v>
      </c>
      <c r="B1036" s="20"/>
      <c r="C1036" s="20" t="s">
        <v>236</v>
      </c>
      <c r="D1036" s="20">
        <v>40.02357</v>
      </c>
      <c r="E1036" s="20">
        <v>35.6395</v>
      </c>
      <c r="F1036" s="20">
        <v>16.35096396</v>
      </c>
      <c r="G1036" s="20">
        <v>15.1625123</v>
      </c>
      <c r="H1036" s="20">
        <v>3000.0</v>
      </c>
      <c r="I1036" s="20">
        <v>20.68428</v>
      </c>
      <c r="J1036" s="20" t="s">
        <v>245</v>
      </c>
      <c r="K1036" s="20" t="s">
        <v>246</v>
      </c>
      <c r="L1036" s="28"/>
      <c r="M1036" s="28"/>
      <c r="N1036" s="28"/>
      <c r="O1036" s="28"/>
      <c r="P1036" s="28"/>
      <c r="Q1036" s="28"/>
      <c r="R1036" s="28"/>
      <c r="S1036" s="28"/>
      <c r="T1036" s="28"/>
      <c r="U1036" s="28"/>
      <c r="V1036" s="28"/>
      <c r="W1036" s="28"/>
      <c r="X1036" s="28"/>
      <c r="Y1036" s="28"/>
      <c r="Z1036" s="28"/>
    </row>
    <row r="1037" ht="15.75" customHeight="1">
      <c r="A1037" s="20" t="s">
        <v>214</v>
      </c>
      <c r="B1037" s="20"/>
      <c r="C1037" s="20" t="s">
        <v>236</v>
      </c>
      <c r="D1037" s="20">
        <v>42.81156</v>
      </c>
      <c r="E1037" s="20">
        <v>37.4848</v>
      </c>
      <c r="F1037" s="20">
        <v>16.35096396</v>
      </c>
      <c r="G1037" s="20">
        <v>15.14833344</v>
      </c>
      <c r="H1037" s="20">
        <v>3200.0</v>
      </c>
      <c r="I1037" s="20">
        <v>22.063232</v>
      </c>
      <c r="J1037" s="20" t="s">
        <v>245</v>
      </c>
      <c r="K1037" s="20" t="s">
        <v>246</v>
      </c>
      <c r="L1037" s="28"/>
      <c r="M1037" s="28"/>
      <c r="N1037" s="28"/>
      <c r="O1037" s="28"/>
      <c r="P1037" s="28"/>
      <c r="Q1037" s="28"/>
      <c r="R1037" s="28"/>
      <c r="S1037" s="28"/>
      <c r="T1037" s="28"/>
      <c r="U1037" s="28"/>
      <c r="V1037" s="28"/>
      <c r="W1037" s="28"/>
      <c r="X1037" s="28"/>
      <c r="Y1037" s="28"/>
      <c r="Z1037" s="28"/>
    </row>
    <row r="1038" ht="15.75" customHeight="1">
      <c r="A1038" s="20" t="s">
        <v>214</v>
      </c>
      <c r="B1038" s="20"/>
      <c r="C1038" s="20" t="s">
        <v>236</v>
      </c>
      <c r="D1038" s="20">
        <v>43.01924</v>
      </c>
      <c r="E1038" s="20">
        <v>38.0646</v>
      </c>
      <c r="F1038" s="20">
        <v>16.35096396</v>
      </c>
      <c r="G1038" s="20">
        <v>15.14411834</v>
      </c>
      <c r="H1038" s="20">
        <v>3000.0</v>
      </c>
      <c r="I1038" s="20">
        <v>20.68428</v>
      </c>
      <c r="J1038" s="20" t="s">
        <v>245</v>
      </c>
      <c r="K1038" s="20" t="s">
        <v>247</v>
      </c>
      <c r="L1038" s="28"/>
      <c r="M1038" s="28"/>
      <c r="N1038" s="28"/>
      <c r="O1038" s="28"/>
      <c r="P1038" s="28"/>
      <c r="Q1038" s="28"/>
      <c r="R1038" s="28"/>
      <c r="S1038" s="28"/>
      <c r="T1038" s="28"/>
      <c r="U1038" s="28"/>
      <c r="V1038" s="28"/>
      <c r="W1038" s="28"/>
      <c r="X1038" s="28"/>
      <c r="Y1038" s="28"/>
      <c r="Z1038" s="28"/>
    </row>
    <row r="1039" ht="15.75" customHeight="1">
      <c r="A1039" s="20" t="s">
        <v>214</v>
      </c>
      <c r="B1039" s="20"/>
      <c r="C1039" s="20" t="s">
        <v>236</v>
      </c>
      <c r="D1039" s="20">
        <v>43.94189</v>
      </c>
      <c r="E1039" s="20">
        <v>39.3885</v>
      </c>
      <c r="F1039" s="20">
        <v>16.35096396</v>
      </c>
      <c r="G1039" s="20">
        <v>15.1394034</v>
      </c>
      <c r="H1039" s="20">
        <v>2800.0</v>
      </c>
      <c r="I1039" s="20">
        <v>19.305328</v>
      </c>
      <c r="J1039" s="20" t="s">
        <v>245</v>
      </c>
      <c r="K1039" s="20" t="s">
        <v>247</v>
      </c>
      <c r="L1039" s="28"/>
      <c r="M1039" s="28"/>
      <c r="N1039" s="28"/>
      <c r="O1039" s="28"/>
      <c r="P1039" s="28"/>
      <c r="Q1039" s="28"/>
      <c r="R1039" s="28"/>
      <c r="S1039" s="28"/>
      <c r="T1039" s="28"/>
      <c r="U1039" s="28"/>
      <c r="V1039" s="28"/>
      <c r="W1039" s="28"/>
      <c r="X1039" s="28"/>
      <c r="Y1039" s="28"/>
      <c r="Z1039" s="28"/>
    </row>
    <row r="1040" ht="15.75" customHeight="1">
      <c r="A1040" s="20" t="s">
        <v>214</v>
      </c>
      <c r="B1040" s="20"/>
      <c r="C1040" s="20" t="s">
        <v>236</v>
      </c>
      <c r="D1040" s="20">
        <v>43.94448</v>
      </c>
      <c r="E1040" s="20">
        <v>39.0827</v>
      </c>
      <c r="F1040" s="20">
        <v>16.35096396</v>
      </c>
      <c r="G1040" s="20">
        <v>15.15310322</v>
      </c>
      <c r="H1040" s="20">
        <v>2600.0</v>
      </c>
      <c r="I1040" s="20">
        <v>17.926375999999998</v>
      </c>
      <c r="J1040" s="20" t="s">
        <v>245</v>
      </c>
      <c r="K1040" s="20" t="s">
        <v>247</v>
      </c>
      <c r="L1040" s="28"/>
      <c r="M1040" s="28"/>
      <c r="N1040" s="28"/>
      <c r="O1040" s="28"/>
      <c r="P1040" s="28"/>
      <c r="Q1040" s="28"/>
      <c r="R1040" s="28"/>
      <c r="S1040" s="28"/>
      <c r="T1040" s="28"/>
      <c r="U1040" s="28"/>
      <c r="V1040" s="28"/>
      <c r="W1040" s="28"/>
      <c r="X1040" s="28"/>
      <c r="Y1040" s="28"/>
      <c r="Z1040" s="28"/>
    </row>
    <row r="1041" ht="15.75" customHeight="1">
      <c r="A1041" s="20" t="s">
        <v>214</v>
      </c>
      <c r="B1041" s="20"/>
      <c r="C1041" s="20" t="s">
        <v>236</v>
      </c>
      <c r="D1041" s="20">
        <v>43.67704</v>
      </c>
      <c r="E1041" s="20">
        <v>38.0167</v>
      </c>
      <c r="F1041" s="20">
        <v>16.35096396</v>
      </c>
      <c r="G1041" s="20">
        <v>15.15798376</v>
      </c>
      <c r="H1041" s="20">
        <v>2400.0</v>
      </c>
      <c r="I1041" s="20">
        <v>16.547424</v>
      </c>
      <c r="J1041" s="20" t="s">
        <v>245</v>
      </c>
      <c r="K1041" s="20" t="s">
        <v>247</v>
      </c>
      <c r="L1041" s="28"/>
      <c r="M1041" s="28"/>
      <c r="N1041" s="28"/>
      <c r="O1041" s="28"/>
      <c r="P1041" s="28"/>
      <c r="Q1041" s="28"/>
      <c r="R1041" s="28"/>
      <c r="S1041" s="28"/>
      <c r="T1041" s="28"/>
      <c r="U1041" s="28"/>
      <c r="V1041" s="28"/>
      <c r="W1041" s="28"/>
      <c r="X1041" s="28"/>
      <c r="Y1041" s="28"/>
      <c r="Z1041" s="28"/>
    </row>
    <row r="1042" ht="15.75" customHeight="1">
      <c r="A1042" s="20" t="s">
        <v>214</v>
      </c>
      <c r="B1042" s="20"/>
      <c r="C1042" s="20" t="s">
        <v>236</v>
      </c>
      <c r="D1042" s="20">
        <v>42.80613</v>
      </c>
      <c r="E1042" s="20">
        <v>38.4012</v>
      </c>
      <c r="F1042" s="20">
        <v>16.35096396</v>
      </c>
      <c r="G1042" s="20">
        <v>15.1748056</v>
      </c>
      <c r="H1042" s="20">
        <v>2000.0</v>
      </c>
      <c r="I1042" s="20">
        <v>13.78952</v>
      </c>
      <c r="J1042" s="20" t="s">
        <v>245</v>
      </c>
      <c r="K1042" s="20" t="s">
        <v>247</v>
      </c>
      <c r="L1042" s="28"/>
      <c r="M1042" s="28"/>
      <c r="N1042" s="28"/>
      <c r="O1042" s="28"/>
      <c r="P1042" s="28"/>
      <c r="Q1042" s="28"/>
      <c r="R1042" s="28"/>
      <c r="S1042" s="28"/>
      <c r="T1042" s="28"/>
      <c r="U1042" s="28"/>
      <c r="V1042" s="28"/>
      <c r="W1042" s="28"/>
      <c r="X1042" s="28"/>
      <c r="Y1042" s="28"/>
      <c r="Z1042" s="28"/>
    </row>
    <row r="1043" ht="15.75" customHeight="1">
      <c r="A1043" s="20" t="s">
        <v>214</v>
      </c>
      <c r="B1043" s="20"/>
      <c r="C1043" s="20" t="s">
        <v>236</v>
      </c>
      <c r="D1043" s="20">
        <v>44.90722</v>
      </c>
      <c r="E1043" s="20">
        <v>39.3057</v>
      </c>
      <c r="F1043" s="20">
        <v>16.35096396</v>
      </c>
      <c r="G1043" s="20">
        <v>15.21727937</v>
      </c>
      <c r="H1043" s="20">
        <v>1600.0</v>
      </c>
      <c r="I1043" s="20">
        <v>11.031616</v>
      </c>
      <c r="J1043" s="20" t="s">
        <v>245</v>
      </c>
      <c r="K1043" s="20" t="s">
        <v>247</v>
      </c>
      <c r="L1043" s="28"/>
      <c r="M1043" s="28"/>
      <c r="N1043" s="28"/>
      <c r="O1043" s="28"/>
      <c r="P1043" s="28"/>
      <c r="Q1043" s="28"/>
      <c r="R1043" s="28"/>
      <c r="S1043" s="28"/>
      <c r="T1043" s="28"/>
      <c r="U1043" s="28"/>
      <c r="V1043" s="28"/>
      <c r="W1043" s="28"/>
      <c r="X1043" s="28"/>
      <c r="Y1043" s="28"/>
      <c r="Z1043" s="28"/>
    </row>
    <row r="1044" ht="15.75" customHeight="1">
      <c r="A1044" s="20" t="s">
        <v>214</v>
      </c>
      <c r="B1044" s="20"/>
      <c r="C1044" s="20" t="s">
        <v>236</v>
      </c>
      <c r="D1044" s="20">
        <v>45.03109</v>
      </c>
      <c r="E1044" s="20">
        <v>40.2507</v>
      </c>
      <c r="F1044" s="20">
        <v>16.35096396</v>
      </c>
      <c r="G1044" s="20">
        <v>15.26750525</v>
      </c>
      <c r="H1044" s="20">
        <v>1200.0</v>
      </c>
      <c r="I1044" s="20">
        <v>8.273712</v>
      </c>
      <c r="J1044" s="20" t="s">
        <v>245</v>
      </c>
      <c r="K1044" s="20" t="s">
        <v>247</v>
      </c>
      <c r="L1044" s="28"/>
      <c r="M1044" s="28"/>
      <c r="N1044" s="28"/>
      <c r="O1044" s="28"/>
      <c r="P1044" s="28"/>
      <c r="Q1044" s="28"/>
      <c r="R1044" s="28"/>
      <c r="S1044" s="28"/>
      <c r="T1044" s="28"/>
      <c r="U1044" s="28"/>
      <c r="V1044" s="28"/>
      <c r="W1044" s="28"/>
      <c r="X1044" s="28"/>
      <c r="Y1044" s="28"/>
      <c r="Z1044" s="28"/>
    </row>
    <row r="1045" ht="15.75" customHeight="1">
      <c r="A1045" s="20" t="s">
        <v>214</v>
      </c>
      <c r="B1045" s="20"/>
      <c r="C1045" s="20" t="s">
        <v>236</v>
      </c>
      <c r="D1045" s="20">
        <v>45.02179</v>
      </c>
      <c r="E1045" s="20">
        <v>40.4077</v>
      </c>
      <c r="F1045" s="20">
        <v>16.35096396</v>
      </c>
      <c r="G1045" s="20">
        <v>15.35103876</v>
      </c>
      <c r="H1045" s="20">
        <v>800.0</v>
      </c>
      <c r="I1045" s="20">
        <v>5.515808</v>
      </c>
      <c r="J1045" s="20" t="s">
        <v>245</v>
      </c>
      <c r="K1045" s="20" t="s">
        <v>247</v>
      </c>
      <c r="L1045" s="28"/>
      <c r="M1045" s="28"/>
      <c r="N1045" s="28"/>
      <c r="O1045" s="28"/>
      <c r="P1045" s="28"/>
      <c r="Q1045" s="28"/>
      <c r="R1045" s="28"/>
      <c r="S1045" s="28"/>
      <c r="T1045" s="28"/>
      <c r="U1045" s="28"/>
      <c r="V1045" s="28"/>
      <c r="W1045" s="28"/>
      <c r="X1045" s="28"/>
      <c r="Y1045" s="28"/>
      <c r="Z1045" s="28"/>
    </row>
    <row r="1046" ht="15.75" customHeight="1">
      <c r="A1046" s="20" t="s">
        <v>214</v>
      </c>
      <c r="B1046" s="20"/>
      <c r="C1046" s="20" t="s">
        <v>236</v>
      </c>
      <c r="D1046" s="20">
        <v>45.42231</v>
      </c>
      <c r="E1046" s="20">
        <v>41.3395</v>
      </c>
      <c r="F1046" s="20">
        <v>16.35096396</v>
      </c>
      <c r="G1046" s="20">
        <v>15.49721275</v>
      </c>
      <c r="H1046" s="20">
        <v>400.0</v>
      </c>
      <c r="I1046" s="20">
        <v>2.757904</v>
      </c>
      <c r="J1046" s="20" t="s">
        <v>245</v>
      </c>
      <c r="K1046" s="20" t="s">
        <v>247</v>
      </c>
      <c r="L1046" s="28"/>
      <c r="M1046" s="28"/>
      <c r="N1046" s="28"/>
      <c r="O1046" s="28"/>
      <c r="P1046" s="28"/>
      <c r="Q1046" s="28"/>
      <c r="R1046" s="28"/>
      <c r="S1046" s="28"/>
      <c r="T1046" s="28"/>
      <c r="U1046" s="28"/>
      <c r="V1046" s="28"/>
      <c r="W1046" s="28"/>
      <c r="X1046" s="28"/>
      <c r="Y1046" s="28"/>
      <c r="Z1046" s="28"/>
    </row>
    <row r="1047" ht="15.75" customHeight="1">
      <c r="A1047" s="20" t="s">
        <v>215</v>
      </c>
      <c r="B1047" s="20"/>
      <c r="C1047" s="20" t="s">
        <v>236</v>
      </c>
      <c r="D1047" s="20">
        <v>1.284879</v>
      </c>
      <c r="E1047" s="20">
        <v>7.285766635</v>
      </c>
      <c r="F1047" s="20">
        <v>9.613424723</v>
      </c>
      <c r="G1047" s="20">
        <v>9.248001443</v>
      </c>
      <c r="H1047" s="20">
        <v>700.0</v>
      </c>
      <c r="I1047" s="20">
        <v>4.826332</v>
      </c>
      <c r="J1047" s="20" t="s">
        <v>245</v>
      </c>
      <c r="K1047" s="20" t="s">
        <v>246</v>
      </c>
      <c r="L1047" s="28"/>
      <c r="M1047" s="28"/>
      <c r="N1047" s="28"/>
      <c r="O1047" s="28"/>
      <c r="P1047" s="28"/>
      <c r="Q1047" s="28"/>
      <c r="R1047" s="28"/>
      <c r="S1047" s="28"/>
      <c r="T1047" s="28"/>
      <c r="U1047" s="28"/>
      <c r="V1047" s="28"/>
      <c r="W1047" s="28"/>
      <c r="X1047" s="28"/>
      <c r="Y1047" s="28"/>
      <c r="Z1047" s="28"/>
    </row>
    <row r="1048" ht="15.75" customHeight="1">
      <c r="A1048" s="20" t="s">
        <v>215</v>
      </c>
      <c r="B1048" s="20"/>
      <c r="C1048" s="20" t="s">
        <v>236</v>
      </c>
      <c r="D1048" s="20">
        <v>1.149278</v>
      </c>
      <c r="E1048" s="20">
        <v>7.236664709</v>
      </c>
      <c r="F1048" s="20">
        <v>9.613424723</v>
      </c>
      <c r="G1048" s="20">
        <v>9.191403828</v>
      </c>
      <c r="H1048" s="20">
        <v>1200.0</v>
      </c>
      <c r="I1048" s="20">
        <v>8.273712</v>
      </c>
      <c r="J1048" s="20" t="s">
        <v>245</v>
      </c>
      <c r="K1048" s="20" t="s">
        <v>246</v>
      </c>
      <c r="L1048" s="28"/>
      <c r="M1048" s="28"/>
      <c r="N1048" s="28"/>
      <c r="O1048" s="28"/>
      <c r="P1048" s="28"/>
      <c r="Q1048" s="28"/>
      <c r="R1048" s="28"/>
      <c r="S1048" s="28"/>
      <c r="T1048" s="28"/>
      <c r="U1048" s="28"/>
      <c r="V1048" s="28"/>
      <c r="W1048" s="28"/>
      <c r="X1048" s="28"/>
      <c r="Y1048" s="28"/>
      <c r="Z1048" s="28"/>
    </row>
    <row r="1049" ht="15.75" customHeight="1">
      <c r="A1049" s="20" t="s">
        <v>215</v>
      </c>
      <c r="B1049" s="20"/>
      <c r="C1049" s="20" t="s">
        <v>236</v>
      </c>
      <c r="D1049" s="20">
        <v>1.126665</v>
      </c>
      <c r="E1049" s="20">
        <v>7.160941856</v>
      </c>
      <c r="F1049" s="20">
        <v>9.613424723</v>
      </c>
      <c r="G1049" s="20">
        <v>9.10398294</v>
      </c>
      <c r="H1049" s="20">
        <v>1700.0</v>
      </c>
      <c r="I1049" s="20">
        <v>11.721091999999999</v>
      </c>
      <c r="J1049" s="20" t="s">
        <v>245</v>
      </c>
      <c r="K1049" s="20" t="s">
        <v>246</v>
      </c>
      <c r="L1049" s="28"/>
      <c r="M1049" s="28"/>
      <c r="N1049" s="28"/>
      <c r="O1049" s="28"/>
      <c r="P1049" s="28"/>
      <c r="Q1049" s="28"/>
      <c r="R1049" s="28"/>
      <c r="S1049" s="28"/>
      <c r="T1049" s="28"/>
      <c r="U1049" s="28"/>
      <c r="V1049" s="28"/>
      <c r="W1049" s="28"/>
      <c r="X1049" s="28"/>
      <c r="Y1049" s="28"/>
      <c r="Z1049" s="28"/>
    </row>
    <row r="1050" ht="15.75" customHeight="1">
      <c r="A1050" s="20" t="s">
        <v>215</v>
      </c>
      <c r="B1050" s="20"/>
      <c r="C1050" s="20" t="s">
        <v>236</v>
      </c>
      <c r="D1050" s="20">
        <v>1.001401</v>
      </c>
      <c r="E1050" s="20">
        <v>7.100556887</v>
      </c>
      <c r="F1050" s="20">
        <v>9.613424723</v>
      </c>
      <c r="G1050" s="20">
        <v>9.034148682</v>
      </c>
      <c r="H1050" s="20">
        <v>2200.0</v>
      </c>
      <c r="I1050" s="20">
        <v>15.168472</v>
      </c>
      <c r="J1050" s="20" t="s">
        <v>245</v>
      </c>
      <c r="K1050" s="20" t="s">
        <v>246</v>
      </c>
      <c r="L1050" s="28"/>
      <c r="M1050" s="28"/>
      <c r="N1050" s="28"/>
      <c r="O1050" s="28"/>
      <c r="P1050" s="28"/>
      <c r="Q1050" s="28"/>
      <c r="R1050" s="28"/>
      <c r="S1050" s="28"/>
      <c r="T1050" s="28"/>
      <c r="U1050" s="28"/>
      <c r="V1050" s="28"/>
      <c r="W1050" s="28"/>
      <c r="X1050" s="28"/>
      <c r="Y1050" s="28"/>
      <c r="Z1050" s="28"/>
    </row>
    <row r="1051" ht="15.75" customHeight="1">
      <c r="A1051" s="20" t="s">
        <v>215</v>
      </c>
      <c r="B1051" s="20"/>
      <c r="C1051" s="20" t="s">
        <v>236</v>
      </c>
      <c r="D1051" s="20">
        <v>0.987511</v>
      </c>
      <c r="E1051" s="20">
        <v>7.048695591</v>
      </c>
      <c r="F1051" s="20">
        <v>9.613424723</v>
      </c>
      <c r="G1051" s="20">
        <v>8.974086205</v>
      </c>
      <c r="H1051" s="20">
        <v>2700.0</v>
      </c>
      <c r="I1051" s="20">
        <v>18.615852</v>
      </c>
      <c r="J1051" s="20" t="s">
        <v>245</v>
      </c>
      <c r="K1051" s="20" t="s">
        <v>246</v>
      </c>
      <c r="L1051" s="28"/>
      <c r="M1051" s="28"/>
      <c r="N1051" s="28"/>
      <c r="O1051" s="28"/>
      <c r="P1051" s="28"/>
      <c r="Q1051" s="28"/>
      <c r="R1051" s="28"/>
      <c r="S1051" s="28"/>
      <c r="T1051" s="28"/>
      <c r="U1051" s="28"/>
      <c r="V1051" s="28"/>
      <c r="W1051" s="28"/>
      <c r="X1051" s="28"/>
      <c r="Y1051" s="28"/>
      <c r="Z1051" s="28"/>
    </row>
    <row r="1052" ht="15.75" customHeight="1">
      <c r="A1052" s="20" t="s">
        <v>215</v>
      </c>
      <c r="B1052" s="20"/>
      <c r="C1052" s="20" t="s">
        <v>236</v>
      </c>
      <c r="D1052" s="20">
        <v>0.9932652</v>
      </c>
      <c r="E1052" s="20">
        <v>7.025484072</v>
      </c>
      <c r="F1052" s="20">
        <v>9.613424723</v>
      </c>
      <c r="G1052" s="20">
        <v>8.947178389</v>
      </c>
      <c r="H1052" s="20">
        <v>3000.0</v>
      </c>
      <c r="I1052" s="20">
        <v>20.68428</v>
      </c>
      <c r="J1052" s="20" t="s">
        <v>245</v>
      </c>
      <c r="K1052" s="20" t="s">
        <v>246</v>
      </c>
      <c r="L1052" s="28"/>
      <c r="M1052" s="28"/>
      <c r="N1052" s="28"/>
      <c r="O1052" s="28"/>
      <c r="P1052" s="28"/>
      <c r="Q1052" s="28"/>
      <c r="R1052" s="28"/>
      <c r="S1052" s="28"/>
      <c r="T1052" s="28"/>
      <c r="U1052" s="28"/>
      <c r="V1052" s="28"/>
      <c r="W1052" s="28"/>
      <c r="X1052" s="28"/>
      <c r="Y1052" s="28"/>
      <c r="Z1052" s="28"/>
    </row>
    <row r="1053" ht="15.75" customHeight="1">
      <c r="A1053" s="20" t="s">
        <v>215</v>
      </c>
      <c r="B1053" s="20"/>
      <c r="C1053" s="20" t="s">
        <v>236</v>
      </c>
      <c r="D1053" s="20">
        <v>0.915208</v>
      </c>
      <c r="E1053" s="20">
        <v>7.008772303</v>
      </c>
      <c r="F1053" s="20">
        <v>9.613424723</v>
      </c>
      <c r="G1053" s="20">
        <v>8.927795518</v>
      </c>
      <c r="H1053" s="20">
        <v>3200.0</v>
      </c>
      <c r="I1053" s="20">
        <v>22.063232</v>
      </c>
      <c r="J1053" s="20" t="s">
        <v>245</v>
      </c>
      <c r="K1053" s="20" t="s">
        <v>246</v>
      </c>
      <c r="L1053" s="28"/>
      <c r="M1053" s="28"/>
      <c r="N1053" s="28"/>
      <c r="O1053" s="28"/>
      <c r="P1053" s="28"/>
      <c r="Q1053" s="28"/>
      <c r="R1053" s="28"/>
      <c r="S1053" s="28"/>
      <c r="T1053" s="28"/>
      <c r="U1053" s="28"/>
      <c r="V1053" s="28"/>
      <c r="W1053" s="28"/>
      <c r="X1053" s="28"/>
      <c r="Y1053" s="28"/>
      <c r="Z1053" s="28"/>
    </row>
    <row r="1054" ht="15.75" customHeight="1">
      <c r="A1054" s="20" t="s">
        <v>215</v>
      </c>
      <c r="B1054" s="20"/>
      <c r="C1054" s="20" t="s">
        <v>236</v>
      </c>
      <c r="D1054" s="20">
        <v>0.9389647</v>
      </c>
      <c r="E1054" s="20">
        <v>6.979489527</v>
      </c>
      <c r="F1054" s="20">
        <v>9.613424723</v>
      </c>
      <c r="G1054" s="20">
        <v>8.893812464</v>
      </c>
      <c r="H1054" s="20">
        <v>3700.0</v>
      </c>
      <c r="I1054" s="20">
        <v>25.510612</v>
      </c>
      <c r="J1054" s="20" t="s">
        <v>245</v>
      </c>
      <c r="K1054" s="20" t="s">
        <v>246</v>
      </c>
      <c r="L1054" s="28"/>
      <c r="M1054" s="28"/>
      <c r="N1054" s="28"/>
      <c r="O1054" s="28"/>
      <c r="P1054" s="28"/>
      <c r="Q1054" s="28"/>
      <c r="R1054" s="28"/>
      <c r="S1054" s="28"/>
      <c r="T1054" s="28"/>
      <c r="U1054" s="28"/>
      <c r="V1054" s="28"/>
      <c r="W1054" s="28"/>
      <c r="X1054" s="28"/>
      <c r="Y1054" s="28"/>
      <c r="Z1054" s="28"/>
    </row>
    <row r="1055" ht="15.75" customHeight="1">
      <c r="A1055" s="20" t="s">
        <v>215</v>
      </c>
      <c r="B1055" s="20"/>
      <c r="C1055" s="20" t="s">
        <v>236</v>
      </c>
      <c r="D1055" s="20">
        <v>0.9185362</v>
      </c>
      <c r="E1055" s="20">
        <v>6.961011227</v>
      </c>
      <c r="F1055" s="20">
        <v>9.613424723</v>
      </c>
      <c r="G1055" s="20">
        <v>8.872355094</v>
      </c>
      <c r="H1055" s="20">
        <v>4000.0</v>
      </c>
      <c r="I1055" s="20">
        <v>27.57904</v>
      </c>
      <c r="J1055" s="20" t="s">
        <v>245</v>
      </c>
      <c r="K1055" s="20" t="s">
        <v>246</v>
      </c>
      <c r="L1055" s="28"/>
      <c r="M1055" s="28"/>
      <c r="N1055" s="28"/>
      <c r="O1055" s="28"/>
      <c r="P1055" s="28"/>
      <c r="Q1055" s="28"/>
      <c r="R1055" s="28"/>
      <c r="S1055" s="28"/>
      <c r="T1055" s="28"/>
      <c r="U1055" s="28"/>
      <c r="V1055" s="28"/>
      <c r="W1055" s="28"/>
      <c r="X1055" s="28"/>
      <c r="Y1055" s="28"/>
      <c r="Z1055" s="28"/>
    </row>
    <row r="1056" ht="15.75" customHeight="1">
      <c r="A1056" s="20" t="s">
        <v>215</v>
      </c>
      <c r="B1056" s="20"/>
      <c r="C1056" s="20" t="s">
        <v>236</v>
      </c>
      <c r="D1056" s="20">
        <v>0.881588</v>
      </c>
      <c r="E1056" s="20">
        <v>6.943314499</v>
      </c>
      <c r="F1056" s="20">
        <v>9.613424723</v>
      </c>
      <c r="G1056" s="20">
        <v>8.851795826</v>
      </c>
      <c r="H1056" s="20">
        <v>4200.0</v>
      </c>
      <c r="I1056" s="20">
        <v>28.957991999999997</v>
      </c>
      <c r="J1056" s="20" t="s">
        <v>245</v>
      </c>
      <c r="K1056" s="20" t="s">
        <v>246</v>
      </c>
      <c r="L1056" s="28"/>
      <c r="M1056" s="28"/>
      <c r="N1056" s="28"/>
      <c r="O1056" s="28"/>
      <c r="P1056" s="28"/>
      <c r="Q1056" s="28"/>
      <c r="R1056" s="28"/>
      <c r="S1056" s="28"/>
      <c r="T1056" s="28"/>
      <c r="U1056" s="28"/>
      <c r="V1056" s="28"/>
      <c r="W1056" s="28"/>
      <c r="X1056" s="28"/>
      <c r="Y1056" s="28"/>
      <c r="Z1056" s="28"/>
    </row>
    <row r="1057" ht="15.75" customHeight="1">
      <c r="A1057" s="20" t="s">
        <v>215</v>
      </c>
      <c r="B1057" s="20"/>
      <c r="C1057" s="20" t="s">
        <v>236</v>
      </c>
      <c r="D1057" s="20">
        <v>0.8805935</v>
      </c>
      <c r="E1057" s="20">
        <v>6.94175247</v>
      </c>
      <c r="F1057" s="20">
        <v>9.613424723</v>
      </c>
      <c r="G1057" s="20">
        <v>8.849980684</v>
      </c>
      <c r="H1057" s="20">
        <v>4000.0</v>
      </c>
      <c r="I1057" s="20">
        <v>27.57904</v>
      </c>
      <c r="J1057" s="20" t="s">
        <v>245</v>
      </c>
      <c r="K1057" s="20" t="s">
        <v>247</v>
      </c>
      <c r="L1057" s="28"/>
      <c r="M1057" s="28"/>
      <c r="N1057" s="28"/>
      <c r="O1057" s="28"/>
      <c r="P1057" s="28"/>
      <c r="Q1057" s="28"/>
      <c r="R1057" s="28"/>
      <c r="S1057" s="28"/>
      <c r="T1057" s="28"/>
      <c r="U1057" s="28"/>
      <c r="V1057" s="28"/>
      <c r="W1057" s="28"/>
      <c r="X1057" s="28"/>
      <c r="Y1057" s="28"/>
      <c r="Z1057" s="28"/>
    </row>
    <row r="1058" ht="15.75" customHeight="1">
      <c r="A1058" s="20" t="s">
        <v>215</v>
      </c>
      <c r="B1058" s="20"/>
      <c r="C1058" s="20" t="s">
        <v>236</v>
      </c>
      <c r="D1058" s="20">
        <v>0.8773559</v>
      </c>
      <c r="E1058" s="20">
        <v>6.947452988</v>
      </c>
      <c r="F1058" s="20">
        <v>9.613424723</v>
      </c>
      <c r="G1058" s="20">
        <v>8.856604568</v>
      </c>
      <c r="H1058" s="20">
        <v>3700.0</v>
      </c>
      <c r="I1058" s="20">
        <v>25.510612</v>
      </c>
      <c r="J1058" s="20" t="s">
        <v>245</v>
      </c>
      <c r="K1058" s="20" t="s">
        <v>247</v>
      </c>
      <c r="L1058" s="28"/>
      <c r="M1058" s="28"/>
      <c r="N1058" s="28"/>
      <c r="O1058" s="28"/>
      <c r="P1058" s="28"/>
      <c r="Q1058" s="28"/>
      <c r="R1058" s="28"/>
      <c r="S1058" s="28"/>
      <c r="T1058" s="28"/>
      <c r="U1058" s="28"/>
      <c r="V1058" s="28"/>
      <c r="W1058" s="28"/>
      <c r="X1058" s="28"/>
      <c r="Y1058" s="28"/>
      <c r="Z1058" s="28"/>
    </row>
    <row r="1059" ht="15.75" customHeight="1">
      <c r="A1059" s="20" t="s">
        <v>215</v>
      </c>
      <c r="B1059" s="20"/>
      <c r="C1059" s="20" t="s">
        <v>236</v>
      </c>
      <c r="D1059" s="20">
        <v>0.9396202</v>
      </c>
      <c r="E1059" s="20">
        <v>6.955353605</v>
      </c>
      <c r="F1059" s="20">
        <v>9.613424723</v>
      </c>
      <c r="G1059" s="20">
        <v>8.86578333</v>
      </c>
      <c r="H1059" s="20">
        <v>3200.0</v>
      </c>
      <c r="I1059" s="20">
        <v>22.063232</v>
      </c>
      <c r="J1059" s="20" t="s">
        <v>245</v>
      </c>
      <c r="K1059" s="20" t="s">
        <v>247</v>
      </c>
      <c r="L1059" s="28"/>
      <c r="M1059" s="28"/>
      <c r="N1059" s="28"/>
      <c r="O1059" s="28"/>
      <c r="P1059" s="28"/>
      <c r="Q1059" s="28"/>
      <c r="R1059" s="28"/>
      <c r="S1059" s="28"/>
      <c r="T1059" s="28"/>
      <c r="U1059" s="28"/>
      <c r="V1059" s="28"/>
      <c r="W1059" s="28"/>
      <c r="X1059" s="28"/>
      <c r="Y1059" s="28"/>
      <c r="Z1059" s="28"/>
    </row>
    <row r="1060" ht="15.75" customHeight="1">
      <c r="A1060" s="20" t="s">
        <v>215</v>
      </c>
      <c r="B1060" s="20"/>
      <c r="C1060" s="20" t="s">
        <v>236</v>
      </c>
      <c r="D1060" s="20">
        <v>0.8870773</v>
      </c>
      <c r="E1060" s="20">
        <v>6.957210789</v>
      </c>
      <c r="F1060" s="20">
        <v>9.613424723</v>
      </c>
      <c r="G1060" s="20">
        <v>8.867940698</v>
      </c>
      <c r="H1060" s="20">
        <v>3000.0</v>
      </c>
      <c r="I1060" s="20">
        <v>20.68428</v>
      </c>
      <c r="J1060" s="20" t="s">
        <v>245</v>
      </c>
      <c r="K1060" s="20" t="s">
        <v>247</v>
      </c>
      <c r="L1060" s="28"/>
      <c r="M1060" s="28"/>
      <c r="N1060" s="28"/>
      <c r="O1060" s="28"/>
      <c r="P1060" s="28"/>
      <c r="Q1060" s="28"/>
      <c r="R1060" s="28"/>
      <c r="S1060" s="28"/>
      <c r="T1060" s="28"/>
      <c r="U1060" s="28"/>
      <c r="V1060" s="28"/>
      <c r="W1060" s="28"/>
      <c r="X1060" s="28"/>
      <c r="Y1060" s="28"/>
      <c r="Z1060" s="28"/>
    </row>
    <row r="1061" ht="15.75" customHeight="1">
      <c r="A1061" s="20" t="s">
        <v>215</v>
      </c>
      <c r="B1061" s="20"/>
      <c r="C1061" s="20" t="s">
        <v>236</v>
      </c>
      <c r="D1061" s="20">
        <v>0.9472938</v>
      </c>
      <c r="E1061" s="20">
        <v>6.958644388</v>
      </c>
      <c r="F1061" s="20">
        <v>9.613424723</v>
      </c>
      <c r="G1061" s="20">
        <v>8.869605943</v>
      </c>
      <c r="H1061" s="20">
        <v>2700.0</v>
      </c>
      <c r="I1061" s="20">
        <v>18.615852</v>
      </c>
      <c r="J1061" s="20" t="s">
        <v>245</v>
      </c>
      <c r="K1061" s="20" t="s">
        <v>247</v>
      </c>
      <c r="L1061" s="28"/>
      <c r="M1061" s="28"/>
      <c r="N1061" s="28"/>
      <c r="O1061" s="28"/>
      <c r="P1061" s="28"/>
      <c r="Q1061" s="28"/>
      <c r="R1061" s="28"/>
      <c r="S1061" s="28"/>
      <c r="T1061" s="28"/>
      <c r="U1061" s="28"/>
      <c r="V1061" s="28"/>
      <c r="W1061" s="28"/>
      <c r="X1061" s="28"/>
      <c r="Y1061" s="28"/>
      <c r="Z1061" s="28"/>
    </row>
    <row r="1062" ht="15.75" customHeight="1">
      <c r="A1062" s="20" t="s">
        <v>215</v>
      </c>
      <c r="B1062" s="20"/>
      <c r="C1062" s="20" t="s">
        <v>236</v>
      </c>
      <c r="D1062" s="20">
        <v>0.931809</v>
      </c>
      <c r="E1062" s="20">
        <v>6.977478262</v>
      </c>
      <c r="F1062" s="20">
        <v>9.613424723</v>
      </c>
      <c r="G1062" s="20">
        <v>8.891477432</v>
      </c>
      <c r="H1062" s="20">
        <v>2200.0</v>
      </c>
      <c r="I1062" s="20">
        <v>15.168472</v>
      </c>
      <c r="J1062" s="20" t="s">
        <v>245</v>
      </c>
      <c r="K1062" s="20" t="s">
        <v>247</v>
      </c>
      <c r="L1062" s="28"/>
      <c r="M1062" s="28"/>
      <c r="N1062" s="28"/>
      <c r="O1062" s="28"/>
      <c r="P1062" s="28"/>
      <c r="Q1062" s="28"/>
      <c r="R1062" s="28"/>
      <c r="S1062" s="28"/>
      <c r="T1062" s="28"/>
      <c r="U1062" s="28"/>
      <c r="V1062" s="28"/>
      <c r="W1062" s="28"/>
      <c r="X1062" s="28"/>
      <c r="Y1062" s="28"/>
      <c r="Z1062" s="28"/>
    </row>
    <row r="1063" ht="15.75" customHeight="1">
      <c r="A1063" s="20" t="s">
        <v>215</v>
      </c>
      <c r="B1063" s="20"/>
      <c r="C1063" s="20" t="s">
        <v>236</v>
      </c>
      <c r="D1063" s="20">
        <v>0.9307028</v>
      </c>
      <c r="E1063" s="20">
        <v>7.003393116</v>
      </c>
      <c r="F1063" s="20">
        <v>9.613424723</v>
      </c>
      <c r="G1063" s="20">
        <v>8.9215548</v>
      </c>
      <c r="H1063" s="20">
        <v>1700.0</v>
      </c>
      <c r="I1063" s="20">
        <v>11.721091999999999</v>
      </c>
      <c r="J1063" s="20" t="s">
        <v>245</v>
      </c>
      <c r="K1063" s="20" t="s">
        <v>247</v>
      </c>
      <c r="L1063" s="28"/>
      <c r="M1063" s="28"/>
      <c r="N1063" s="28"/>
      <c r="O1063" s="28"/>
      <c r="P1063" s="28"/>
      <c r="Q1063" s="28"/>
      <c r="R1063" s="28"/>
      <c r="S1063" s="28"/>
      <c r="T1063" s="28"/>
      <c r="U1063" s="28"/>
      <c r="V1063" s="28"/>
      <c r="W1063" s="28"/>
      <c r="X1063" s="28"/>
      <c r="Y1063" s="28"/>
      <c r="Z1063" s="28"/>
    </row>
    <row r="1064" ht="15.75" customHeight="1">
      <c r="A1064" s="20" t="s">
        <v>215</v>
      </c>
      <c r="B1064" s="20"/>
      <c r="C1064" s="20" t="s">
        <v>236</v>
      </c>
      <c r="D1064" s="20">
        <v>0.9741931</v>
      </c>
      <c r="E1064" s="20">
        <v>7.045262497</v>
      </c>
      <c r="F1064" s="20">
        <v>9.613424723</v>
      </c>
      <c r="G1064" s="20">
        <v>8.970107413</v>
      </c>
      <c r="H1064" s="20">
        <v>1200.0</v>
      </c>
      <c r="I1064" s="20">
        <v>8.273712</v>
      </c>
      <c r="J1064" s="20" t="s">
        <v>245</v>
      </c>
      <c r="K1064" s="20" t="s">
        <v>247</v>
      </c>
      <c r="L1064" s="28"/>
      <c r="M1064" s="28"/>
      <c r="N1064" s="28"/>
      <c r="O1064" s="28"/>
      <c r="P1064" s="28"/>
      <c r="Q1064" s="28"/>
      <c r="R1064" s="28"/>
      <c r="S1064" s="28"/>
      <c r="T1064" s="28"/>
      <c r="U1064" s="28"/>
      <c r="V1064" s="28"/>
      <c r="W1064" s="28"/>
      <c r="X1064" s="28"/>
      <c r="Y1064" s="28"/>
      <c r="Z1064" s="28"/>
    </row>
    <row r="1065" ht="15.75" customHeight="1">
      <c r="A1065" s="20" t="s">
        <v>215</v>
      </c>
      <c r="B1065" s="20"/>
      <c r="C1065" s="20" t="s">
        <v>236</v>
      </c>
      <c r="D1065" s="20">
        <v>1.038341</v>
      </c>
      <c r="E1065" s="20">
        <v>7.131233714</v>
      </c>
      <c r="F1065" s="20">
        <v>9.613424723</v>
      </c>
      <c r="G1065" s="20">
        <v>9.06963935</v>
      </c>
      <c r="H1065" s="20">
        <v>700.0</v>
      </c>
      <c r="I1065" s="20">
        <v>4.826332</v>
      </c>
      <c r="J1065" s="20" t="s">
        <v>245</v>
      </c>
      <c r="K1065" s="20" t="s">
        <v>247</v>
      </c>
      <c r="L1065" s="28"/>
      <c r="M1065" s="28"/>
      <c r="N1065" s="28"/>
      <c r="O1065" s="28"/>
      <c r="P1065" s="28"/>
      <c r="Q1065" s="28"/>
      <c r="R1065" s="28"/>
      <c r="S1065" s="28"/>
      <c r="T1065" s="28"/>
      <c r="U1065" s="28"/>
      <c r="V1065" s="28"/>
      <c r="W1065" s="28"/>
      <c r="X1065" s="28"/>
      <c r="Y1065" s="28"/>
      <c r="Z1065" s="28"/>
    </row>
    <row r="1066" ht="15.75" customHeight="1">
      <c r="A1066" s="20" t="s">
        <v>216</v>
      </c>
      <c r="B1066" s="20"/>
      <c r="C1066" s="20" t="s">
        <v>236</v>
      </c>
      <c r="D1066" s="20">
        <v>1.336</v>
      </c>
      <c r="E1066" s="20">
        <v>0.934616</v>
      </c>
      <c r="F1066" s="20">
        <v>8.788873705</v>
      </c>
      <c r="G1066" s="20">
        <v>8.633789571</v>
      </c>
      <c r="H1066" s="20">
        <v>700.0</v>
      </c>
      <c r="I1066" s="20">
        <v>4.826332</v>
      </c>
      <c r="J1066" s="20" t="s">
        <v>245</v>
      </c>
      <c r="K1066" s="20" t="s">
        <v>246</v>
      </c>
      <c r="L1066" s="28"/>
      <c r="M1066" s="28"/>
      <c r="N1066" s="28"/>
      <c r="O1066" s="28"/>
      <c r="P1066" s="28"/>
      <c r="Q1066" s="28"/>
      <c r="R1066" s="28"/>
      <c r="S1066" s="28"/>
      <c r="T1066" s="28"/>
      <c r="U1066" s="28"/>
      <c r="V1066" s="28"/>
      <c r="W1066" s="28"/>
      <c r="X1066" s="28"/>
      <c r="Y1066" s="28"/>
      <c r="Z1066" s="28"/>
    </row>
    <row r="1067" ht="15.75" customHeight="1">
      <c r="A1067" s="20" t="s">
        <v>216</v>
      </c>
      <c r="B1067" s="20"/>
      <c r="C1067" s="20" t="s">
        <v>236</v>
      </c>
      <c r="D1067" s="20">
        <v>1.221</v>
      </c>
      <c r="E1067" s="20">
        <v>0.867566</v>
      </c>
      <c r="F1067" s="20">
        <v>8.788873705</v>
      </c>
      <c r="G1067" s="20">
        <v>8.581786511</v>
      </c>
      <c r="H1067" s="20">
        <v>1200.0</v>
      </c>
      <c r="I1067" s="20">
        <v>8.273712</v>
      </c>
      <c r="J1067" s="20" t="s">
        <v>245</v>
      </c>
      <c r="K1067" s="20" t="s">
        <v>246</v>
      </c>
      <c r="L1067" s="28"/>
      <c r="M1067" s="28"/>
      <c r="N1067" s="28"/>
      <c r="O1067" s="28"/>
      <c r="P1067" s="28"/>
      <c r="Q1067" s="28"/>
      <c r="R1067" s="28"/>
      <c r="S1067" s="28"/>
      <c r="T1067" s="28"/>
      <c r="U1067" s="28"/>
      <c r="V1067" s="28"/>
      <c r="W1067" s="28"/>
      <c r="X1067" s="28"/>
      <c r="Y1067" s="28"/>
      <c r="Z1067" s="28"/>
    </row>
    <row r="1068" ht="15.75" customHeight="1">
      <c r="A1068" s="20" t="s">
        <v>216</v>
      </c>
      <c r="B1068" s="20"/>
      <c r="C1068" s="20" t="s">
        <v>236</v>
      </c>
      <c r="D1068" s="20">
        <v>1.145</v>
      </c>
      <c r="E1068" s="20">
        <v>0.7823</v>
      </c>
      <c r="F1068" s="20">
        <v>8.788873705</v>
      </c>
      <c r="G1068" s="20">
        <v>8.502013044</v>
      </c>
      <c r="H1068" s="20">
        <v>1700.0</v>
      </c>
      <c r="I1068" s="20">
        <v>11.721091999999999</v>
      </c>
      <c r="J1068" s="20" t="s">
        <v>245</v>
      </c>
      <c r="K1068" s="20" t="s">
        <v>246</v>
      </c>
      <c r="L1068" s="28"/>
      <c r="M1068" s="28"/>
      <c r="N1068" s="28"/>
      <c r="O1068" s="28"/>
      <c r="P1068" s="28"/>
      <c r="Q1068" s="28"/>
      <c r="R1068" s="28"/>
      <c r="S1068" s="28"/>
      <c r="T1068" s="28"/>
      <c r="U1068" s="28"/>
      <c r="V1068" s="28"/>
      <c r="W1068" s="28"/>
      <c r="X1068" s="28"/>
      <c r="Y1068" s="28"/>
      <c r="Z1068" s="28"/>
    </row>
    <row r="1069" ht="15.75" customHeight="1">
      <c r="A1069" s="20" t="s">
        <v>216</v>
      </c>
      <c r="B1069" s="20"/>
      <c r="C1069" s="20" t="s">
        <v>236</v>
      </c>
      <c r="D1069" s="20">
        <v>1.09</v>
      </c>
      <c r="E1069" s="20">
        <v>0.727023</v>
      </c>
      <c r="F1069" s="20">
        <v>8.788873705</v>
      </c>
      <c r="G1069" s="20">
        <v>8.466102532</v>
      </c>
      <c r="H1069" s="20">
        <v>2200.0</v>
      </c>
      <c r="I1069" s="20">
        <v>15.168472</v>
      </c>
      <c r="J1069" s="20" t="s">
        <v>245</v>
      </c>
      <c r="K1069" s="20" t="s">
        <v>246</v>
      </c>
      <c r="L1069" s="28"/>
      <c r="M1069" s="28"/>
      <c r="N1069" s="28"/>
      <c r="O1069" s="28"/>
      <c r="P1069" s="28"/>
      <c r="Q1069" s="28"/>
      <c r="R1069" s="28"/>
      <c r="S1069" s="28"/>
      <c r="T1069" s="28"/>
      <c r="U1069" s="28"/>
      <c r="V1069" s="28"/>
      <c r="W1069" s="28"/>
      <c r="X1069" s="28"/>
      <c r="Y1069" s="28"/>
      <c r="Z1069" s="28"/>
    </row>
    <row r="1070" ht="15.75" customHeight="1">
      <c r="A1070" s="20" t="s">
        <v>216</v>
      </c>
      <c r="B1070" s="20"/>
      <c r="C1070" s="20" t="s">
        <v>236</v>
      </c>
      <c r="D1070" s="20">
        <v>1.041</v>
      </c>
      <c r="E1070" s="20">
        <v>0.711614</v>
      </c>
      <c r="F1070" s="20">
        <v>8.788873705</v>
      </c>
      <c r="G1070" s="20">
        <v>8.433961589</v>
      </c>
      <c r="H1070" s="20">
        <v>2700.0</v>
      </c>
      <c r="I1070" s="20">
        <v>18.615852</v>
      </c>
      <c r="J1070" s="20" t="s">
        <v>245</v>
      </c>
      <c r="K1070" s="20" t="s">
        <v>246</v>
      </c>
      <c r="L1070" s="28"/>
      <c r="M1070" s="28"/>
      <c r="N1070" s="28"/>
      <c r="O1070" s="28"/>
      <c r="P1070" s="28"/>
      <c r="Q1070" s="28"/>
      <c r="R1070" s="28"/>
      <c r="S1070" s="28"/>
      <c r="T1070" s="28"/>
      <c r="U1070" s="28"/>
      <c r="V1070" s="28"/>
      <c r="W1070" s="28"/>
      <c r="X1070" s="28"/>
      <c r="Y1070" s="28"/>
      <c r="Z1070" s="28"/>
    </row>
    <row r="1071" ht="15.75" customHeight="1">
      <c r="A1071" s="20" t="s">
        <v>216</v>
      </c>
      <c r="B1071" s="20"/>
      <c r="C1071" s="20" t="s">
        <v>236</v>
      </c>
      <c r="D1071" s="20">
        <v>1.015</v>
      </c>
      <c r="E1071" s="20">
        <v>0.696691</v>
      </c>
      <c r="F1071" s="20">
        <v>8.788873705</v>
      </c>
      <c r="G1071" s="20">
        <v>8.40457934</v>
      </c>
      <c r="H1071" s="20">
        <v>3000.0</v>
      </c>
      <c r="I1071" s="20">
        <v>20.68428</v>
      </c>
      <c r="J1071" s="20" t="s">
        <v>245</v>
      </c>
      <c r="K1071" s="20" t="s">
        <v>246</v>
      </c>
      <c r="L1071" s="28"/>
      <c r="M1071" s="28"/>
      <c r="N1071" s="28"/>
      <c r="O1071" s="28"/>
      <c r="P1071" s="28"/>
      <c r="Q1071" s="28"/>
      <c r="R1071" s="28"/>
      <c r="S1071" s="28"/>
      <c r="T1071" s="28"/>
      <c r="U1071" s="28"/>
      <c r="V1071" s="28"/>
      <c r="W1071" s="28"/>
      <c r="X1071" s="28"/>
      <c r="Y1071" s="28"/>
      <c r="Z1071" s="28"/>
    </row>
    <row r="1072" ht="15.75" customHeight="1">
      <c r="A1072" s="20" t="s">
        <v>216</v>
      </c>
      <c r="B1072" s="20"/>
      <c r="C1072" s="20" t="s">
        <v>236</v>
      </c>
      <c r="D1072" s="20">
        <v>1.0</v>
      </c>
      <c r="E1072" s="20">
        <v>0.695935</v>
      </c>
      <c r="F1072" s="20">
        <v>8.788873705</v>
      </c>
      <c r="G1072" s="20">
        <v>8.384561911</v>
      </c>
      <c r="H1072" s="20">
        <v>3200.0</v>
      </c>
      <c r="I1072" s="20">
        <v>22.063232</v>
      </c>
      <c r="J1072" s="20" t="s">
        <v>245</v>
      </c>
      <c r="K1072" s="20" t="s">
        <v>246</v>
      </c>
      <c r="L1072" s="28"/>
      <c r="M1072" s="28"/>
      <c r="N1072" s="28"/>
      <c r="O1072" s="28"/>
      <c r="P1072" s="28"/>
      <c r="Q1072" s="28"/>
      <c r="R1072" s="28"/>
      <c r="S1072" s="28"/>
      <c r="T1072" s="28"/>
      <c r="U1072" s="28"/>
      <c r="V1072" s="28"/>
      <c r="W1072" s="28"/>
      <c r="X1072" s="28"/>
      <c r="Y1072" s="28"/>
      <c r="Z1072" s="28"/>
    </row>
    <row r="1073" ht="15.75" customHeight="1">
      <c r="A1073" s="20" t="s">
        <v>216</v>
      </c>
      <c r="B1073" s="20"/>
      <c r="C1073" s="20" t="s">
        <v>236</v>
      </c>
      <c r="D1073" s="20">
        <v>0.971</v>
      </c>
      <c r="E1073" s="20">
        <v>0.64613</v>
      </c>
      <c r="F1073" s="20">
        <v>8.788873705</v>
      </c>
      <c r="G1073" s="20">
        <v>8.352347272</v>
      </c>
      <c r="H1073" s="20">
        <v>3700.0</v>
      </c>
      <c r="I1073" s="20">
        <v>25.510612</v>
      </c>
      <c r="J1073" s="20" t="s">
        <v>245</v>
      </c>
      <c r="K1073" s="20" t="s">
        <v>246</v>
      </c>
      <c r="L1073" s="28"/>
      <c r="M1073" s="28"/>
      <c r="N1073" s="28"/>
      <c r="O1073" s="28"/>
      <c r="P1073" s="28"/>
      <c r="Q1073" s="28"/>
      <c r="R1073" s="28"/>
      <c r="S1073" s="28"/>
      <c r="T1073" s="28"/>
      <c r="U1073" s="28"/>
      <c r="V1073" s="28"/>
      <c r="W1073" s="28"/>
      <c r="X1073" s="28"/>
      <c r="Y1073" s="28"/>
      <c r="Z1073" s="28"/>
    </row>
    <row r="1074" ht="15.75" customHeight="1">
      <c r="A1074" s="20" t="s">
        <v>216</v>
      </c>
      <c r="B1074" s="20"/>
      <c r="C1074" s="20" t="s">
        <v>236</v>
      </c>
      <c r="D1074" s="20">
        <v>0.951</v>
      </c>
      <c r="E1074" s="20">
        <v>0.666334</v>
      </c>
      <c r="F1074" s="20">
        <v>8.788873705</v>
      </c>
      <c r="G1074" s="20">
        <v>8.322436274</v>
      </c>
      <c r="H1074" s="20">
        <v>4000.0</v>
      </c>
      <c r="I1074" s="20">
        <v>27.57904</v>
      </c>
      <c r="J1074" s="20" t="s">
        <v>245</v>
      </c>
      <c r="K1074" s="20" t="s">
        <v>246</v>
      </c>
      <c r="L1074" s="28"/>
      <c r="M1074" s="28"/>
      <c r="N1074" s="28"/>
      <c r="O1074" s="28"/>
      <c r="P1074" s="28"/>
      <c r="Q1074" s="28"/>
      <c r="R1074" s="28"/>
      <c r="S1074" s="28"/>
      <c r="T1074" s="28"/>
      <c r="U1074" s="28"/>
      <c r="V1074" s="28"/>
      <c r="W1074" s="28"/>
      <c r="X1074" s="28"/>
      <c r="Y1074" s="28"/>
      <c r="Z1074" s="28"/>
    </row>
    <row r="1075" ht="15.75" customHeight="1">
      <c r="A1075" s="20" t="s">
        <v>216</v>
      </c>
      <c r="B1075" s="20"/>
      <c r="C1075" s="20" t="s">
        <v>236</v>
      </c>
      <c r="D1075" s="20">
        <v>0.94</v>
      </c>
      <c r="E1075" s="20">
        <v>0.647775</v>
      </c>
      <c r="F1075" s="20">
        <v>8.788873705</v>
      </c>
      <c r="G1075" s="20">
        <v>8.317389012</v>
      </c>
      <c r="H1075" s="20">
        <v>4200.0</v>
      </c>
      <c r="I1075" s="20">
        <v>28.957991999999997</v>
      </c>
      <c r="J1075" s="20" t="s">
        <v>245</v>
      </c>
      <c r="K1075" s="20" t="s">
        <v>246</v>
      </c>
      <c r="L1075" s="28"/>
      <c r="M1075" s="28"/>
      <c r="N1075" s="28"/>
      <c r="O1075" s="28"/>
      <c r="P1075" s="28"/>
      <c r="Q1075" s="28"/>
      <c r="R1075" s="28"/>
      <c r="S1075" s="28"/>
      <c r="T1075" s="28"/>
      <c r="U1075" s="28"/>
      <c r="V1075" s="28"/>
      <c r="W1075" s="28"/>
      <c r="X1075" s="28"/>
      <c r="Y1075" s="28"/>
      <c r="Z1075" s="28"/>
    </row>
    <row r="1076" ht="15.75" customHeight="1">
      <c r="A1076" s="20" t="s">
        <v>216</v>
      </c>
      <c r="B1076" s="20"/>
      <c r="C1076" s="20" t="s">
        <v>236</v>
      </c>
      <c r="D1076" s="20">
        <v>0.955</v>
      </c>
      <c r="E1076" s="20">
        <v>0.653922</v>
      </c>
      <c r="F1076" s="20">
        <v>8.788873705</v>
      </c>
      <c r="G1076" s="20">
        <v>8.310438309</v>
      </c>
      <c r="H1076" s="20">
        <v>4000.0</v>
      </c>
      <c r="I1076" s="20">
        <v>27.57904</v>
      </c>
      <c r="J1076" s="20" t="s">
        <v>245</v>
      </c>
      <c r="K1076" s="20" t="s">
        <v>247</v>
      </c>
      <c r="L1076" s="28"/>
      <c r="M1076" s="28"/>
      <c r="N1076" s="28"/>
      <c r="O1076" s="28"/>
      <c r="P1076" s="28"/>
      <c r="Q1076" s="28"/>
      <c r="R1076" s="28"/>
      <c r="S1076" s="28"/>
      <c r="T1076" s="28"/>
      <c r="U1076" s="28"/>
      <c r="V1076" s="28"/>
      <c r="W1076" s="28"/>
      <c r="X1076" s="28"/>
      <c r="Y1076" s="28"/>
      <c r="Z1076" s="28"/>
    </row>
    <row r="1077" ht="15.75" customHeight="1">
      <c r="A1077" s="20" t="s">
        <v>216</v>
      </c>
      <c r="B1077" s="20"/>
      <c r="C1077" s="20" t="s">
        <v>236</v>
      </c>
      <c r="D1077" s="20">
        <v>0.968</v>
      </c>
      <c r="E1077" s="20">
        <v>0.676962</v>
      </c>
      <c r="F1077" s="20">
        <v>8.788873705</v>
      </c>
      <c r="G1077" s="20">
        <v>8.314919352</v>
      </c>
      <c r="H1077" s="20">
        <v>3700.0</v>
      </c>
      <c r="I1077" s="20">
        <v>25.510612</v>
      </c>
      <c r="J1077" s="20" t="s">
        <v>245</v>
      </c>
      <c r="K1077" s="20" t="s">
        <v>247</v>
      </c>
      <c r="L1077" s="28"/>
      <c r="M1077" s="28"/>
      <c r="N1077" s="28"/>
      <c r="O1077" s="28"/>
      <c r="P1077" s="28"/>
      <c r="Q1077" s="28"/>
      <c r="R1077" s="28"/>
      <c r="S1077" s="28"/>
      <c r="T1077" s="28"/>
      <c r="U1077" s="28"/>
      <c r="V1077" s="28"/>
      <c r="W1077" s="28"/>
      <c r="X1077" s="28"/>
      <c r="Y1077" s="28"/>
      <c r="Z1077" s="28"/>
    </row>
    <row r="1078" ht="15.75" customHeight="1">
      <c r="A1078" s="20" t="s">
        <v>216</v>
      </c>
      <c r="B1078" s="20"/>
      <c r="C1078" s="20" t="s">
        <v>236</v>
      </c>
      <c r="D1078" s="20">
        <v>0.981</v>
      </c>
      <c r="E1078" s="20">
        <v>0.686807</v>
      </c>
      <c r="F1078" s="20">
        <v>8.788873705</v>
      </c>
      <c r="G1078" s="20">
        <v>8.320984355</v>
      </c>
      <c r="H1078" s="20">
        <v>3200.0</v>
      </c>
      <c r="I1078" s="20">
        <v>22.063232</v>
      </c>
      <c r="J1078" s="20" t="s">
        <v>245</v>
      </c>
      <c r="K1078" s="20" t="s">
        <v>247</v>
      </c>
      <c r="L1078" s="28"/>
      <c r="M1078" s="28"/>
      <c r="N1078" s="28"/>
      <c r="O1078" s="28"/>
      <c r="P1078" s="28"/>
      <c r="Q1078" s="28"/>
      <c r="R1078" s="28"/>
      <c r="S1078" s="28"/>
      <c r="T1078" s="28"/>
      <c r="U1078" s="28"/>
      <c r="V1078" s="28"/>
      <c r="W1078" s="28"/>
      <c r="X1078" s="28"/>
      <c r="Y1078" s="28"/>
      <c r="Z1078" s="28"/>
    </row>
    <row r="1079" ht="15.75" customHeight="1">
      <c r="A1079" s="20" t="s">
        <v>216</v>
      </c>
      <c r="B1079" s="20"/>
      <c r="C1079" s="20" t="s">
        <v>236</v>
      </c>
      <c r="D1079" s="20">
        <v>1.0</v>
      </c>
      <c r="E1079" s="20">
        <v>0.67046</v>
      </c>
      <c r="F1079" s="20">
        <v>8.788873705</v>
      </c>
      <c r="G1079" s="20">
        <v>8.32402263</v>
      </c>
      <c r="H1079" s="20">
        <v>3000.0</v>
      </c>
      <c r="I1079" s="20">
        <v>20.68428</v>
      </c>
      <c r="J1079" s="20" t="s">
        <v>245</v>
      </c>
      <c r="K1079" s="20" t="s">
        <v>247</v>
      </c>
      <c r="L1079" s="28"/>
      <c r="M1079" s="28"/>
      <c r="N1079" s="28"/>
      <c r="O1079" s="28"/>
      <c r="P1079" s="28"/>
      <c r="Q1079" s="28"/>
      <c r="R1079" s="28"/>
      <c r="S1079" s="28"/>
      <c r="T1079" s="28"/>
      <c r="U1079" s="28"/>
      <c r="V1079" s="28"/>
      <c r="W1079" s="28"/>
      <c r="X1079" s="28"/>
      <c r="Y1079" s="28"/>
      <c r="Z1079" s="28"/>
    </row>
    <row r="1080" ht="15.75" customHeight="1">
      <c r="A1080" s="20" t="s">
        <v>216</v>
      </c>
      <c r="B1080" s="20"/>
      <c r="C1080" s="20" t="s">
        <v>236</v>
      </c>
      <c r="D1080" s="20">
        <v>0.999</v>
      </c>
      <c r="E1080" s="20">
        <v>0.689943</v>
      </c>
      <c r="F1080" s="20">
        <v>8.788873705</v>
      </c>
      <c r="G1080" s="20">
        <v>8.336819036</v>
      </c>
      <c r="H1080" s="20">
        <v>2700.0</v>
      </c>
      <c r="I1080" s="20">
        <v>18.615852</v>
      </c>
      <c r="J1080" s="20" t="s">
        <v>245</v>
      </c>
      <c r="K1080" s="20" t="s">
        <v>247</v>
      </c>
      <c r="L1080" s="28"/>
      <c r="M1080" s="28"/>
      <c r="N1080" s="28"/>
      <c r="O1080" s="28"/>
      <c r="P1080" s="28"/>
      <c r="Q1080" s="28"/>
      <c r="R1080" s="28"/>
      <c r="S1080" s="28"/>
      <c r="T1080" s="28"/>
      <c r="U1080" s="28"/>
      <c r="V1080" s="28"/>
      <c r="W1080" s="28"/>
      <c r="X1080" s="28"/>
      <c r="Y1080" s="28"/>
      <c r="Z1080" s="28"/>
    </row>
    <row r="1081" ht="15.75" customHeight="1">
      <c r="A1081" s="20" t="s">
        <v>216</v>
      </c>
      <c r="B1081" s="20"/>
      <c r="C1081" s="20" t="s">
        <v>236</v>
      </c>
      <c r="D1081" s="20">
        <v>1.017</v>
      </c>
      <c r="E1081" s="20">
        <v>0.706907</v>
      </c>
      <c r="F1081" s="20">
        <v>8.788873705</v>
      </c>
      <c r="G1081" s="20">
        <v>8.351224231</v>
      </c>
      <c r="H1081" s="20">
        <v>2200.0</v>
      </c>
      <c r="I1081" s="20">
        <v>15.168472</v>
      </c>
      <c r="J1081" s="20" t="s">
        <v>245</v>
      </c>
      <c r="K1081" s="20" t="s">
        <v>247</v>
      </c>
      <c r="L1081" s="28"/>
      <c r="M1081" s="28"/>
      <c r="N1081" s="28"/>
      <c r="O1081" s="28"/>
      <c r="P1081" s="28"/>
      <c r="Q1081" s="28"/>
      <c r="R1081" s="28"/>
      <c r="S1081" s="28"/>
      <c r="T1081" s="28"/>
      <c r="U1081" s="28"/>
      <c r="V1081" s="28"/>
      <c r="W1081" s="28"/>
      <c r="X1081" s="28"/>
      <c r="Y1081" s="28"/>
      <c r="Z1081" s="28"/>
    </row>
    <row r="1082" ht="15.75" customHeight="1">
      <c r="A1082" s="20" t="s">
        <v>216</v>
      </c>
      <c r="B1082" s="20"/>
      <c r="C1082" s="20" t="s">
        <v>236</v>
      </c>
      <c r="D1082" s="20">
        <v>1.04</v>
      </c>
      <c r="E1082" s="20">
        <v>0.735606</v>
      </c>
      <c r="F1082" s="20">
        <v>8.788873705</v>
      </c>
      <c r="G1082" s="20">
        <v>8.391064031</v>
      </c>
      <c r="H1082" s="20">
        <v>1700.0</v>
      </c>
      <c r="I1082" s="20">
        <v>11.721091999999999</v>
      </c>
      <c r="J1082" s="20" t="s">
        <v>245</v>
      </c>
      <c r="K1082" s="20" t="s">
        <v>247</v>
      </c>
      <c r="L1082" s="28"/>
      <c r="M1082" s="28"/>
      <c r="N1082" s="28"/>
      <c r="O1082" s="28"/>
      <c r="P1082" s="28"/>
      <c r="Q1082" s="28"/>
      <c r="R1082" s="28"/>
      <c r="S1082" s="28"/>
      <c r="T1082" s="28"/>
      <c r="U1082" s="28"/>
      <c r="V1082" s="28"/>
      <c r="W1082" s="28"/>
      <c r="X1082" s="28"/>
      <c r="Y1082" s="28"/>
      <c r="Z1082" s="28"/>
    </row>
    <row r="1083" ht="15.75" customHeight="1">
      <c r="A1083" s="20" t="s">
        <v>216</v>
      </c>
      <c r="B1083" s="20"/>
      <c r="C1083" s="20" t="s">
        <v>236</v>
      </c>
      <c r="D1083" s="20">
        <v>1.079</v>
      </c>
      <c r="E1083" s="20">
        <v>0.760402</v>
      </c>
      <c r="F1083" s="20">
        <v>8.788873705</v>
      </c>
      <c r="G1083" s="20">
        <v>8.421087622</v>
      </c>
      <c r="H1083" s="20">
        <v>1200.0</v>
      </c>
      <c r="I1083" s="20">
        <v>8.273712</v>
      </c>
      <c r="J1083" s="20" t="s">
        <v>245</v>
      </c>
      <c r="K1083" s="20" t="s">
        <v>247</v>
      </c>
      <c r="L1083" s="28"/>
      <c r="M1083" s="28"/>
      <c r="N1083" s="28"/>
      <c r="O1083" s="28"/>
      <c r="P1083" s="28"/>
      <c r="Q1083" s="28"/>
      <c r="R1083" s="28"/>
      <c r="S1083" s="28"/>
      <c r="T1083" s="28"/>
      <c r="U1083" s="28"/>
      <c r="V1083" s="28"/>
      <c r="W1083" s="28"/>
      <c r="X1083" s="28"/>
      <c r="Y1083" s="28"/>
      <c r="Z1083" s="28"/>
    </row>
    <row r="1084" ht="15.75" customHeight="1">
      <c r="A1084" s="20" t="s">
        <v>216</v>
      </c>
      <c r="B1084" s="20"/>
      <c r="C1084" s="20" t="s">
        <v>236</v>
      </c>
      <c r="D1084" s="20">
        <v>1.14</v>
      </c>
      <c r="E1084" s="20">
        <v>0.809963</v>
      </c>
      <c r="F1084" s="20">
        <v>8.788873705</v>
      </c>
      <c r="G1084" s="20">
        <v>8.486448086</v>
      </c>
      <c r="H1084" s="20">
        <v>700.0</v>
      </c>
      <c r="I1084" s="20">
        <v>4.826332</v>
      </c>
      <c r="J1084" s="20" t="s">
        <v>245</v>
      </c>
      <c r="K1084" s="20" t="s">
        <v>247</v>
      </c>
      <c r="L1084" s="28"/>
      <c r="M1084" s="28"/>
      <c r="N1084" s="28"/>
      <c r="O1084" s="28"/>
      <c r="P1084" s="28"/>
      <c r="Q1084" s="28"/>
      <c r="R1084" s="28"/>
      <c r="S1084" s="28"/>
      <c r="T1084" s="28"/>
      <c r="U1084" s="28"/>
      <c r="V1084" s="28"/>
      <c r="W1084" s="28"/>
      <c r="X1084" s="28"/>
      <c r="Y1084" s="28"/>
      <c r="Z1084" s="28"/>
    </row>
    <row r="1085" ht="15.75" customHeight="1">
      <c r="A1085" s="20" t="s">
        <v>217</v>
      </c>
      <c r="B1085" s="20"/>
      <c r="C1085" s="20" t="s">
        <v>236</v>
      </c>
      <c r="D1085" s="20">
        <v>0.9309</v>
      </c>
      <c r="E1085" s="20">
        <v>0.6472</v>
      </c>
      <c r="F1085" s="20">
        <v>8.419263274</v>
      </c>
      <c r="G1085" s="20">
        <v>8.140814407</v>
      </c>
      <c r="H1085" s="20">
        <v>700.0</v>
      </c>
      <c r="I1085" s="20">
        <v>4.826332</v>
      </c>
      <c r="J1085" s="20" t="s">
        <v>245</v>
      </c>
      <c r="K1085" s="20" t="s">
        <v>246</v>
      </c>
      <c r="L1085" s="28"/>
      <c r="M1085" s="28"/>
      <c r="N1085" s="28"/>
      <c r="O1085" s="28"/>
      <c r="P1085" s="28"/>
      <c r="Q1085" s="28"/>
      <c r="R1085" s="28"/>
      <c r="S1085" s="28"/>
      <c r="T1085" s="28"/>
      <c r="U1085" s="28"/>
      <c r="V1085" s="28"/>
      <c r="W1085" s="28"/>
      <c r="X1085" s="28"/>
      <c r="Y1085" s="28"/>
      <c r="Z1085" s="28"/>
    </row>
    <row r="1086" ht="15.75" customHeight="1">
      <c r="A1086" s="20" t="s">
        <v>217</v>
      </c>
      <c r="B1086" s="20"/>
      <c r="C1086" s="20" t="s">
        <v>236</v>
      </c>
      <c r="D1086" s="20">
        <v>0.8665</v>
      </c>
      <c r="E1086" s="20">
        <v>0.6</v>
      </c>
      <c r="F1086" s="20">
        <v>8.419263274</v>
      </c>
      <c r="G1086" s="20">
        <v>8.146048129</v>
      </c>
      <c r="H1086" s="20">
        <v>1200.0</v>
      </c>
      <c r="I1086" s="20">
        <v>8.273712</v>
      </c>
      <c r="J1086" s="20" t="s">
        <v>245</v>
      </c>
      <c r="K1086" s="20" t="s">
        <v>246</v>
      </c>
      <c r="L1086" s="28"/>
      <c r="M1086" s="28"/>
      <c r="N1086" s="28"/>
      <c r="O1086" s="28"/>
      <c r="P1086" s="28"/>
      <c r="Q1086" s="28"/>
      <c r="R1086" s="28"/>
      <c r="S1086" s="28"/>
      <c r="T1086" s="28"/>
      <c r="U1086" s="28"/>
      <c r="V1086" s="28"/>
      <c r="W1086" s="28"/>
      <c r="X1086" s="28"/>
      <c r="Y1086" s="28"/>
      <c r="Z1086" s="28"/>
    </row>
    <row r="1087" ht="15.75" customHeight="1">
      <c r="A1087" s="20" t="s">
        <v>217</v>
      </c>
      <c r="B1087" s="20"/>
      <c r="C1087" s="20" t="s">
        <v>236</v>
      </c>
      <c r="D1087" s="20">
        <v>0.8214</v>
      </c>
      <c r="E1087" s="20">
        <v>0.5612</v>
      </c>
      <c r="F1087" s="20">
        <v>8.419263274</v>
      </c>
      <c r="G1087" s="20">
        <v>8.079708216</v>
      </c>
      <c r="H1087" s="20">
        <v>1700.0</v>
      </c>
      <c r="I1087" s="20">
        <v>11.721091999999999</v>
      </c>
      <c r="J1087" s="20" t="s">
        <v>245</v>
      </c>
      <c r="K1087" s="20" t="s">
        <v>246</v>
      </c>
      <c r="L1087" s="28"/>
      <c r="M1087" s="28"/>
      <c r="N1087" s="28"/>
      <c r="O1087" s="28"/>
      <c r="P1087" s="28"/>
      <c r="Q1087" s="28"/>
      <c r="R1087" s="28"/>
      <c r="S1087" s="28"/>
      <c r="T1087" s="28"/>
      <c r="U1087" s="28"/>
      <c r="V1087" s="28"/>
      <c r="W1087" s="28"/>
      <c r="X1087" s="28"/>
      <c r="Y1087" s="28"/>
      <c r="Z1087" s="28"/>
    </row>
    <row r="1088" ht="15.75" customHeight="1">
      <c r="A1088" s="20" t="s">
        <v>217</v>
      </c>
      <c r="B1088" s="20"/>
      <c r="C1088" s="20" t="s">
        <v>236</v>
      </c>
      <c r="D1088" s="20">
        <v>0.7841</v>
      </c>
      <c r="E1088" s="20">
        <v>0.5352</v>
      </c>
      <c r="F1088" s="20">
        <v>8.419263274</v>
      </c>
      <c r="G1088" s="20">
        <v>8.042623932</v>
      </c>
      <c r="H1088" s="20">
        <v>2200.0</v>
      </c>
      <c r="I1088" s="20">
        <v>15.168472</v>
      </c>
      <c r="J1088" s="20" t="s">
        <v>245</v>
      </c>
      <c r="K1088" s="20" t="s">
        <v>246</v>
      </c>
      <c r="L1088" s="28"/>
      <c r="M1088" s="28"/>
      <c r="N1088" s="28"/>
      <c r="O1088" s="28"/>
      <c r="P1088" s="28"/>
      <c r="Q1088" s="28"/>
      <c r="R1088" s="28"/>
      <c r="S1088" s="28"/>
      <c r="T1088" s="28"/>
      <c r="U1088" s="28"/>
      <c r="V1088" s="28"/>
      <c r="W1088" s="28"/>
      <c r="X1088" s="28"/>
      <c r="Y1088" s="28"/>
      <c r="Z1088" s="28"/>
    </row>
    <row r="1089" ht="15.75" customHeight="1">
      <c r="A1089" s="20" t="s">
        <v>217</v>
      </c>
      <c r="B1089" s="20"/>
      <c r="C1089" s="20" t="s">
        <v>236</v>
      </c>
      <c r="D1089" s="20">
        <v>0.7572</v>
      </c>
      <c r="E1089" s="20">
        <v>0.5096</v>
      </c>
      <c r="F1089" s="20">
        <v>8.419263274</v>
      </c>
      <c r="G1089" s="20">
        <v>7.98445296</v>
      </c>
      <c r="H1089" s="20">
        <v>2700.0</v>
      </c>
      <c r="I1089" s="20">
        <v>18.615852</v>
      </c>
      <c r="J1089" s="20" t="s">
        <v>245</v>
      </c>
      <c r="K1089" s="20" t="s">
        <v>246</v>
      </c>
      <c r="L1089" s="28"/>
      <c r="M1089" s="28"/>
      <c r="N1089" s="28"/>
      <c r="O1089" s="28"/>
      <c r="P1089" s="28"/>
      <c r="Q1089" s="28"/>
      <c r="R1089" s="28"/>
      <c r="S1089" s="28"/>
      <c r="T1089" s="28"/>
      <c r="U1089" s="28"/>
      <c r="V1089" s="28"/>
      <c r="W1089" s="28"/>
      <c r="X1089" s="28"/>
      <c r="Y1089" s="28"/>
      <c r="Z1089" s="28"/>
    </row>
    <row r="1090" ht="15.75" customHeight="1">
      <c r="A1090" s="20" t="s">
        <v>217</v>
      </c>
      <c r="B1090" s="20"/>
      <c r="C1090" s="20" t="s">
        <v>236</v>
      </c>
      <c r="D1090" s="20">
        <v>0.7392</v>
      </c>
      <c r="E1090" s="20">
        <v>0.5009</v>
      </c>
      <c r="F1090" s="20">
        <v>8.419263274</v>
      </c>
      <c r="G1090" s="20">
        <v>7.966298655</v>
      </c>
      <c r="H1090" s="20">
        <v>3000.0</v>
      </c>
      <c r="I1090" s="20">
        <v>20.68428</v>
      </c>
      <c r="J1090" s="20" t="s">
        <v>245</v>
      </c>
      <c r="K1090" s="20" t="s">
        <v>246</v>
      </c>
      <c r="L1090" s="28"/>
      <c r="M1090" s="28"/>
      <c r="N1090" s="28"/>
      <c r="O1090" s="28"/>
      <c r="P1090" s="28"/>
      <c r="Q1090" s="28"/>
      <c r="R1090" s="28"/>
      <c r="S1090" s="28"/>
      <c r="T1090" s="28"/>
      <c r="U1090" s="28"/>
      <c r="V1090" s="28"/>
      <c r="W1090" s="28"/>
      <c r="X1090" s="28"/>
      <c r="Y1090" s="28"/>
      <c r="Z1090" s="28"/>
    </row>
    <row r="1091" ht="15.75" customHeight="1">
      <c r="A1091" s="20" t="s">
        <v>217</v>
      </c>
      <c r="B1091" s="20"/>
      <c r="C1091" s="20" t="s">
        <v>236</v>
      </c>
      <c r="D1091" s="20">
        <v>0.7312</v>
      </c>
      <c r="E1091" s="20">
        <v>0.4908</v>
      </c>
      <c r="F1091" s="20">
        <v>8.419263274</v>
      </c>
      <c r="G1091" s="20">
        <v>7.933845637</v>
      </c>
      <c r="H1091" s="20">
        <v>3200.0</v>
      </c>
      <c r="I1091" s="20">
        <v>22.063232</v>
      </c>
      <c r="J1091" s="20" t="s">
        <v>245</v>
      </c>
      <c r="K1091" s="20" t="s">
        <v>246</v>
      </c>
      <c r="L1091" s="28"/>
      <c r="M1091" s="28"/>
      <c r="N1091" s="28"/>
      <c r="O1091" s="28"/>
      <c r="P1091" s="28"/>
      <c r="Q1091" s="28"/>
      <c r="R1091" s="28"/>
      <c r="S1091" s="28"/>
      <c r="T1091" s="28"/>
      <c r="U1091" s="28"/>
      <c r="V1091" s="28"/>
      <c r="W1091" s="28"/>
      <c r="X1091" s="28"/>
      <c r="Y1091" s="28"/>
      <c r="Z1091" s="28"/>
    </row>
    <row r="1092" ht="15.75" customHeight="1">
      <c r="A1092" s="20" t="s">
        <v>217</v>
      </c>
      <c r="B1092" s="20"/>
      <c r="C1092" s="20" t="s">
        <v>236</v>
      </c>
      <c r="D1092" s="20">
        <v>0.7105</v>
      </c>
      <c r="E1092" s="20">
        <v>0.4784</v>
      </c>
      <c r="F1092" s="20">
        <v>8.419263274</v>
      </c>
      <c r="G1092" s="20">
        <v>7.913305814</v>
      </c>
      <c r="H1092" s="20">
        <v>3700.0</v>
      </c>
      <c r="I1092" s="20">
        <v>25.510612</v>
      </c>
      <c r="J1092" s="20" t="s">
        <v>245</v>
      </c>
      <c r="K1092" s="20" t="s">
        <v>246</v>
      </c>
      <c r="L1092" s="28"/>
      <c r="M1092" s="28"/>
      <c r="N1092" s="28"/>
      <c r="O1092" s="28"/>
      <c r="P1092" s="28"/>
      <c r="Q1092" s="28"/>
      <c r="R1092" s="28"/>
      <c r="S1092" s="28"/>
      <c r="T1092" s="28"/>
      <c r="U1092" s="28"/>
      <c r="V1092" s="28"/>
      <c r="W1092" s="28"/>
      <c r="X1092" s="28"/>
      <c r="Y1092" s="28"/>
      <c r="Z1092" s="28"/>
    </row>
    <row r="1093" ht="15.75" customHeight="1">
      <c r="A1093" s="20" t="s">
        <v>217</v>
      </c>
      <c r="B1093" s="20"/>
      <c r="C1093" s="20" t="s">
        <v>236</v>
      </c>
      <c r="D1093" s="20">
        <v>0.7049</v>
      </c>
      <c r="E1093" s="20">
        <v>0.4571</v>
      </c>
      <c r="F1093" s="20">
        <v>8.419263274</v>
      </c>
      <c r="G1093" s="20">
        <v>7.896245642</v>
      </c>
      <c r="H1093" s="20">
        <v>4000.0</v>
      </c>
      <c r="I1093" s="20">
        <v>27.57904</v>
      </c>
      <c r="J1093" s="20" t="s">
        <v>245</v>
      </c>
      <c r="K1093" s="20" t="s">
        <v>246</v>
      </c>
      <c r="L1093" s="28"/>
      <c r="M1093" s="28"/>
      <c r="N1093" s="28"/>
      <c r="O1093" s="28"/>
      <c r="P1093" s="28"/>
      <c r="Q1093" s="28"/>
      <c r="R1093" s="28"/>
      <c r="S1093" s="28"/>
      <c r="T1093" s="28"/>
      <c r="U1093" s="28"/>
      <c r="V1093" s="28"/>
      <c r="W1093" s="28"/>
      <c r="X1093" s="28"/>
      <c r="Y1093" s="28"/>
      <c r="Z1093" s="28"/>
    </row>
    <row r="1094" ht="15.75" customHeight="1">
      <c r="A1094" s="20" t="s">
        <v>217</v>
      </c>
      <c r="B1094" s="20"/>
      <c r="C1094" s="20" t="s">
        <v>236</v>
      </c>
      <c r="D1094" s="20">
        <v>0.6899</v>
      </c>
      <c r="E1094" s="20">
        <v>0.4637</v>
      </c>
      <c r="F1094" s="20">
        <v>8.419263274</v>
      </c>
      <c r="G1094" s="20">
        <v>7.87293892</v>
      </c>
      <c r="H1094" s="20">
        <v>4200.0</v>
      </c>
      <c r="I1094" s="20">
        <v>28.957991999999997</v>
      </c>
      <c r="J1094" s="20" t="s">
        <v>245</v>
      </c>
      <c r="K1094" s="20" t="s">
        <v>246</v>
      </c>
      <c r="L1094" s="28"/>
      <c r="M1094" s="28"/>
      <c r="N1094" s="28"/>
      <c r="O1094" s="28"/>
      <c r="P1094" s="28"/>
      <c r="Q1094" s="28"/>
      <c r="R1094" s="28"/>
      <c r="S1094" s="28"/>
      <c r="T1094" s="28"/>
      <c r="U1094" s="28"/>
      <c r="V1094" s="28"/>
      <c r="W1094" s="28"/>
      <c r="X1094" s="28"/>
      <c r="Y1094" s="28"/>
      <c r="Z1094" s="28"/>
    </row>
    <row r="1095" ht="15.75" customHeight="1">
      <c r="A1095" s="20" t="s">
        <v>217</v>
      </c>
      <c r="B1095" s="20"/>
      <c r="C1095" s="20" t="s">
        <v>236</v>
      </c>
      <c r="D1095" s="20">
        <v>0.691</v>
      </c>
      <c r="E1095" s="20">
        <v>0.4631</v>
      </c>
      <c r="F1095" s="20">
        <v>8.419263274</v>
      </c>
      <c r="G1095" s="20">
        <v>7.880720545</v>
      </c>
      <c r="H1095" s="20">
        <v>4000.0</v>
      </c>
      <c r="I1095" s="20">
        <v>27.57904</v>
      </c>
      <c r="J1095" s="20" t="s">
        <v>245</v>
      </c>
      <c r="K1095" s="20" t="s">
        <v>247</v>
      </c>
      <c r="L1095" s="28"/>
      <c r="M1095" s="28"/>
      <c r="N1095" s="28"/>
      <c r="O1095" s="28"/>
      <c r="P1095" s="28"/>
      <c r="Q1095" s="28"/>
      <c r="R1095" s="28"/>
      <c r="S1095" s="28"/>
      <c r="T1095" s="28"/>
      <c r="U1095" s="28"/>
      <c r="V1095" s="28"/>
      <c r="W1095" s="28"/>
      <c r="X1095" s="28"/>
      <c r="Y1095" s="28"/>
      <c r="Z1095" s="28"/>
    </row>
    <row r="1096" ht="15.75" customHeight="1">
      <c r="A1096" s="20" t="s">
        <v>217</v>
      </c>
      <c r="B1096" s="20"/>
      <c r="C1096" s="20" t="s">
        <v>236</v>
      </c>
      <c r="D1096" s="20">
        <v>0.8818</v>
      </c>
      <c r="E1096" s="20">
        <v>0.5634</v>
      </c>
      <c r="F1096" s="20">
        <v>8.419263274</v>
      </c>
      <c r="G1096" s="20">
        <v>7.874609615</v>
      </c>
      <c r="H1096" s="20">
        <v>3700.0</v>
      </c>
      <c r="I1096" s="20">
        <v>25.510612</v>
      </c>
      <c r="J1096" s="20" t="s">
        <v>245</v>
      </c>
      <c r="K1096" s="20" t="s">
        <v>247</v>
      </c>
      <c r="L1096" s="28"/>
      <c r="M1096" s="28"/>
      <c r="N1096" s="28"/>
      <c r="O1096" s="28"/>
      <c r="P1096" s="28"/>
      <c r="Q1096" s="28"/>
      <c r="R1096" s="28"/>
      <c r="S1096" s="28"/>
      <c r="T1096" s="28"/>
      <c r="U1096" s="28"/>
      <c r="V1096" s="28"/>
      <c r="W1096" s="28"/>
      <c r="X1096" s="28"/>
      <c r="Y1096" s="28"/>
      <c r="Z1096" s="28"/>
    </row>
    <row r="1097" ht="15.75" customHeight="1">
      <c r="A1097" s="20" t="s">
        <v>217</v>
      </c>
      <c r="B1097" s="20"/>
      <c r="C1097" s="20" t="s">
        <v>236</v>
      </c>
      <c r="D1097" s="20">
        <v>0.7057</v>
      </c>
      <c r="E1097" s="20">
        <v>0.4597</v>
      </c>
      <c r="F1097" s="20">
        <v>8.419263274</v>
      </c>
      <c r="G1097" s="20">
        <v>7.88760154</v>
      </c>
      <c r="H1097" s="20">
        <v>3200.0</v>
      </c>
      <c r="I1097" s="20">
        <v>22.063232</v>
      </c>
      <c r="J1097" s="20" t="s">
        <v>245</v>
      </c>
      <c r="K1097" s="20" t="s">
        <v>247</v>
      </c>
      <c r="L1097" s="28"/>
      <c r="M1097" s="28"/>
      <c r="N1097" s="28"/>
      <c r="O1097" s="28"/>
      <c r="P1097" s="28"/>
      <c r="Q1097" s="28"/>
      <c r="R1097" s="28"/>
      <c r="S1097" s="28"/>
      <c r="T1097" s="28"/>
      <c r="U1097" s="28"/>
      <c r="V1097" s="28"/>
      <c r="W1097" s="28"/>
      <c r="X1097" s="28"/>
      <c r="Y1097" s="28"/>
      <c r="Z1097" s="28"/>
    </row>
    <row r="1098" ht="15.75" customHeight="1">
      <c r="A1098" s="20" t="s">
        <v>217</v>
      </c>
      <c r="B1098" s="20"/>
      <c r="C1098" s="20" t="s">
        <v>236</v>
      </c>
      <c r="D1098" s="20">
        <v>0.7075</v>
      </c>
      <c r="E1098" s="20">
        <v>0.4699</v>
      </c>
      <c r="F1098" s="20">
        <v>8.419263274</v>
      </c>
      <c r="G1098" s="20">
        <v>7.899333749</v>
      </c>
      <c r="H1098" s="20">
        <v>3000.0</v>
      </c>
      <c r="I1098" s="20">
        <v>20.68428</v>
      </c>
      <c r="J1098" s="20" t="s">
        <v>245</v>
      </c>
      <c r="K1098" s="20" t="s">
        <v>247</v>
      </c>
      <c r="L1098" s="28"/>
      <c r="M1098" s="28"/>
      <c r="N1098" s="28"/>
      <c r="O1098" s="28"/>
      <c r="P1098" s="28"/>
      <c r="Q1098" s="28"/>
      <c r="R1098" s="28"/>
      <c r="S1098" s="28"/>
      <c r="T1098" s="28"/>
      <c r="U1098" s="28"/>
      <c r="V1098" s="28"/>
      <c r="W1098" s="28"/>
      <c r="X1098" s="28"/>
      <c r="Y1098" s="28"/>
      <c r="Z1098" s="28"/>
    </row>
    <row r="1099" ht="15.75" customHeight="1">
      <c r="A1099" s="20" t="s">
        <v>217</v>
      </c>
      <c r="B1099" s="20"/>
      <c r="C1099" s="20" t="s">
        <v>236</v>
      </c>
      <c r="D1099" s="20">
        <v>0.708</v>
      </c>
      <c r="E1099" s="20">
        <v>0.4776</v>
      </c>
      <c r="F1099" s="20">
        <v>8.419263274</v>
      </c>
      <c r="G1099" s="20">
        <v>7.900826497</v>
      </c>
      <c r="H1099" s="20">
        <v>2700.0</v>
      </c>
      <c r="I1099" s="20">
        <v>18.615852</v>
      </c>
      <c r="J1099" s="20" t="s">
        <v>245</v>
      </c>
      <c r="K1099" s="20" t="s">
        <v>247</v>
      </c>
      <c r="L1099" s="28"/>
      <c r="M1099" s="28"/>
      <c r="N1099" s="28"/>
      <c r="O1099" s="28"/>
      <c r="P1099" s="28"/>
      <c r="Q1099" s="28"/>
      <c r="R1099" s="28"/>
      <c r="S1099" s="28"/>
      <c r="T1099" s="28"/>
      <c r="U1099" s="28"/>
      <c r="V1099" s="28"/>
      <c r="W1099" s="28"/>
      <c r="X1099" s="28"/>
      <c r="Y1099" s="28"/>
      <c r="Z1099" s="28"/>
    </row>
    <row r="1100" ht="15.75" customHeight="1">
      <c r="A1100" s="20" t="s">
        <v>217</v>
      </c>
      <c r="B1100" s="20"/>
      <c r="C1100" s="20" t="s">
        <v>236</v>
      </c>
      <c r="D1100" s="20">
        <v>0.7242</v>
      </c>
      <c r="E1100" s="20">
        <v>0.4861</v>
      </c>
      <c r="F1100" s="20">
        <v>8.419263274</v>
      </c>
      <c r="G1100" s="20">
        <v>7.913175936</v>
      </c>
      <c r="H1100" s="20">
        <v>2200.0</v>
      </c>
      <c r="I1100" s="20">
        <v>15.168472</v>
      </c>
      <c r="J1100" s="20" t="s">
        <v>245</v>
      </c>
      <c r="K1100" s="20" t="s">
        <v>247</v>
      </c>
      <c r="L1100" s="28"/>
      <c r="M1100" s="28"/>
      <c r="N1100" s="28"/>
      <c r="O1100" s="28"/>
      <c r="P1100" s="28"/>
      <c r="Q1100" s="28"/>
      <c r="R1100" s="28"/>
      <c r="S1100" s="28"/>
      <c r="T1100" s="28"/>
      <c r="U1100" s="28"/>
      <c r="V1100" s="28"/>
      <c r="W1100" s="28"/>
      <c r="X1100" s="28"/>
      <c r="Y1100" s="28"/>
      <c r="Z1100" s="28"/>
    </row>
    <row r="1101" ht="15.75" customHeight="1">
      <c r="A1101" s="20" t="s">
        <v>217</v>
      </c>
      <c r="B1101" s="20"/>
      <c r="C1101" s="20" t="s">
        <v>236</v>
      </c>
      <c r="D1101" s="20">
        <v>0.7442</v>
      </c>
      <c r="E1101" s="20">
        <v>0.4797</v>
      </c>
      <c r="F1101" s="20">
        <v>8.419263274</v>
      </c>
      <c r="G1101" s="20">
        <v>7.950368139</v>
      </c>
      <c r="H1101" s="20">
        <v>1700.0</v>
      </c>
      <c r="I1101" s="20">
        <v>11.721091999999999</v>
      </c>
      <c r="J1101" s="20" t="s">
        <v>245</v>
      </c>
      <c r="K1101" s="20" t="s">
        <v>247</v>
      </c>
      <c r="L1101" s="28"/>
      <c r="M1101" s="28"/>
      <c r="N1101" s="28"/>
      <c r="O1101" s="28"/>
      <c r="P1101" s="28"/>
      <c r="Q1101" s="28"/>
      <c r="R1101" s="28"/>
      <c r="S1101" s="28"/>
      <c r="T1101" s="28"/>
      <c r="U1101" s="28"/>
      <c r="V1101" s="28"/>
      <c r="W1101" s="28"/>
      <c r="X1101" s="28"/>
      <c r="Y1101" s="28"/>
      <c r="Z1101" s="28"/>
    </row>
    <row r="1102" ht="15.75" customHeight="1">
      <c r="A1102" s="20" t="s">
        <v>217</v>
      </c>
      <c r="B1102" s="20"/>
      <c r="C1102" s="20" t="s">
        <v>236</v>
      </c>
      <c r="D1102" s="20">
        <v>0.7619</v>
      </c>
      <c r="E1102" s="20">
        <v>0.5148</v>
      </c>
      <c r="F1102" s="20">
        <v>8.419263274</v>
      </c>
      <c r="G1102" s="20">
        <v>7.983033146</v>
      </c>
      <c r="H1102" s="20">
        <v>1200.0</v>
      </c>
      <c r="I1102" s="20">
        <v>8.273712</v>
      </c>
      <c r="J1102" s="20" t="s">
        <v>245</v>
      </c>
      <c r="K1102" s="20" t="s">
        <v>247</v>
      </c>
      <c r="L1102" s="28"/>
      <c r="M1102" s="28"/>
      <c r="N1102" s="28"/>
      <c r="O1102" s="28"/>
      <c r="P1102" s="28"/>
      <c r="Q1102" s="28"/>
      <c r="R1102" s="28"/>
      <c r="S1102" s="28"/>
      <c r="T1102" s="28"/>
      <c r="U1102" s="28"/>
      <c r="V1102" s="28"/>
      <c r="W1102" s="28"/>
      <c r="X1102" s="28"/>
      <c r="Y1102" s="28"/>
      <c r="Z1102" s="28"/>
    </row>
    <row r="1103" ht="15.75" customHeight="1">
      <c r="A1103" s="20" t="s">
        <v>217</v>
      </c>
      <c r="B1103" s="20"/>
      <c r="C1103" s="20" t="s">
        <v>236</v>
      </c>
      <c r="D1103" s="20">
        <v>0.8136</v>
      </c>
      <c r="E1103" s="20">
        <v>0.5541</v>
      </c>
      <c r="F1103" s="20">
        <v>8.419263274</v>
      </c>
      <c r="G1103" s="20">
        <v>8.044244816</v>
      </c>
      <c r="H1103" s="20">
        <v>700.0</v>
      </c>
      <c r="I1103" s="20">
        <v>4.826332</v>
      </c>
      <c r="J1103" s="20" t="s">
        <v>245</v>
      </c>
      <c r="K1103" s="20" t="s">
        <v>247</v>
      </c>
      <c r="L1103" s="28"/>
      <c r="M1103" s="28"/>
      <c r="N1103" s="28"/>
      <c r="O1103" s="28"/>
      <c r="P1103" s="28"/>
      <c r="Q1103" s="28"/>
      <c r="R1103" s="28"/>
      <c r="S1103" s="28"/>
      <c r="T1103" s="28"/>
      <c r="U1103" s="28"/>
      <c r="V1103" s="28"/>
      <c r="W1103" s="28"/>
      <c r="X1103" s="28"/>
      <c r="Y1103" s="28"/>
      <c r="Z1103" s="28"/>
    </row>
    <row r="1104" ht="15.75" customHeight="1">
      <c r="A1104" s="31" t="s">
        <v>225</v>
      </c>
      <c r="B1104" s="20"/>
      <c r="C1104" s="20" t="s">
        <v>237</v>
      </c>
      <c r="D1104" s="20" t="s">
        <v>260</v>
      </c>
      <c r="E1104" s="20"/>
      <c r="F1104" s="20"/>
      <c r="G1104" s="20"/>
      <c r="H1104" s="20"/>
      <c r="I1104" s="20"/>
      <c r="J1104" s="20" t="s">
        <v>245</v>
      </c>
      <c r="K1104" s="20" t="s">
        <v>261</v>
      </c>
      <c r="L1104" s="28"/>
      <c r="M1104" s="28"/>
      <c r="N1104" s="28"/>
      <c r="O1104" s="28"/>
      <c r="P1104" s="28"/>
      <c r="Q1104" s="28"/>
      <c r="R1104" s="28"/>
      <c r="S1104" s="28"/>
      <c r="T1104" s="28"/>
      <c r="U1104" s="28"/>
      <c r="V1104" s="28"/>
      <c r="W1104" s="28"/>
      <c r="X1104" s="28"/>
      <c r="Y1104" s="28"/>
      <c r="Z1104" s="28"/>
    </row>
    <row r="1105" ht="15.75" customHeight="1">
      <c r="A1105" s="31" t="s">
        <v>226</v>
      </c>
      <c r="B1105" s="20"/>
      <c r="C1105" s="20" t="s">
        <v>237</v>
      </c>
      <c r="D1105" s="20" t="s">
        <v>262</v>
      </c>
      <c r="E1105" s="20"/>
      <c r="F1105" s="20"/>
      <c r="G1105" s="20"/>
      <c r="H1105" s="20"/>
      <c r="I1105" s="20"/>
      <c r="J1105" s="20" t="s">
        <v>245</v>
      </c>
      <c r="K1105" s="20" t="s">
        <v>261</v>
      </c>
      <c r="L1105" s="28"/>
      <c r="M1105" s="28"/>
      <c r="N1105" s="28"/>
      <c r="O1105" s="28"/>
      <c r="P1105" s="28"/>
      <c r="Q1105" s="28"/>
      <c r="R1105" s="28"/>
      <c r="S1105" s="28"/>
      <c r="T1105" s="28"/>
      <c r="U1105" s="28"/>
      <c r="V1105" s="28"/>
      <c r="W1105" s="28"/>
      <c r="X1105" s="28"/>
      <c r="Y1105" s="28"/>
      <c r="Z1105" s="28"/>
    </row>
    <row r="1106" ht="15.75" customHeight="1">
      <c r="A1106" s="31" t="s">
        <v>227</v>
      </c>
      <c r="B1106" s="20"/>
      <c r="C1106" s="20" t="s">
        <v>237</v>
      </c>
      <c r="D1106" s="20" t="s">
        <v>263</v>
      </c>
      <c r="E1106" s="20"/>
      <c r="F1106" s="20"/>
      <c r="G1106" s="20"/>
      <c r="H1106" s="20"/>
      <c r="I1106" s="20"/>
      <c r="J1106" s="20" t="s">
        <v>245</v>
      </c>
      <c r="K1106" s="20" t="s">
        <v>261</v>
      </c>
      <c r="L1106" s="28"/>
      <c r="M1106" s="28"/>
      <c r="N1106" s="28"/>
      <c r="O1106" s="28"/>
      <c r="P1106" s="28"/>
      <c r="Q1106" s="28"/>
      <c r="R1106" s="28"/>
      <c r="S1106" s="28"/>
      <c r="T1106" s="28"/>
      <c r="U1106" s="28"/>
      <c r="V1106" s="28"/>
      <c r="W1106" s="28"/>
      <c r="X1106" s="28"/>
      <c r="Y1106" s="28"/>
      <c r="Z1106" s="28"/>
    </row>
  </sheetData>
  <autoFilter ref="$A$2:$C$622">
    <filterColumn colId="2">
      <customFilters>
        <customFilter operator="notEqual" val=" "/>
      </customFilters>
    </filterColumn>
  </autoFilter>
  <mergeCells count="1">
    <mergeCell ref="A1:K1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19.14"/>
    <col customWidth="1" min="2" max="2" width="21.57"/>
    <col customWidth="1" min="3" max="3" width="24.0"/>
    <col customWidth="1" min="4" max="4" width="38.57"/>
    <col customWidth="1" min="5" max="5" width="39.71"/>
    <col customWidth="1" min="6" max="6" width="41.29"/>
    <col customWidth="1" min="7" max="7" width="21.29"/>
    <col customWidth="1" min="8" max="8" width="20.86"/>
    <col customWidth="1" min="9" max="10" width="23.43"/>
    <col customWidth="1" min="11" max="11" width="25.57"/>
    <col customWidth="1" min="12" max="12" width="21.29"/>
    <col customWidth="1" min="13" max="14" width="23.14"/>
    <col customWidth="1" min="15" max="15" width="21.29"/>
    <col customWidth="1" min="16" max="18" width="33.29"/>
    <col customWidth="1" min="19" max="19" width="28.0"/>
    <col customWidth="1" min="20" max="21" width="18.14"/>
    <col customWidth="1" min="22" max="22" width="31.14"/>
    <col customWidth="1" min="23" max="23" width="24.71"/>
    <col customWidth="1" min="24" max="24" width="9.14"/>
    <col customWidth="1" min="25" max="26" width="8.71"/>
  </cols>
  <sheetData>
    <row r="1">
      <c r="A1" s="58"/>
      <c r="B1" s="59"/>
      <c r="C1" s="59"/>
      <c r="D1" s="60"/>
      <c r="E1" s="60"/>
      <c r="F1" s="60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61"/>
      <c r="X1" s="45"/>
      <c r="Y1" s="45"/>
      <c r="Z1" s="45"/>
    </row>
    <row r="2">
      <c r="A2" s="62" t="s">
        <v>51</v>
      </c>
      <c r="B2" s="62" t="s">
        <v>53</v>
      </c>
      <c r="C2" s="63" t="s">
        <v>228</v>
      </c>
      <c r="D2" s="64" t="s">
        <v>264</v>
      </c>
      <c r="E2" s="64" t="s">
        <v>265</v>
      </c>
      <c r="F2" s="64" t="s">
        <v>266</v>
      </c>
      <c r="G2" s="62" t="s">
        <v>267</v>
      </c>
      <c r="H2" s="62" t="s">
        <v>268</v>
      </c>
      <c r="I2" s="62" t="s">
        <v>269</v>
      </c>
      <c r="J2" s="62" t="s">
        <v>270</v>
      </c>
      <c r="K2" s="62" t="s">
        <v>271</v>
      </c>
      <c r="L2" s="62" t="s">
        <v>272</v>
      </c>
      <c r="M2" s="62" t="s">
        <v>273</v>
      </c>
      <c r="N2" s="62" t="s">
        <v>274</v>
      </c>
      <c r="O2" s="62" t="s">
        <v>275</v>
      </c>
      <c r="P2" s="62" t="s">
        <v>276</v>
      </c>
      <c r="Q2" s="62" t="s">
        <v>277</v>
      </c>
      <c r="R2" s="62" t="s">
        <v>278</v>
      </c>
      <c r="S2" s="62" t="s">
        <v>279</v>
      </c>
      <c r="T2" s="62" t="s">
        <v>280</v>
      </c>
      <c r="U2" s="62" t="s">
        <v>281</v>
      </c>
      <c r="V2" s="62" t="s">
        <v>282</v>
      </c>
      <c r="W2" s="62" t="s">
        <v>63</v>
      </c>
      <c r="X2" s="45"/>
      <c r="Y2" s="45"/>
      <c r="Z2" s="45"/>
    </row>
    <row r="3">
      <c r="A3" s="20" t="s">
        <v>64</v>
      </c>
      <c r="B3" s="36">
        <v>5054.2</v>
      </c>
      <c r="C3" s="20" t="s">
        <v>232</v>
      </c>
      <c r="D3" s="32">
        <v>54.556</v>
      </c>
      <c r="E3" s="32">
        <v>46.351</v>
      </c>
      <c r="F3" s="32">
        <v>2.761</v>
      </c>
      <c r="G3" s="20">
        <v>4.98</v>
      </c>
      <c r="H3" s="20">
        <v>46.06</v>
      </c>
      <c r="I3" s="20">
        <v>48.96</v>
      </c>
      <c r="J3" s="20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65"/>
      <c r="X3" s="66"/>
      <c r="Y3" s="66"/>
      <c r="Z3" s="66"/>
    </row>
    <row r="4">
      <c r="A4" s="20" t="s">
        <v>73</v>
      </c>
      <c r="B4" s="36">
        <v>5054.3</v>
      </c>
      <c r="C4" s="20" t="s">
        <v>232</v>
      </c>
      <c r="D4" s="32">
        <v>76.228</v>
      </c>
      <c r="E4" s="32">
        <v>49.342</v>
      </c>
      <c r="F4" s="32">
        <v>2.867</v>
      </c>
      <c r="G4" s="20">
        <v>1.45</v>
      </c>
      <c r="H4" s="20">
        <v>0.15</v>
      </c>
      <c r="I4" s="20">
        <v>98.4</v>
      </c>
      <c r="J4" s="20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65"/>
      <c r="X4" s="66"/>
      <c r="Y4" s="66"/>
      <c r="Z4" s="66"/>
    </row>
    <row r="5">
      <c r="A5" s="20" t="s">
        <v>77</v>
      </c>
      <c r="B5" s="36">
        <v>5054.55</v>
      </c>
      <c r="C5" s="20" t="s">
        <v>232</v>
      </c>
      <c r="D5" s="32">
        <v>69.725</v>
      </c>
      <c r="E5" s="32">
        <v>33.041</v>
      </c>
      <c r="F5" s="32">
        <v>2.724</v>
      </c>
      <c r="G5" s="20">
        <v>86.0</v>
      </c>
      <c r="H5" s="20">
        <v>3.7</v>
      </c>
      <c r="I5" s="20">
        <v>10.29</v>
      </c>
      <c r="J5" s="20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65"/>
      <c r="X5" s="66"/>
      <c r="Y5" s="66"/>
      <c r="Z5" s="66"/>
    </row>
    <row r="6">
      <c r="A6" s="20" t="s">
        <v>80</v>
      </c>
      <c r="B6" s="36">
        <v>5054.8</v>
      </c>
      <c r="C6" s="20" t="s">
        <v>232</v>
      </c>
      <c r="D6" s="32">
        <v>52.717</v>
      </c>
      <c r="E6" s="32">
        <v>43.953</v>
      </c>
      <c r="F6" s="32">
        <v>2.735</v>
      </c>
      <c r="G6" s="20">
        <v>15.34</v>
      </c>
      <c r="H6" s="20">
        <v>49.88</v>
      </c>
      <c r="I6" s="20">
        <v>34.77</v>
      </c>
      <c r="J6" s="20"/>
      <c r="K6" s="13"/>
      <c r="L6" s="13"/>
      <c r="M6" s="13"/>
      <c r="N6" s="13"/>
      <c r="O6" s="13"/>
      <c r="P6" s="65"/>
      <c r="Q6" s="65"/>
      <c r="R6" s="65"/>
      <c r="S6" s="65"/>
      <c r="T6" s="65"/>
      <c r="U6" s="65"/>
      <c r="V6" s="65"/>
      <c r="W6" s="65"/>
      <c r="X6" s="66"/>
      <c r="Y6" s="66"/>
      <c r="Z6" s="66"/>
    </row>
    <row r="7">
      <c r="A7" s="20" t="s">
        <v>85</v>
      </c>
      <c r="B7" s="36">
        <v>5055.1</v>
      </c>
      <c r="C7" s="20" t="s">
        <v>232</v>
      </c>
      <c r="D7" s="32">
        <v>66.516</v>
      </c>
      <c r="E7" s="32">
        <v>33.868</v>
      </c>
      <c r="F7" s="32">
        <v>2.72</v>
      </c>
      <c r="G7" s="20">
        <v>79.31</v>
      </c>
      <c r="H7" s="20">
        <v>10.63</v>
      </c>
      <c r="I7" s="20">
        <v>10.06</v>
      </c>
      <c r="J7" s="20"/>
      <c r="K7" s="13"/>
      <c r="L7" s="13"/>
      <c r="M7" s="13"/>
      <c r="N7" s="13"/>
      <c r="O7" s="13"/>
      <c r="P7" s="65"/>
      <c r="Q7" s="65"/>
      <c r="R7" s="65"/>
      <c r="S7" s="65"/>
      <c r="T7" s="65"/>
      <c r="U7" s="65"/>
      <c r="V7" s="65"/>
      <c r="W7" s="65"/>
      <c r="X7" s="66"/>
      <c r="Y7" s="66"/>
      <c r="Z7" s="66"/>
    </row>
    <row r="8">
      <c r="A8" s="20" t="s">
        <v>89</v>
      </c>
      <c r="B8" s="36">
        <v>5055.2</v>
      </c>
      <c r="C8" s="20" t="s">
        <v>232</v>
      </c>
      <c r="D8" s="32">
        <v>56.705</v>
      </c>
      <c r="E8" s="32">
        <v>42.458</v>
      </c>
      <c r="F8" s="32">
        <v>2.745</v>
      </c>
      <c r="G8" s="20">
        <v>25.09</v>
      </c>
      <c r="H8" s="20">
        <v>38.41</v>
      </c>
      <c r="I8" s="20">
        <v>36.5</v>
      </c>
      <c r="J8" s="20"/>
      <c r="K8" s="13"/>
      <c r="L8" s="13"/>
      <c r="M8" s="13"/>
      <c r="N8" s="13"/>
      <c r="O8" s="13"/>
      <c r="P8" s="65"/>
      <c r="Q8" s="65"/>
      <c r="R8" s="65"/>
      <c r="S8" s="65"/>
      <c r="T8" s="65"/>
      <c r="U8" s="65"/>
      <c r="V8" s="65"/>
      <c r="W8" s="65"/>
      <c r="X8" s="66"/>
      <c r="Y8" s="66"/>
      <c r="Z8" s="66"/>
    </row>
    <row r="9">
      <c r="A9" s="20" t="s">
        <v>92</v>
      </c>
      <c r="B9" s="36">
        <v>5055.4</v>
      </c>
      <c r="C9" s="20" t="s">
        <v>232</v>
      </c>
      <c r="D9" s="32">
        <v>50.909</v>
      </c>
      <c r="E9" s="32">
        <v>46.986</v>
      </c>
      <c r="F9" s="32">
        <v>2.746</v>
      </c>
      <c r="G9" s="20">
        <v>0.0</v>
      </c>
      <c r="H9" s="20">
        <v>56.53</v>
      </c>
      <c r="I9" s="20">
        <v>43.47</v>
      </c>
      <c r="J9" s="20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65"/>
      <c r="X9" s="66"/>
      <c r="Y9" s="66"/>
      <c r="Z9" s="66"/>
    </row>
    <row r="10">
      <c r="A10" s="20" t="s">
        <v>97</v>
      </c>
      <c r="B10" s="36">
        <v>5055.75</v>
      </c>
      <c r="C10" s="20" t="s">
        <v>232</v>
      </c>
      <c r="D10" s="32">
        <v>59.604</v>
      </c>
      <c r="E10" s="32">
        <v>37.271</v>
      </c>
      <c r="F10" s="32">
        <v>2.72</v>
      </c>
      <c r="G10" s="20">
        <v>55.17</v>
      </c>
      <c r="H10" s="20">
        <v>28.23</v>
      </c>
      <c r="I10" s="20">
        <v>16.61</v>
      </c>
      <c r="J10" s="20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65"/>
      <c r="X10" s="66"/>
      <c r="Y10" s="66"/>
      <c r="Z10" s="66"/>
    </row>
    <row r="11">
      <c r="A11" s="20" t="s">
        <v>100</v>
      </c>
      <c r="B11" s="36">
        <v>5056.1</v>
      </c>
      <c r="C11" s="20" t="s">
        <v>232</v>
      </c>
      <c r="D11" s="32">
        <v>55.318</v>
      </c>
      <c r="E11" s="32">
        <v>39.11</v>
      </c>
      <c r="F11" s="32">
        <v>2.714</v>
      </c>
      <c r="G11" s="20">
        <v>42.3</v>
      </c>
      <c r="H11" s="20">
        <v>40.15</v>
      </c>
      <c r="I11" s="20">
        <v>17.55</v>
      </c>
      <c r="J11" s="20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65"/>
      <c r="X11" s="66"/>
      <c r="Y11" s="66"/>
      <c r="Z11" s="66"/>
    </row>
    <row r="12">
      <c r="A12" s="20" t="s">
        <v>104</v>
      </c>
      <c r="B12" s="36">
        <v>5056.4</v>
      </c>
      <c r="C12" s="20" t="s">
        <v>232</v>
      </c>
      <c r="D12" s="32">
        <v>63.785</v>
      </c>
      <c r="E12" s="32">
        <v>37.44</v>
      </c>
      <c r="F12" s="32">
        <v>2.739</v>
      </c>
      <c r="G12" s="20">
        <v>56.26</v>
      </c>
      <c r="H12" s="20">
        <v>18.64</v>
      </c>
      <c r="I12" s="20">
        <v>25.11</v>
      </c>
      <c r="J12" s="20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65"/>
      <c r="X12" s="66"/>
      <c r="Y12" s="66"/>
      <c r="Z12" s="66"/>
    </row>
    <row r="13">
      <c r="A13" s="20" t="s">
        <v>108</v>
      </c>
      <c r="B13" s="36">
        <v>5056.5</v>
      </c>
      <c r="C13" s="20" t="s">
        <v>232</v>
      </c>
      <c r="D13" s="32">
        <v>67.438</v>
      </c>
      <c r="E13" s="32">
        <v>36.422</v>
      </c>
      <c r="F13" s="32">
        <v>2.745</v>
      </c>
      <c r="G13" s="20">
        <v>63.96</v>
      </c>
      <c r="H13" s="20">
        <v>10.27</v>
      </c>
      <c r="I13" s="20">
        <v>25.77</v>
      </c>
      <c r="J13" s="20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65"/>
      <c r="X13" s="66"/>
      <c r="Y13" s="66"/>
      <c r="Z13" s="66"/>
    </row>
    <row r="14">
      <c r="A14" s="20" t="s">
        <v>111</v>
      </c>
      <c r="B14" s="36">
        <v>5056.65</v>
      </c>
      <c r="C14" s="20" t="s">
        <v>232</v>
      </c>
      <c r="D14" s="32">
        <v>67.289</v>
      </c>
      <c r="E14" s="32">
        <v>38.024</v>
      </c>
      <c r="F14" s="32">
        <v>2.757</v>
      </c>
      <c r="G14" s="20">
        <v>54.46</v>
      </c>
      <c r="H14" s="20">
        <v>11.49</v>
      </c>
      <c r="I14" s="20">
        <v>34.04</v>
      </c>
      <c r="J14" s="20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65"/>
      <c r="X14" s="66"/>
      <c r="Y14" s="66"/>
      <c r="Z14" s="66"/>
    </row>
    <row r="15">
      <c r="A15" s="20" t="s">
        <v>115</v>
      </c>
      <c r="B15" s="36">
        <v>5056.95</v>
      </c>
      <c r="C15" s="20" t="s">
        <v>232</v>
      </c>
      <c r="D15" s="32">
        <v>61.756</v>
      </c>
      <c r="E15" s="32">
        <v>39.238</v>
      </c>
      <c r="F15" s="32">
        <v>2.745</v>
      </c>
      <c r="G15" s="20">
        <v>44.98</v>
      </c>
      <c r="H15" s="20">
        <v>24.27</v>
      </c>
      <c r="I15" s="20">
        <v>30.75</v>
      </c>
      <c r="J15" s="20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65"/>
      <c r="X15" s="66"/>
      <c r="Y15" s="66"/>
      <c r="Z15" s="66"/>
    </row>
    <row r="16">
      <c r="A16" s="20" t="s">
        <v>118</v>
      </c>
      <c r="B16" s="36">
        <v>5206.0</v>
      </c>
      <c r="C16" s="20" t="s">
        <v>119</v>
      </c>
      <c r="D16" s="67">
        <v>67.39</v>
      </c>
      <c r="E16" s="67">
        <v>34.137</v>
      </c>
      <c r="F16" s="67">
        <v>2.725</v>
      </c>
      <c r="G16" s="36">
        <v>78.0</v>
      </c>
      <c r="H16" s="36">
        <v>9.0</v>
      </c>
      <c r="I16" s="36">
        <v>13.0</v>
      </c>
      <c r="J16" s="36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9" t="s">
        <v>283</v>
      </c>
      <c r="X16" s="66"/>
      <c r="Y16" s="45"/>
      <c r="Z16" s="45"/>
    </row>
    <row r="17">
      <c r="A17" s="20" t="s">
        <v>120</v>
      </c>
      <c r="B17" s="36">
        <v>5206.05</v>
      </c>
      <c r="C17" s="20" t="s">
        <v>119</v>
      </c>
      <c r="D17" s="67">
        <v>59.534</v>
      </c>
      <c r="E17" s="67">
        <v>36.616</v>
      </c>
      <c r="F17" s="67">
        <v>2.714</v>
      </c>
      <c r="G17" s="36">
        <v>59.0</v>
      </c>
      <c r="H17" s="36">
        <v>28.0</v>
      </c>
      <c r="I17" s="36">
        <v>13.0</v>
      </c>
      <c r="J17" s="36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9" t="s">
        <v>283</v>
      </c>
      <c r="X17" s="66"/>
      <c r="Y17" s="45"/>
      <c r="Z17" s="45"/>
    </row>
    <row r="18">
      <c r="A18" s="20" t="s">
        <v>121</v>
      </c>
      <c r="B18" s="36">
        <v>5210.05</v>
      </c>
      <c r="C18" s="20" t="s">
        <v>119</v>
      </c>
      <c r="D18" s="67">
        <v>69.373</v>
      </c>
      <c r="E18" s="67">
        <v>35.727</v>
      </c>
      <c r="F18" s="67">
        <v>2.746</v>
      </c>
      <c r="G18" s="36">
        <v>69.0</v>
      </c>
      <c r="H18" s="36">
        <v>6.0</v>
      </c>
      <c r="I18" s="36">
        <v>25.0</v>
      </c>
      <c r="J18" s="36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9" t="s">
        <v>283</v>
      </c>
      <c r="X18" s="66"/>
      <c r="Y18" s="45"/>
      <c r="Z18" s="45"/>
    </row>
    <row r="19">
      <c r="A19" s="20" t="s">
        <v>122</v>
      </c>
      <c r="B19" s="36">
        <v>5211.4</v>
      </c>
      <c r="C19" s="20" t="s">
        <v>119</v>
      </c>
      <c r="D19" s="67">
        <v>62.011</v>
      </c>
      <c r="E19" s="67">
        <v>41.654</v>
      </c>
      <c r="F19" s="67">
        <v>2.764</v>
      </c>
      <c r="G19" s="36">
        <v>32.0</v>
      </c>
      <c r="H19" s="36">
        <v>25.0</v>
      </c>
      <c r="I19" s="36">
        <v>43.0</v>
      </c>
      <c r="J19" s="36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 t="s">
        <v>284</v>
      </c>
      <c r="W19" s="69" t="s">
        <v>283</v>
      </c>
      <c r="X19" s="66"/>
      <c r="Y19" s="45"/>
      <c r="Z19" s="45"/>
    </row>
    <row r="20">
      <c r="A20" s="48" t="s">
        <v>123</v>
      </c>
      <c r="B20" s="36">
        <v>5211.8</v>
      </c>
      <c r="C20" s="20" t="s">
        <v>119</v>
      </c>
      <c r="D20" s="67">
        <v>69.28</v>
      </c>
      <c r="E20" s="67">
        <v>45.92</v>
      </c>
      <c r="F20" s="67">
        <v>2.8</v>
      </c>
      <c r="G20" s="36">
        <v>2.0</v>
      </c>
      <c r="H20" s="36">
        <v>34.0</v>
      </c>
      <c r="I20" s="36">
        <v>56.0</v>
      </c>
      <c r="J20" s="36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31" t="s">
        <v>285</v>
      </c>
      <c r="V20" s="68"/>
      <c r="W20" s="69" t="s">
        <v>283</v>
      </c>
      <c r="X20" s="66"/>
      <c r="Y20" s="45"/>
      <c r="Z20" s="45"/>
    </row>
    <row r="21" ht="15.75" customHeight="1">
      <c r="A21" s="20" t="s">
        <v>124</v>
      </c>
      <c r="B21" s="36">
        <v>5212.05</v>
      </c>
      <c r="C21" s="20" t="s">
        <v>119</v>
      </c>
      <c r="D21" s="67">
        <v>69.373</v>
      </c>
      <c r="E21" s="67">
        <v>35.727</v>
      </c>
      <c r="F21" s="67">
        <v>2.746</v>
      </c>
      <c r="G21" s="36">
        <v>69.0</v>
      </c>
      <c r="H21" s="36">
        <v>6.0</v>
      </c>
      <c r="I21" s="36">
        <v>25.0</v>
      </c>
      <c r="J21" s="36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9" t="s">
        <v>283</v>
      </c>
      <c r="X21" s="66"/>
      <c r="Y21" s="45"/>
      <c r="Z21" s="45"/>
    </row>
    <row r="22" ht="15.75" customHeight="1">
      <c r="A22" s="20" t="s">
        <v>125</v>
      </c>
      <c r="B22" s="36">
        <v>5212.15</v>
      </c>
      <c r="C22" s="20" t="s">
        <v>119</v>
      </c>
      <c r="D22" s="67">
        <v>67.024</v>
      </c>
      <c r="E22" s="67">
        <v>36.219</v>
      </c>
      <c r="F22" s="67">
        <v>2.742</v>
      </c>
      <c r="G22" s="36">
        <v>65.0</v>
      </c>
      <c r="H22" s="36">
        <v>11.0</v>
      </c>
      <c r="I22" s="36">
        <v>24.0</v>
      </c>
      <c r="J22" s="36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9" t="s">
        <v>283</v>
      </c>
      <c r="X22" s="66"/>
      <c r="Y22" s="45"/>
      <c r="Z22" s="45"/>
    </row>
    <row r="23" ht="15.75" customHeight="1">
      <c r="A23" s="20" t="s">
        <v>126</v>
      </c>
      <c r="B23" s="36">
        <v>5212.7</v>
      </c>
      <c r="C23" s="20" t="s">
        <v>119</v>
      </c>
      <c r="D23" s="67">
        <v>65.891</v>
      </c>
      <c r="E23" s="67">
        <v>37.31</v>
      </c>
      <c r="F23" s="67">
        <v>2.746</v>
      </c>
      <c r="G23" s="36">
        <v>58.0</v>
      </c>
      <c r="H23" s="36">
        <v>14.0</v>
      </c>
      <c r="I23" s="36">
        <v>28.0</v>
      </c>
      <c r="J23" s="36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9" t="s">
        <v>283</v>
      </c>
      <c r="X23" s="66"/>
      <c r="Y23" s="45"/>
      <c r="Z23" s="45"/>
    </row>
    <row r="24" ht="15.75" customHeight="1">
      <c r="A24" s="48" t="s">
        <v>127</v>
      </c>
      <c r="B24" s="36">
        <v>5212.75</v>
      </c>
      <c r="C24" s="20" t="s">
        <v>119</v>
      </c>
      <c r="D24" s="67">
        <v>68.921</v>
      </c>
      <c r="E24" s="67">
        <v>34.243</v>
      </c>
      <c r="F24" s="67">
        <v>2.732</v>
      </c>
      <c r="G24" s="36">
        <v>78.0</v>
      </c>
      <c r="H24" s="36">
        <v>6.0</v>
      </c>
      <c r="I24" s="36">
        <v>16.0</v>
      </c>
      <c r="J24" s="36"/>
      <c r="K24" s="68"/>
      <c r="L24" s="68"/>
      <c r="M24" s="68" t="s">
        <v>284</v>
      </c>
      <c r="N24" s="68"/>
      <c r="O24" s="68"/>
      <c r="P24" s="68"/>
      <c r="Q24" s="68"/>
      <c r="R24" s="68"/>
      <c r="S24" s="68"/>
      <c r="T24" s="68"/>
      <c r="U24" s="68"/>
      <c r="V24" s="68"/>
      <c r="W24" s="69" t="s">
        <v>283</v>
      </c>
      <c r="X24" s="66"/>
      <c r="Y24" s="45"/>
      <c r="Z24" s="45"/>
    </row>
    <row r="25" ht="15.75" customHeight="1">
      <c r="A25" s="20" t="s">
        <v>128</v>
      </c>
      <c r="B25" s="36">
        <v>5212.9</v>
      </c>
      <c r="C25" s="20" t="s">
        <v>119</v>
      </c>
      <c r="D25" s="67">
        <v>63.816</v>
      </c>
      <c r="E25" s="67">
        <v>36.472</v>
      </c>
      <c r="F25" s="67">
        <v>2.731</v>
      </c>
      <c r="G25" s="36">
        <v>62.0</v>
      </c>
      <c r="H25" s="36">
        <v>18.0</v>
      </c>
      <c r="I25" s="36">
        <v>20.0</v>
      </c>
      <c r="J25" s="36"/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9" t="s">
        <v>283</v>
      </c>
      <c r="X25" s="66"/>
      <c r="Y25" s="45"/>
      <c r="Z25" s="45"/>
    </row>
    <row r="26" ht="15.75" customHeight="1">
      <c r="A26" s="48" t="s">
        <v>129</v>
      </c>
      <c r="B26" s="36">
        <v>5215.2</v>
      </c>
      <c r="C26" s="20" t="s">
        <v>119</v>
      </c>
      <c r="D26" s="67">
        <v>67.864</v>
      </c>
      <c r="E26" s="67">
        <v>37.46</v>
      </c>
      <c r="F26" s="67">
        <v>2.755</v>
      </c>
      <c r="G26" s="36">
        <v>58.0</v>
      </c>
      <c r="H26" s="36">
        <v>10.0</v>
      </c>
      <c r="I26" s="36">
        <v>32.0</v>
      </c>
      <c r="J26" s="36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9" t="s">
        <v>283</v>
      </c>
      <c r="X26" s="66"/>
      <c r="Y26" s="45"/>
      <c r="Z26" s="45"/>
    </row>
    <row r="27" ht="15.75" customHeight="1">
      <c r="A27" s="20" t="s">
        <v>130</v>
      </c>
      <c r="B27" s="36">
        <v>5215.55</v>
      </c>
      <c r="C27" s="20" t="s">
        <v>119</v>
      </c>
      <c r="D27" s="67">
        <v>69.222</v>
      </c>
      <c r="E27" s="67">
        <v>35.227</v>
      </c>
      <c r="F27" s="67">
        <v>2.742</v>
      </c>
      <c r="G27" s="36">
        <v>72.0</v>
      </c>
      <c r="H27" s="36">
        <v>6.0</v>
      </c>
      <c r="I27" s="36">
        <v>22.0</v>
      </c>
      <c r="J27" s="36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9" t="s">
        <v>283</v>
      </c>
      <c r="X27" s="66"/>
      <c r="Y27" s="45"/>
      <c r="Z27" s="45"/>
    </row>
    <row r="28" ht="15.75" customHeight="1">
      <c r="A28" s="20" t="s">
        <v>131</v>
      </c>
      <c r="B28" s="36">
        <v>5218.25</v>
      </c>
      <c r="C28" s="20" t="s">
        <v>119</v>
      </c>
      <c r="D28" s="67">
        <v>66.867</v>
      </c>
      <c r="E28" s="67">
        <v>37.385</v>
      </c>
      <c r="F28" s="67">
        <v>2.751</v>
      </c>
      <c r="G28" s="36">
        <v>58.0</v>
      </c>
      <c r="H28" s="36">
        <v>12.0</v>
      </c>
      <c r="I28" s="36">
        <v>30.0</v>
      </c>
      <c r="J28" s="36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9" t="s">
        <v>283</v>
      </c>
      <c r="X28" s="66"/>
      <c r="Y28" s="45"/>
      <c r="Z28" s="45"/>
    </row>
    <row r="29" ht="15.75" customHeight="1">
      <c r="A29" s="48" t="s">
        <v>132</v>
      </c>
      <c r="B29" s="36">
        <v>5220.2</v>
      </c>
      <c r="C29" s="20" t="s">
        <v>119</v>
      </c>
      <c r="D29" s="67">
        <v>65.076</v>
      </c>
      <c r="E29" s="67">
        <v>37.76</v>
      </c>
      <c r="F29" s="67">
        <v>2.747</v>
      </c>
      <c r="G29" s="36">
        <v>55.0</v>
      </c>
      <c r="H29" s="36">
        <v>16.0</v>
      </c>
      <c r="I29" s="36">
        <v>29.0</v>
      </c>
      <c r="J29" s="36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9" t="s">
        <v>283</v>
      </c>
      <c r="X29" s="66"/>
      <c r="Y29" s="45"/>
      <c r="Z29" s="45"/>
    </row>
    <row r="30" ht="15.75" customHeight="1">
      <c r="A30" s="20" t="s">
        <v>133</v>
      </c>
      <c r="B30" s="36">
        <v>5220.6</v>
      </c>
      <c r="C30" s="20" t="s">
        <v>119</v>
      </c>
      <c r="D30" s="67">
        <v>68.045</v>
      </c>
      <c r="E30" s="67">
        <v>39.939</v>
      </c>
      <c r="F30" s="67">
        <v>2.775</v>
      </c>
      <c r="G30" s="36">
        <v>44.0</v>
      </c>
      <c r="H30" s="36">
        <v>11.0</v>
      </c>
      <c r="I30" s="36">
        <v>45.0</v>
      </c>
      <c r="J30" s="36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9" t="s">
        <v>283</v>
      </c>
      <c r="X30" s="66"/>
      <c r="Y30" s="45"/>
      <c r="Z30" s="45"/>
    </row>
    <row r="31" ht="15.75" customHeight="1">
      <c r="A31" s="20" t="s">
        <v>134</v>
      </c>
      <c r="B31" s="36">
        <v>5223.5</v>
      </c>
      <c r="C31" s="20" t="s">
        <v>119</v>
      </c>
      <c r="D31" s="67">
        <v>67.192</v>
      </c>
      <c r="E31" s="67">
        <v>40.419</v>
      </c>
      <c r="F31" s="67">
        <v>2.776</v>
      </c>
      <c r="G31" s="36">
        <v>41.0</v>
      </c>
      <c r="H31" s="36">
        <v>13.0</v>
      </c>
      <c r="I31" s="36">
        <v>46.0</v>
      </c>
      <c r="J31" s="36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9" t="s">
        <v>283</v>
      </c>
      <c r="X31" s="70"/>
      <c r="Y31" s="45"/>
      <c r="Z31" s="45"/>
    </row>
    <row r="32" ht="15.75" customHeight="1">
      <c r="A32" s="48" t="s">
        <v>135</v>
      </c>
      <c r="B32" s="36">
        <v>5225.25</v>
      </c>
      <c r="C32" s="20" t="s">
        <v>119</v>
      </c>
      <c r="D32" s="67">
        <v>65.162</v>
      </c>
      <c r="E32" s="67">
        <v>43.683</v>
      </c>
      <c r="F32" s="67">
        <v>2.791</v>
      </c>
      <c r="G32" s="36">
        <v>23.0</v>
      </c>
      <c r="H32" s="36">
        <v>18.0</v>
      </c>
      <c r="I32" s="36">
        <v>58.0</v>
      </c>
      <c r="J32" s="36"/>
      <c r="K32" s="68">
        <v>1.0</v>
      </c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9" t="s">
        <v>283</v>
      </c>
      <c r="X32" s="70"/>
      <c r="Y32" s="45"/>
      <c r="Z32" s="45"/>
    </row>
    <row r="33" ht="15.75" customHeight="1">
      <c r="A33" s="20" t="s">
        <v>136</v>
      </c>
      <c r="B33" s="36">
        <v>5225.35</v>
      </c>
      <c r="C33" s="20" t="s">
        <v>119</v>
      </c>
      <c r="D33" s="67">
        <v>68.441</v>
      </c>
      <c r="E33" s="67">
        <v>44.375</v>
      </c>
      <c r="F33" s="67">
        <v>2.808</v>
      </c>
      <c r="G33" s="36">
        <v>21.0</v>
      </c>
      <c r="H33" s="36">
        <v>10.0</v>
      </c>
      <c r="I33" s="36">
        <v>66.5</v>
      </c>
      <c r="J33" s="36"/>
      <c r="K33" s="68">
        <v>2.5</v>
      </c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9" t="s">
        <v>283</v>
      </c>
      <c r="X33" s="70"/>
      <c r="Y33" s="45"/>
      <c r="Z33" s="45"/>
    </row>
    <row r="34" ht="15.75" customHeight="1">
      <c r="A34" s="20" t="s">
        <v>137</v>
      </c>
      <c r="B34" s="36">
        <v>5225.7</v>
      </c>
      <c r="C34" s="20" t="s">
        <v>119</v>
      </c>
      <c r="D34" s="67">
        <v>69.325</v>
      </c>
      <c r="E34" s="67">
        <v>37.072</v>
      </c>
      <c r="F34" s="67">
        <v>2.758</v>
      </c>
      <c r="G34" s="36">
        <v>60.0</v>
      </c>
      <c r="H34" s="36">
        <v>5.0</v>
      </c>
      <c r="I34" s="36">
        <v>33.0</v>
      </c>
      <c r="J34" s="36"/>
      <c r="K34" s="68">
        <v>2.0</v>
      </c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9" t="s">
        <v>283</v>
      </c>
      <c r="X34" s="70"/>
      <c r="Y34" s="45"/>
      <c r="Z34" s="45"/>
    </row>
    <row r="35" ht="15.75" customHeight="1">
      <c r="A35" s="20" t="s">
        <v>138</v>
      </c>
      <c r="B35" s="36">
        <v>5225.75</v>
      </c>
      <c r="C35" s="20" t="s">
        <v>119</v>
      </c>
      <c r="D35" s="67">
        <v>67.07</v>
      </c>
      <c r="E35" s="67">
        <v>38.017</v>
      </c>
      <c r="F35" s="67">
        <v>2.757</v>
      </c>
      <c r="G35" s="36">
        <v>54.0</v>
      </c>
      <c r="H35" s="36">
        <v>11.0</v>
      </c>
      <c r="I35" s="36">
        <v>34.0</v>
      </c>
      <c r="J35" s="36"/>
      <c r="K35" s="68">
        <v>1.0</v>
      </c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9" t="s">
        <v>283</v>
      </c>
      <c r="X35" s="70"/>
      <c r="Y35" s="45"/>
      <c r="Z35" s="45"/>
    </row>
    <row r="36" ht="15.75" customHeight="1">
      <c r="A36" s="20" t="s">
        <v>139</v>
      </c>
      <c r="B36" s="36">
        <v>5226.7</v>
      </c>
      <c r="C36" s="20" t="s">
        <v>119</v>
      </c>
      <c r="D36" s="71">
        <v>71.4961928755821</v>
      </c>
      <c r="E36" s="71">
        <v>36.348915619988986</v>
      </c>
      <c r="F36" s="72">
        <v>2.752243930870214</v>
      </c>
      <c r="G36" s="36">
        <v>48.0</v>
      </c>
      <c r="H36" s="36">
        <v>13.0</v>
      </c>
      <c r="I36" s="36">
        <v>36.0</v>
      </c>
      <c r="J36" s="36"/>
      <c r="K36" s="68">
        <v>2.0</v>
      </c>
      <c r="L36" s="68"/>
      <c r="M36" s="68">
        <v>1.0</v>
      </c>
      <c r="N36" s="68"/>
      <c r="O36" s="68" t="s">
        <v>284</v>
      </c>
      <c r="P36" s="68"/>
      <c r="Q36" s="68"/>
      <c r="R36" s="68"/>
      <c r="S36" s="68"/>
      <c r="T36" s="68"/>
      <c r="U36" s="68"/>
      <c r="V36" s="68"/>
      <c r="W36" s="69" t="s">
        <v>283</v>
      </c>
      <c r="X36" s="70"/>
      <c r="Y36" s="45"/>
      <c r="Z36" s="45"/>
    </row>
    <row r="37" ht="15.75" customHeight="1">
      <c r="A37" s="48" t="s">
        <v>140</v>
      </c>
      <c r="B37" s="36">
        <v>5227.0</v>
      </c>
      <c r="C37" s="20" t="s">
        <v>119</v>
      </c>
      <c r="D37" s="67">
        <v>73.1</v>
      </c>
      <c r="E37" s="67">
        <v>37.7</v>
      </c>
      <c r="F37" s="67">
        <v>2.76</v>
      </c>
      <c r="G37" s="36">
        <v>36.0</v>
      </c>
      <c r="H37" s="36">
        <v>13.0</v>
      </c>
      <c r="I37" s="36">
        <v>46.0</v>
      </c>
      <c r="J37" s="36"/>
      <c r="K37" s="68">
        <v>3.0</v>
      </c>
      <c r="L37" s="68"/>
      <c r="M37" s="68">
        <v>2.0</v>
      </c>
      <c r="N37" s="68"/>
      <c r="O37" s="68" t="s">
        <v>284</v>
      </c>
      <c r="P37" s="68"/>
      <c r="Q37" s="68"/>
      <c r="R37" s="68"/>
      <c r="S37" s="68"/>
      <c r="T37" s="68"/>
      <c r="U37" s="68"/>
      <c r="V37" s="68"/>
      <c r="W37" s="69" t="s">
        <v>283</v>
      </c>
      <c r="X37" s="70"/>
      <c r="Y37" s="45"/>
      <c r="Z37" s="45"/>
    </row>
    <row r="38" ht="15.75" customHeight="1">
      <c r="A38" s="20" t="s">
        <v>141</v>
      </c>
      <c r="B38" s="36">
        <v>5227.35</v>
      </c>
      <c r="C38" s="20" t="s">
        <v>119</v>
      </c>
      <c r="D38" s="67">
        <v>70.31</v>
      </c>
      <c r="E38" s="67">
        <v>37.69</v>
      </c>
      <c r="F38" s="67">
        <v>2.76</v>
      </c>
      <c r="G38" s="36">
        <v>41.0</v>
      </c>
      <c r="H38" s="36">
        <v>18.0</v>
      </c>
      <c r="I38" s="36">
        <v>40.0</v>
      </c>
      <c r="J38" s="36"/>
      <c r="K38" s="68"/>
      <c r="L38" s="68"/>
      <c r="M38" s="68">
        <v>1.0</v>
      </c>
      <c r="N38" s="68"/>
      <c r="O38" s="68"/>
      <c r="P38" s="68"/>
      <c r="Q38" s="68"/>
      <c r="R38" s="68"/>
      <c r="S38" s="68"/>
      <c r="T38" s="68"/>
      <c r="U38" s="68"/>
      <c r="V38" s="68"/>
      <c r="W38" s="69" t="s">
        <v>283</v>
      </c>
      <c r="X38" s="70"/>
      <c r="Y38" s="45"/>
      <c r="Z38" s="45"/>
    </row>
    <row r="39" ht="15.75" customHeight="1">
      <c r="A39" s="20" t="s">
        <v>142</v>
      </c>
      <c r="B39" s="36">
        <v>5228.2</v>
      </c>
      <c r="C39" s="20" t="s">
        <v>119</v>
      </c>
      <c r="D39" s="67">
        <v>68.702</v>
      </c>
      <c r="E39" s="67">
        <v>34.048</v>
      </c>
      <c r="F39" s="67">
        <v>2.729</v>
      </c>
      <c r="G39" s="36">
        <v>78.0</v>
      </c>
      <c r="H39" s="36">
        <v>6.0</v>
      </c>
      <c r="I39" s="36">
        <v>15.0</v>
      </c>
      <c r="J39" s="36"/>
      <c r="K39" s="68">
        <v>1.0</v>
      </c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9" t="s">
        <v>283</v>
      </c>
      <c r="X39" s="70"/>
      <c r="Y39" s="45"/>
      <c r="Z39" s="45"/>
    </row>
    <row r="40" ht="15.75" customHeight="1">
      <c r="A40" s="20" t="s">
        <v>143</v>
      </c>
      <c r="B40" s="36">
        <v>5230.5</v>
      </c>
      <c r="C40" s="20" t="s">
        <v>119</v>
      </c>
      <c r="D40" s="67">
        <v>69.621</v>
      </c>
      <c r="E40" s="67">
        <v>34.85</v>
      </c>
      <c r="F40" s="67">
        <v>2.74</v>
      </c>
      <c r="G40" s="36">
        <v>74.5</v>
      </c>
      <c r="H40" s="36">
        <v>5.0</v>
      </c>
      <c r="I40" s="36">
        <v>20.5</v>
      </c>
      <c r="J40" s="36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9" t="s">
        <v>283</v>
      </c>
      <c r="X40" s="70"/>
      <c r="Y40" s="45"/>
      <c r="Z40" s="45"/>
    </row>
    <row r="41" ht="15.75" customHeight="1">
      <c r="A41" s="20" t="s">
        <v>144</v>
      </c>
      <c r="B41" s="36">
        <v>5231.3</v>
      </c>
      <c r="C41" s="20" t="s">
        <v>119</v>
      </c>
      <c r="D41" s="67">
        <v>65.672</v>
      </c>
      <c r="E41" s="67">
        <v>39.674</v>
      </c>
      <c r="F41" s="67">
        <v>2.768</v>
      </c>
      <c r="G41" s="36">
        <v>44.0</v>
      </c>
      <c r="H41" s="36">
        <v>16.0</v>
      </c>
      <c r="I41" s="36">
        <v>39.0</v>
      </c>
      <c r="J41" s="36"/>
      <c r="K41" s="68"/>
      <c r="L41" s="68"/>
      <c r="M41" s="68"/>
      <c r="N41" s="68"/>
      <c r="O41" s="68"/>
      <c r="P41" s="68"/>
      <c r="Q41" s="68"/>
      <c r="R41" s="68"/>
      <c r="S41" s="68"/>
      <c r="T41" s="68">
        <v>1.0</v>
      </c>
      <c r="U41" s="68"/>
      <c r="V41" s="68"/>
      <c r="W41" s="69" t="s">
        <v>283</v>
      </c>
      <c r="X41" s="70"/>
      <c r="Y41" s="45"/>
      <c r="Z41" s="45"/>
    </row>
    <row r="42" ht="15.75" customHeight="1">
      <c r="A42" s="48" t="s">
        <v>145</v>
      </c>
      <c r="B42" s="36">
        <v>5232.05</v>
      </c>
      <c r="C42" s="20" t="s">
        <v>119</v>
      </c>
      <c r="D42" s="32">
        <v>83.55</v>
      </c>
      <c r="E42" s="32">
        <v>44.69</v>
      </c>
      <c r="F42" s="32">
        <v>2.84</v>
      </c>
      <c r="G42" s="36">
        <v>1.0</v>
      </c>
      <c r="H42" s="36">
        <v>12.0</v>
      </c>
      <c r="I42" s="36">
        <v>86.0</v>
      </c>
      <c r="J42" s="36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>
        <v>1.0</v>
      </c>
      <c r="V42" s="68"/>
      <c r="W42" s="69" t="s">
        <v>283</v>
      </c>
      <c r="X42" s="70"/>
      <c r="Y42" s="45"/>
      <c r="Z42" s="45"/>
    </row>
    <row r="43" ht="15.75" customHeight="1">
      <c r="A43" s="20" t="s">
        <v>146</v>
      </c>
      <c r="B43" s="36">
        <v>5232.25</v>
      </c>
      <c r="C43" s="20" t="s">
        <v>119</v>
      </c>
      <c r="D43" s="32">
        <v>72.76</v>
      </c>
      <c r="E43" s="32">
        <v>43.77</v>
      </c>
      <c r="F43" s="32">
        <v>2.8</v>
      </c>
      <c r="G43" s="36">
        <v>12.0</v>
      </c>
      <c r="H43" s="36">
        <v>25.0</v>
      </c>
      <c r="I43" s="36">
        <v>57.0</v>
      </c>
      <c r="J43" s="36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>
        <v>6.0</v>
      </c>
      <c r="V43" s="68"/>
      <c r="W43" s="69" t="s">
        <v>283</v>
      </c>
      <c r="X43" s="70"/>
      <c r="Y43" s="45"/>
      <c r="Z43" s="45"/>
    </row>
    <row r="44" ht="15.75" customHeight="1">
      <c r="A44" s="20" t="s">
        <v>147</v>
      </c>
      <c r="B44" s="36">
        <v>5232.55</v>
      </c>
      <c r="C44" s="20" t="s">
        <v>119</v>
      </c>
      <c r="D44" s="32">
        <v>70.96</v>
      </c>
      <c r="E44" s="32">
        <v>41.97</v>
      </c>
      <c r="F44" s="32">
        <v>2.79</v>
      </c>
      <c r="G44" s="36">
        <v>19.0</v>
      </c>
      <c r="H44" s="36">
        <v>25.0</v>
      </c>
      <c r="I44" s="36">
        <v>53.0</v>
      </c>
      <c r="J44" s="36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>
        <v>3.0</v>
      </c>
      <c r="V44" s="68"/>
      <c r="W44" s="69" t="s">
        <v>283</v>
      </c>
      <c r="X44" s="70"/>
      <c r="Y44" s="45"/>
      <c r="Z44" s="45"/>
    </row>
    <row r="45" ht="15.75" customHeight="1">
      <c r="A45" s="20" t="s">
        <v>148</v>
      </c>
      <c r="B45" s="20"/>
      <c r="C45" s="20" t="s">
        <v>235</v>
      </c>
      <c r="D45" s="32">
        <v>70.98</v>
      </c>
      <c r="E45" s="32">
        <v>31.005</v>
      </c>
      <c r="F45" s="32">
        <v>2.71</v>
      </c>
      <c r="G45" s="73">
        <v>99.96</v>
      </c>
      <c r="H45" s="73">
        <v>0.04</v>
      </c>
      <c r="I45" s="20"/>
      <c r="J45" s="20"/>
      <c r="K45" s="13"/>
      <c r="L45" s="13"/>
      <c r="M45" s="13"/>
      <c r="N45" s="13"/>
      <c r="O45" s="13"/>
      <c r="P45" s="13"/>
      <c r="Q45" s="13"/>
      <c r="R45" s="65"/>
      <c r="S45" s="65"/>
      <c r="T45" s="65"/>
      <c r="U45" s="65"/>
      <c r="V45" s="65"/>
      <c r="W45" s="69"/>
      <c r="X45" s="70"/>
      <c r="Y45" s="66"/>
      <c r="Z45" s="66"/>
    </row>
    <row r="46" ht="15.75" customHeight="1">
      <c r="A46" s="20" t="s">
        <v>151</v>
      </c>
      <c r="B46" s="20"/>
      <c r="C46" s="20" t="s">
        <v>235</v>
      </c>
      <c r="D46" s="32">
        <v>70.896</v>
      </c>
      <c r="E46" s="32">
        <v>31.025</v>
      </c>
      <c r="F46" s="32">
        <v>2.71</v>
      </c>
      <c r="G46" s="20">
        <v>99.79</v>
      </c>
      <c r="H46" s="20">
        <v>0.21</v>
      </c>
      <c r="I46" s="20"/>
      <c r="J46" s="20"/>
      <c r="K46" s="13"/>
      <c r="L46" s="13"/>
      <c r="M46" s="13"/>
      <c r="N46" s="13"/>
      <c r="O46" s="13"/>
      <c r="P46" s="13"/>
      <c r="Q46" s="13"/>
      <c r="R46" s="65"/>
      <c r="S46" s="65"/>
      <c r="T46" s="65"/>
      <c r="U46" s="65"/>
      <c r="V46" s="65"/>
      <c r="W46" s="69"/>
      <c r="X46" s="70"/>
      <c r="Y46" s="66"/>
      <c r="Z46" s="66"/>
    </row>
    <row r="47" ht="15.75" customHeight="1">
      <c r="A47" s="20" t="s">
        <v>152</v>
      </c>
      <c r="B47" s="20"/>
      <c r="C47" s="20" t="s">
        <v>235</v>
      </c>
      <c r="D47" s="32">
        <v>70.91207867151232</v>
      </c>
      <c r="E47" s="32">
        <v>29.998801178112775</v>
      </c>
      <c r="F47" s="32">
        <v>2.709750852687778</v>
      </c>
      <c r="G47" s="20">
        <v>99.84</v>
      </c>
      <c r="H47" s="20">
        <v>0.05</v>
      </c>
      <c r="I47" s="36"/>
      <c r="J47" s="36"/>
      <c r="K47" s="74"/>
      <c r="L47" s="74"/>
      <c r="M47" s="74"/>
      <c r="N47" s="74"/>
      <c r="O47" s="74"/>
      <c r="P47" s="74"/>
      <c r="Q47" s="74"/>
      <c r="R47" s="68">
        <v>0.1</v>
      </c>
      <c r="S47" s="74"/>
      <c r="T47" s="65"/>
      <c r="U47" s="65"/>
      <c r="V47" s="65"/>
      <c r="W47" s="69"/>
      <c r="X47" s="70"/>
      <c r="Y47" s="66"/>
      <c r="Z47" s="66"/>
    </row>
    <row r="48" ht="15.75" customHeight="1">
      <c r="A48" s="20" t="s">
        <v>153</v>
      </c>
      <c r="B48" s="20"/>
      <c r="C48" s="20" t="s">
        <v>235</v>
      </c>
      <c r="D48" s="32">
        <v>70.965</v>
      </c>
      <c r="E48" s="32">
        <v>31.008</v>
      </c>
      <c r="F48" s="32">
        <v>2.71</v>
      </c>
      <c r="G48" s="20">
        <v>99.93</v>
      </c>
      <c r="H48" s="20">
        <v>0.07</v>
      </c>
      <c r="I48" s="36"/>
      <c r="J48" s="36"/>
      <c r="K48" s="74"/>
      <c r="L48" s="74"/>
      <c r="M48" s="74"/>
      <c r="N48" s="74"/>
      <c r="O48" s="74"/>
      <c r="P48" s="74"/>
      <c r="Q48" s="74"/>
      <c r="R48" s="68"/>
      <c r="S48" s="74"/>
      <c r="T48" s="65"/>
      <c r="U48" s="65"/>
      <c r="V48" s="65"/>
      <c r="W48" s="69"/>
      <c r="X48" s="70"/>
      <c r="Y48" s="66"/>
      <c r="Z48" s="66"/>
    </row>
    <row r="49" ht="15.75" customHeight="1">
      <c r="A49" s="20" t="s">
        <v>154</v>
      </c>
      <c r="B49" s="20"/>
      <c r="C49" s="20" t="s">
        <v>235</v>
      </c>
      <c r="D49" s="32">
        <v>70.856</v>
      </c>
      <c r="E49" s="32">
        <v>31.034</v>
      </c>
      <c r="F49" s="32">
        <v>2.71</v>
      </c>
      <c r="G49" s="20">
        <v>99.71</v>
      </c>
      <c r="H49" s="20">
        <v>0.29</v>
      </c>
      <c r="I49" s="36"/>
      <c r="J49" s="36"/>
      <c r="K49" s="74"/>
      <c r="L49" s="74"/>
      <c r="M49" s="74"/>
      <c r="N49" s="74"/>
      <c r="O49" s="74"/>
      <c r="P49" s="74"/>
      <c r="Q49" s="74"/>
      <c r="R49" s="68"/>
      <c r="S49" s="74"/>
      <c r="T49" s="65"/>
      <c r="U49" s="65"/>
      <c r="V49" s="65"/>
      <c r="W49" s="69"/>
      <c r="X49" s="70"/>
      <c r="Y49" s="66"/>
      <c r="Z49" s="66"/>
    </row>
    <row r="50" ht="15.75" customHeight="1">
      <c r="A50" s="20" t="s">
        <v>155</v>
      </c>
      <c r="B50" s="20"/>
      <c r="C50" s="20" t="s">
        <v>235</v>
      </c>
      <c r="D50" s="32"/>
      <c r="E50" s="32"/>
      <c r="F50" s="32">
        <v>0.0</v>
      </c>
      <c r="G50" s="20">
        <v>99.86</v>
      </c>
      <c r="H50" s="20">
        <v>0.0</v>
      </c>
      <c r="I50" s="36"/>
      <c r="J50" s="36"/>
      <c r="K50" s="74"/>
      <c r="L50" s="74"/>
      <c r="M50" s="74"/>
      <c r="N50" s="74"/>
      <c r="O50" s="74"/>
      <c r="P50" s="74"/>
      <c r="Q50" s="74"/>
      <c r="R50" s="31">
        <v>0.14</v>
      </c>
      <c r="S50" s="74"/>
      <c r="T50" s="65"/>
      <c r="U50" s="65"/>
      <c r="V50" s="65"/>
      <c r="W50" s="69"/>
      <c r="X50" s="70"/>
      <c r="Y50" s="66"/>
      <c r="Z50" s="66"/>
    </row>
    <row r="51" ht="15.75" customHeight="1">
      <c r="A51" s="20" t="s">
        <v>156</v>
      </c>
      <c r="B51" s="20"/>
      <c r="C51" s="20" t="s">
        <v>235</v>
      </c>
      <c r="D51" s="32">
        <v>70.8585372275557</v>
      </c>
      <c r="E51" s="32">
        <v>30.004916341060827</v>
      </c>
      <c r="F51" s="32">
        <v>2.709642744100787</v>
      </c>
      <c r="G51" s="20">
        <v>99.75</v>
      </c>
      <c r="H51" s="20">
        <v>0.12</v>
      </c>
      <c r="I51" s="36"/>
      <c r="J51" s="36"/>
      <c r="K51" s="74"/>
      <c r="L51" s="74"/>
      <c r="M51" s="74"/>
      <c r="N51" s="74"/>
      <c r="O51" s="74"/>
      <c r="P51" s="74"/>
      <c r="Q51" s="74"/>
      <c r="R51" s="31">
        <v>0.13</v>
      </c>
      <c r="S51" s="74"/>
      <c r="T51" s="65"/>
      <c r="U51" s="65"/>
      <c r="V51" s="65"/>
      <c r="W51" s="69"/>
      <c r="X51" s="70"/>
      <c r="Y51" s="66"/>
      <c r="Z51" s="66"/>
    </row>
    <row r="52" ht="15.75" customHeight="1">
      <c r="A52" s="20" t="s">
        <v>157</v>
      </c>
      <c r="B52" s="20"/>
      <c r="C52" s="20" t="s">
        <v>235</v>
      </c>
      <c r="D52" s="32">
        <v>70.871</v>
      </c>
      <c r="E52" s="32">
        <v>31.031</v>
      </c>
      <c r="F52" s="32">
        <v>2.71</v>
      </c>
      <c r="G52" s="20">
        <v>99.74</v>
      </c>
      <c r="H52" s="20">
        <v>0.26</v>
      </c>
      <c r="I52" s="36"/>
      <c r="J52" s="36"/>
      <c r="K52" s="74"/>
      <c r="L52" s="74"/>
      <c r="M52" s="74"/>
      <c r="N52" s="74"/>
      <c r="O52" s="74"/>
      <c r="P52" s="74"/>
      <c r="Q52" s="74"/>
      <c r="R52" s="68"/>
      <c r="S52" s="74"/>
      <c r="T52" s="65"/>
      <c r="U52" s="65"/>
      <c r="V52" s="65"/>
      <c r="W52" s="69"/>
      <c r="X52" s="70"/>
      <c r="Y52" s="66"/>
      <c r="Z52" s="66"/>
    </row>
    <row r="53" ht="15.75" customHeight="1">
      <c r="A53" s="20" t="s">
        <v>158</v>
      </c>
      <c r="B53" s="20"/>
      <c r="C53" s="20" t="s">
        <v>235</v>
      </c>
      <c r="D53" s="32"/>
      <c r="E53" s="32"/>
      <c r="F53" s="32">
        <v>0.0</v>
      </c>
      <c r="G53" s="20">
        <v>99.89</v>
      </c>
      <c r="H53" s="20">
        <v>0.08</v>
      </c>
      <c r="I53" s="36"/>
      <c r="J53" s="36"/>
      <c r="K53" s="74"/>
      <c r="L53" s="74"/>
      <c r="M53" s="74"/>
      <c r="N53" s="74"/>
      <c r="O53" s="74"/>
      <c r="P53" s="74"/>
      <c r="Q53" s="74"/>
      <c r="R53" s="31">
        <v>0.03</v>
      </c>
      <c r="S53" s="74"/>
      <c r="T53" s="65"/>
      <c r="U53" s="65"/>
      <c r="V53" s="65"/>
      <c r="W53" s="69"/>
      <c r="X53" s="70"/>
      <c r="Y53" s="66"/>
      <c r="Z53" s="66"/>
    </row>
    <row r="54" ht="15.75" customHeight="1">
      <c r="A54" s="20" t="s">
        <v>159</v>
      </c>
      <c r="B54" s="20"/>
      <c r="C54" s="20" t="s">
        <v>235</v>
      </c>
      <c r="D54" s="32"/>
      <c r="E54" s="32"/>
      <c r="F54" s="32">
        <v>0.0</v>
      </c>
      <c r="G54" s="20">
        <v>99.88</v>
      </c>
      <c r="H54" s="20">
        <v>0.11</v>
      </c>
      <c r="I54" s="36"/>
      <c r="J54" s="36"/>
      <c r="K54" s="74"/>
      <c r="L54" s="74"/>
      <c r="M54" s="74"/>
      <c r="N54" s="74"/>
      <c r="O54" s="74"/>
      <c r="P54" s="74"/>
      <c r="Q54" s="74"/>
      <c r="R54" s="31">
        <v>0.01</v>
      </c>
      <c r="S54" s="74"/>
      <c r="T54" s="65"/>
      <c r="U54" s="65"/>
      <c r="V54" s="65"/>
      <c r="W54" s="69"/>
      <c r="X54" s="70"/>
      <c r="Y54" s="66"/>
      <c r="Z54" s="66"/>
    </row>
    <row r="55" ht="15.75" customHeight="1">
      <c r="A55" s="20" t="s">
        <v>160</v>
      </c>
      <c r="B55" s="20"/>
      <c r="C55" s="20" t="s">
        <v>235</v>
      </c>
      <c r="D55" s="32">
        <v>70.931</v>
      </c>
      <c r="E55" s="32">
        <v>31.017</v>
      </c>
      <c r="F55" s="32">
        <v>2.71</v>
      </c>
      <c r="G55" s="20">
        <v>99.86</v>
      </c>
      <c r="H55" s="20">
        <v>0.14</v>
      </c>
      <c r="I55" s="36"/>
      <c r="J55" s="36"/>
      <c r="K55" s="74"/>
      <c r="L55" s="74"/>
      <c r="M55" s="74"/>
      <c r="N55" s="74"/>
      <c r="O55" s="74"/>
      <c r="P55" s="74"/>
      <c r="Q55" s="74"/>
      <c r="R55" s="74"/>
      <c r="S55" s="74"/>
      <c r="T55" s="65"/>
      <c r="U55" s="65"/>
      <c r="V55" s="65"/>
      <c r="W55" s="69"/>
      <c r="X55" s="70"/>
      <c r="Y55" s="66"/>
      <c r="Z55" s="66"/>
    </row>
    <row r="56" ht="15.75" customHeight="1">
      <c r="A56" s="20" t="s">
        <v>161</v>
      </c>
      <c r="B56" s="20"/>
      <c r="C56" s="20" t="s">
        <v>235</v>
      </c>
      <c r="D56" s="32"/>
      <c r="E56" s="32"/>
      <c r="F56" s="32">
        <v>0.0</v>
      </c>
      <c r="G56" s="20">
        <v>98.06</v>
      </c>
      <c r="H56" s="20">
        <v>1.81</v>
      </c>
      <c r="I56" s="36"/>
      <c r="J56" s="36"/>
      <c r="K56" s="74"/>
      <c r="L56" s="74"/>
      <c r="M56" s="74"/>
      <c r="N56" s="74"/>
      <c r="O56" s="74"/>
      <c r="P56" s="74"/>
      <c r="Q56" s="74"/>
      <c r="R56" s="31">
        <v>0.12</v>
      </c>
      <c r="S56" s="74"/>
      <c r="T56" s="65"/>
      <c r="U56" s="65"/>
      <c r="V56" s="65"/>
      <c r="W56" s="69"/>
      <c r="X56" s="70"/>
      <c r="Y56" s="66"/>
      <c r="Z56" s="66"/>
    </row>
    <row r="57" ht="15.75" customHeight="1">
      <c r="A57" s="20" t="s">
        <v>163</v>
      </c>
      <c r="B57" s="20"/>
      <c r="C57" s="20" t="s">
        <v>235</v>
      </c>
      <c r="D57" s="32">
        <v>70.955</v>
      </c>
      <c r="E57" s="32">
        <v>31.011</v>
      </c>
      <c r="F57" s="32">
        <v>2.71</v>
      </c>
      <c r="G57" s="20">
        <v>99.91</v>
      </c>
      <c r="H57" s="20">
        <v>0.09</v>
      </c>
      <c r="I57" s="36"/>
      <c r="J57" s="36"/>
      <c r="K57" s="74"/>
      <c r="L57" s="74"/>
      <c r="M57" s="74"/>
      <c r="N57" s="74"/>
      <c r="O57" s="74"/>
      <c r="P57" s="74"/>
      <c r="Q57" s="74"/>
      <c r="R57" s="68"/>
      <c r="S57" s="74"/>
      <c r="T57" s="65"/>
      <c r="U57" s="65"/>
      <c r="V57" s="65"/>
      <c r="W57" s="69"/>
      <c r="X57" s="70"/>
      <c r="Y57" s="66"/>
      <c r="Z57" s="66"/>
    </row>
    <row r="58" ht="15.75" customHeight="1">
      <c r="A58" s="20" t="s">
        <v>164</v>
      </c>
      <c r="B58" s="20"/>
      <c r="C58" s="20" t="s">
        <v>235</v>
      </c>
      <c r="D58" s="32">
        <v>70.165</v>
      </c>
      <c r="E58" s="32">
        <v>31.201</v>
      </c>
      <c r="F58" s="32">
        <v>2.709</v>
      </c>
      <c r="G58" s="20">
        <v>98.3</v>
      </c>
      <c r="H58" s="20">
        <v>1.7</v>
      </c>
      <c r="I58" s="36"/>
      <c r="J58" s="36"/>
      <c r="K58" s="74"/>
      <c r="L58" s="74"/>
      <c r="M58" s="74"/>
      <c r="N58" s="74"/>
      <c r="O58" s="74"/>
      <c r="P58" s="74"/>
      <c r="Q58" s="74"/>
      <c r="R58" s="68"/>
      <c r="S58" s="74"/>
      <c r="T58" s="13"/>
      <c r="U58" s="13"/>
      <c r="V58" s="13"/>
      <c r="W58" s="69"/>
      <c r="X58" s="70"/>
      <c r="Y58" s="66"/>
      <c r="Z58" s="66"/>
    </row>
    <row r="59" ht="15.75" customHeight="1">
      <c r="A59" s="20" t="s">
        <v>165</v>
      </c>
      <c r="B59" s="20"/>
      <c r="C59" s="20" t="s">
        <v>235</v>
      </c>
      <c r="D59" s="32">
        <v>69.417</v>
      </c>
      <c r="E59" s="32">
        <v>30.55</v>
      </c>
      <c r="F59" s="32">
        <v>2.708</v>
      </c>
      <c r="G59" s="20">
        <v>97.69</v>
      </c>
      <c r="H59" s="20">
        <v>1.11</v>
      </c>
      <c r="I59" s="36"/>
      <c r="J59" s="36"/>
      <c r="K59" s="74"/>
      <c r="L59" s="74"/>
      <c r="M59" s="74"/>
      <c r="N59" s="74"/>
      <c r="O59" s="74"/>
      <c r="P59" s="74"/>
      <c r="Q59" s="74"/>
      <c r="R59" s="31">
        <v>1.21</v>
      </c>
      <c r="S59" s="74"/>
      <c r="T59" s="13"/>
      <c r="U59" s="13"/>
      <c r="V59" s="13"/>
      <c r="W59" s="69"/>
      <c r="X59" s="70"/>
      <c r="Y59" s="66"/>
      <c r="Z59" s="66"/>
    </row>
    <row r="60" ht="15.75" customHeight="1">
      <c r="A60" s="20" t="s">
        <v>166</v>
      </c>
      <c r="B60" s="20"/>
      <c r="C60" s="20" t="s">
        <v>235</v>
      </c>
      <c r="D60" s="32">
        <v>69.981</v>
      </c>
      <c r="E60" s="32">
        <v>31.247</v>
      </c>
      <c r="F60" s="32">
        <v>2.709</v>
      </c>
      <c r="G60" s="20">
        <v>97.92</v>
      </c>
      <c r="H60" s="20">
        <v>2.08</v>
      </c>
      <c r="I60" s="36"/>
      <c r="J60" s="36"/>
      <c r="K60" s="74"/>
      <c r="L60" s="74"/>
      <c r="M60" s="74"/>
      <c r="N60" s="74"/>
      <c r="O60" s="74"/>
      <c r="P60" s="74"/>
      <c r="Q60" s="74"/>
      <c r="R60" s="68"/>
      <c r="S60" s="74"/>
      <c r="T60" s="13"/>
      <c r="U60" s="13"/>
      <c r="V60" s="13"/>
      <c r="W60" s="69"/>
      <c r="X60" s="70"/>
      <c r="Y60" s="66"/>
      <c r="Z60" s="66"/>
    </row>
    <row r="61" ht="15.75" customHeight="1">
      <c r="A61" s="20" t="s">
        <v>167</v>
      </c>
      <c r="B61" s="20"/>
      <c r="C61" s="20" t="s">
        <v>235</v>
      </c>
      <c r="D61" s="32"/>
      <c r="E61" s="32"/>
      <c r="F61" s="32"/>
      <c r="G61" s="20">
        <v>94.36</v>
      </c>
      <c r="H61" s="20">
        <v>1.79</v>
      </c>
      <c r="I61" s="36"/>
      <c r="J61" s="36"/>
      <c r="K61" s="74"/>
      <c r="L61" s="74"/>
      <c r="M61" s="74"/>
      <c r="N61" s="74"/>
      <c r="O61" s="74"/>
      <c r="P61" s="74"/>
      <c r="Q61" s="74"/>
      <c r="R61" s="68"/>
      <c r="S61" s="31">
        <v>3.85</v>
      </c>
      <c r="T61" s="13"/>
      <c r="U61" s="13"/>
      <c r="V61" s="13"/>
      <c r="W61" s="69"/>
      <c r="X61" s="70"/>
      <c r="Y61" s="66"/>
      <c r="Z61" s="66"/>
    </row>
    <row r="62" ht="15.75" customHeight="1">
      <c r="A62" s="20" t="s">
        <v>168</v>
      </c>
      <c r="B62" s="20"/>
      <c r="C62" s="20" t="s">
        <v>235</v>
      </c>
      <c r="D62" s="32">
        <v>70.709</v>
      </c>
      <c r="E62" s="32">
        <v>30.874</v>
      </c>
      <c r="F62" s="32">
        <v>2.71</v>
      </c>
      <c r="G62" s="20">
        <v>99.63</v>
      </c>
      <c r="H62" s="20">
        <v>0.09</v>
      </c>
      <c r="I62" s="36"/>
      <c r="J62" s="36"/>
      <c r="K62" s="74"/>
      <c r="L62" s="74"/>
      <c r="M62" s="74"/>
      <c r="N62" s="74"/>
      <c r="O62" s="74"/>
      <c r="P62" s="74"/>
      <c r="Q62" s="74"/>
      <c r="R62" s="31">
        <v>0.28</v>
      </c>
      <c r="S62" s="68"/>
      <c r="T62" s="13"/>
      <c r="U62" s="13"/>
      <c r="V62" s="13"/>
      <c r="W62" s="69"/>
      <c r="X62" s="70"/>
      <c r="Y62" s="66"/>
      <c r="Z62" s="66"/>
    </row>
    <row r="63" ht="15.75" customHeight="1">
      <c r="A63" s="20" t="s">
        <v>169</v>
      </c>
      <c r="B63" s="20"/>
      <c r="C63" s="20" t="s">
        <v>235</v>
      </c>
      <c r="D63" s="32">
        <v>70.384</v>
      </c>
      <c r="E63" s="32">
        <v>31.148</v>
      </c>
      <c r="F63" s="32">
        <v>2.709</v>
      </c>
      <c r="G63" s="20">
        <v>98.75</v>
      </c>
      <c r="H63" s="20">
        <v>1.25</v>
      </c>
      <c r="I63" s="36"/>
      <c r="J63" s="36"/>
      <c r="K63" s="74"/>
      <c r="L63" s="74"/>
      <c r="M63" s="74"/>
      <c r="N63" s="74"/>
      <c r="O63" s="74"/>
      <c r="P63" s="74"/>
      <c r="Q63" s="74"/>
      <c r="R63" s="68"/>
      <c r="S63" s="68"/>
      <c r="T63" s="13"/>
      <c r="U63" s="13"/>
      <c r="V63" s="13"/>
      <c r="W63" s="69"/>
      <c r="X63" s="70"/>
      <c r="Y63" s="66"/>
      <c r="Z63" s="66"/>
    </row>
    <row r="64" ht="15.75" customHeight="1">
      <c r="A64" s="20" t="s">
        <v>170</v>
      </c>
      <c r="B64" s="20"/>
      <c r="C64" s="20" t="s">
        <v>235</v>
      </c>
      <c r="D64" s="32">
        <v>70.777</v>
      </c>
      <c r="E64" s="32">
        <v>31.053</v>
      </c>
      <c r="F64" s="32">
        <v>2.71</v>
      </c>
      <c r="G64" s="20">
        <v>99.55</v>
      </c>
      <c r="H64" s="20">
        <v>0.45</v>
      </c>
      <c r="I64" s="36"/>
      <c r="J64" s="36"/>
      <c r="K64" s="74"/>
      <c r="L64" s="74"/>
      <c r="M64" s="74"/>
      <c r="N64" s="74"/>
      <c r="O64" s="74"/>
      <c r="P64" s="74"/>
      <c r="Q64" s="74"/>
      <c r="R64" s="68"/>
      <c r="S64" s="68"/>
      <c r="T64" s="13"/>
      <c r="U64" s="13"/>
      <c r="V64" s="13"/>
      <c r="W64" s="69"/>
      <c r="X64" s="70"/>
      <c r="Y64" s="66"/>
      <c r="Z64" s="66"/>
    </row>
    <row r="65" ht="15.75" customHeight="1">
      <c r="A65" s="31" t="s">
        <v>171</v>
      </c>
      <c r="B65" s="31"/>
      <c r="C65" s="20" t="s">
        <v>235</v>
      </c>
      <c r="D65" s="32">
        <v>70.19503464100751</v>
      </c>
      <c r="E65" s="32">
        <v>30.186616701701713</v>
      </c>
      <c r="F65" s="32">
        <v>2.708963689420757</v>
      </c>
      <c r="G65" s="20">
        <v>98.37</v>
      </c>
      <c r="H65" s="20">
        <v>1.6</v>
      </c>
      <c r="I65" s="36"/>
      <c r="J65" s="36"/>
      <c r="K65" s="74"/>
      <c r="L65" s="74"/>
      <c r="M65" s="74"/>
      <c r="N65" s="74"/>
      <c r="O65" s="74"/>
      <c r="P65" s="74"/>
      <c r="Q65" s="74"/>
      <c r="R65" s="31">
        <v>0.03</v>
      </c>
      <c r="S65" s="68"/>
      <c r="T65" s="13"/>
      <c r="U65" s="13"/>
      <c r="V65" s="13"/>
      <c r="W65" s="69"/>
      <c r="X65" s="70"/>
      <c r="Y65" s="66"/>
      <c r="Z65" s="66"/>
    </row>
    <row r="66" ht="15.75" customHeight="1">
      <c r="A66" s="31" t="s">
        <v>172</v>
      </c>
      <c r="B66" s="31"/>
      <c r="C66" s="20" t="s">
        <v>235</v>
      </c>
      <c r="D66" s="32">
        <v>70.678</v>
      </c>
      <c r="E66" s="32">
        <v>30.834</v>
      </c>
      <c r="F66" s="32">
        <v>2.71</v>
      </c>
      <c r="G66" s="20">
        <v>99.62</v>
      </c>
      <c r="H66" s="20">
        <v>0.03</v>
      </c>
      <c r="I66" s="36"/>
      <c r="J66" s="36"/>
      <c r="K66" s="74"/>
      <c r="L66" s="74"/>
      <c r="M66" s="74"/>
      <c r="N66" s="74"/>
      <c r="O66" s="74"/>
      <c r="P66" s="74"/>
      <c r="Q66" s="74"/>
      <c r="R66" s="31">
        <v>0.35</v>
      </c>
      <c r="S66" s="68"/>
      <c r="T66" s="13"/>
      <c r="U66" s="13"/>
      <c r="V66" s="13"/>
      <c r="W66" s="69"/>
      <c r="X66" s="70"/>
      <c r="Y66" s="66"/>
      <c r="Z66" s="66"/>
    </row>
    <row r="67" ht="15.75" customHeight="1">
      <c r="A67" s="31" t="s">
        <v>173</v>
      </c>
      <c r="B67" s="31"/>
      <c r="C67" s="20" t="s">
        <v>235</v>
      </c>
      <c r="D67" s="75"/>
      <c r="E67" s="75"/>
      <c r="F67" s="75"/>
      <c r="G67" s="20">
        <v>98.45</v>
      </c>
      <c r="H67" s="20">
        <v>0.51</v>
      </c>
      <c r="I67" s="36"/>
      <c r="J67" s="36"/>
      <c r="K67" s="74"/>
      <c r="L67" s="74"/>
      <c r="M67" s="74"/>
      <c r="N67" s="74"/>
      <c r="O67" s="74"/>
      <c r="P67" s="74"/>
      <c r="Q67" s="74"/>
      <c r="R67" s="68"/>
      <c r="S67" s="31">
        <v>1.04</v>
      </c>
      <c r="T67" s="13"/>
      <c r="U67" s="13"/>
      <c r="V67" s="13"/>
      <c r="W67" s="69"/>
      <c r="X67" s="70"/>
      <c r="Y67" s="66"/>
      <c r="Z67" s="66"/>
    </row>
    <row r="68" ht="15.75" customHeight="1">
      <c r="A68" s="31" t="s">
        <v>174</v>
      </c>
      <c r="B68" s="31"/>
      <c r="C68" s="20" t="s">
        <v>235</v>
      </c>
      <c r="D68" s="75"/>
      <c r="E68" s="75"/>
      <c r="F68" s="75"/>
      <c r="G68" s="76">
        <v>98.82</v>
      </c>
      <c r="H68" s="76">
        <v>1.14</v>
      </c>
      <c r="I68" s="36"/>
      <c r="J68" s="36"/>
      <c r="K68" s="74"/>
      <c r="L68" s="74"/>
      <c r="M68" s="74"/>
      <c r="N68" s="74"/>
      <c r="O68" s="74"/>
      <c r="P68" s="74"/>
      <c r="Q68" s="74"/>
      <c r="R68" s="77"/>
      <c r="S68" s="78">
        <v>0.04</v>
      </c>
      <c r="T68" s="13"/>
      <c r="U68" s="13"/>
      <c r="V68" s="13"/>
      <c r="W68" s="69"/>
      <c r="X68" s="70"/>
      <c r="Y68" s="66"/>
      <c r="Z68" s="66"/>
    </row>
    <row r="69" ht="15.75" customHeight="1">
      <c r="A69" s="31" t="s">
        <v>175</v>
      </c>
      <c r="B69" s="31"/>
      <c r="C69" s="20" t="s">
        <v>235</v>
      </c>
      <c r="D69" s="75"/>
      <c r="E69" s="75"/>
      <c r="F69" s="75"/>
      <c r="G69" s="20">
        <v>99.14</v>
      </c>
      <c r="H69" s="20">
        <v>0.82</v>
      </c>
      <c r="I69" s="36"/>
      <c r="J69" s="36"/>
      <c r="K69" s="74"/>
      <c r="L69" s="74"/>
      <c r="M69" s="74"/>
      <c r="N69" s="74"/>
      <c r="O69" s="74"/>
      <c r="P69" s="74"/>
      <c r="Q69" s="74"/>
      <c r="R69" s="68"/>
      <c r="S69" s="31">
        <v>0.05</v>
      </c>
      <c r="T69" s="13"/>
      <c r="U69" s="13"/>
      <c r="V69" s="13"/>
      <c r="W69" s="69"/>
      <c r="X69" s="70"/>
      <c r="Y69" s="66"/>
      <c r="Z69" s="66"/>
    </row>
    <row r="70" ht="15.75" customHeight="1">
      <c r="A70" s="20" t="s">
        <v>176</v>
      </c>
      <c r="B70" s="20"/>
      <c r="C70" s="20" t="s">
        <v>236</v>
      </c>
      <c r="D70" s="32"/>
      <c r="E70" s="32"/>
      <c r="F70" s="32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36"/>
      <c r="X70" s="70"/>
      <c r="Y70" s="66"/>
      <c r="Z70" s="66"/>
    </row>
    <row r="71" ht="15.75" customHeight="1">
      <c r="A71" s="20" t="s">
        <v>178</v>
      </c>
      <c r="B71" s="20"/>
      <c r="C71" s="20" t="s">
        <v>236</v>
      </c>
      <c r="D71" s="32">
        <v>70.58823533768653</v>
      </c>
      <c r="E71" s="32">
        <v>31.082929606331902</v>
      </c>
      <c r="F71" s="32">
        <v>2.713426</v>
      </c>
      <c r="G71" s="20">
        <v>98.76</v>
      </c>
      <c r="H71" s="20">
        <v>0.79</v>
      </c>
      <c r="I71" s="20"/>
      <c r="J71" s="20"/>
      <c r="K71" s="20">
        <v>0.27</v>
      </c>
      <c r="L71" s="20"/>
      <c r="M71" s="20"/>
      <c r="N71" s="20">
        <v>0.17</v>
      </c>
      <c r="O71" s="20"/>
      <c r="P71" s="20"/>
      <c r="Q71" s="20">
        <v>0.01</v>
      </c>
      <c r="R71" s="20"/>
      <c r="S71" s="20"/>
      <c r="T71" s="20"/>
      <c r="U71" s="20"/>
      <c r="V71" s="20"/>
      <c r="W71" s="36"/>
      <c r="X71" s="70"/>
      <c r="Y71" s="45"/>
      <c r="Z71" s="45"/>
    </row>
    <row r="72" ht="15.75" customHeight="1">
      <c r="A72" s="20" t="s">
        <v>179</v>
      </c>
      <c r="B72" s="20"/>
      <c r="C72" s="20" t="s">
        <v>236</v>
      </c>
      <c r="D72" s="32"/>
      <c r="E72" s="32"/>
      <c r="F72" s="79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36"/>
      <c r="X72" s="70"/>
      <c r="Y72" s="45"/>
      <c r="Z72" s="45"/>
    </row>
    <row r="73" ht="15.75" customHeight="1">
      <c r="A73" s="20" t="s">
        <v>180</v>
      </c>
      <c r="B73" s="20"/>
      <c r="C73" s="20" t="s">
        <v>236</v>
      </c>
      <c r="D73" s="32">
        <v>70.79705336704416</v>
      </c>
      <c r="E73" s="32">
        <v>31.04849636247124</v>
      </c>
      <c r="F73" s="32">
        <v>2.7097539999999998</v>
      </c>
      <c r="G73" s="20">
        <v>99.59</v>
      </c>
      <c r="H73" s="20">
        <v>0.41</v>
      </c>
      <c r="I73" s="20"/>
      <c r="J73" s="20"/>
      <c r="K73" s="20"/>
      <c r="L73" s="20"/>
      <c r="M73" s="20"/>
      <c r="N73" s="20"/>
      <c r="O73" s="20"/>
      <c r="P73" s="20"/>
      <c r="Q73" s="20"/>
      <c r="R73" s="69"/>
      <c r="S73" s="69"/>
      <c r="T73" s="69"/>
      <c r="U73" s="69"/>
      <c r="V73" s="69"/>
      <c r="W73" s="36"/>
      <c r="X73" s="70"/>
      <c r="Y73" s="45"/>
      <c r="Z73" s="45"/>
    </row>
    <row r="74" ht="15.75" customHeight="1">
      <c r="A74" s="20" t="s">
        <v>183</v>
      </c>
      <c r="B74" s="20"/>
      <c r="C74" s="20" t="s">
        <v>236</v>
      </c>
      <c r="D74" s="32">
        <v>70.70334351145038</v>
      </c>
      <c r="E74" s="32">
        <v>31.07098744322736</v>
      </c>
      <c r="F74" s="32">
        <v>2.70964</v>
      </c>
      <c r="G74" s="36">
        <v>99.4</v>
      </c>
      <c r="H74" s="80">
        <v>0.6</v>
      </c>
      <c r="I74" s="69"/>
      <c r="J74" s="69"/>
      <c r="K74" s="20"/>
      <c r="L74" s="20"/>
      <c r="M74" s="20"/>
      <c r="N74" s="20"/>
      <c r="O74" s="20"/>
      <c r="P74" s="20"/>
      <c r="Q74" s="20"/>
      <c r="R74" s="69"/>
      <c r="S74" s="69"/>
      <c r="T74" s="69"/>
      <c r="U74" s="69"/>
      <c r="V74" s="69"/>
      <c r="W74" s="36"/>
      <c r="X74" s="70"/>
      <c r="Y74" s="45"/>
      <c r="Z74" s="45"/>
    </row>
    <row r="75" ht="15.75" customHeight="1">
      <c r="A75" s="20" t="s">
        <v>184</v>
      </c>
      <c r="B75" s="20"/>
      <c r="C75" s="20" t="s">
        <v>236</v>
      </c>
      <c r="D75" s="32">
        <v>70.89592653689905</v>
      </c>
      <c r="E75" s="32">
        <v>31.024833287080888</v>
      </c>
      <c r="F75" s="32">
        <v>2.7098740000000006</v>
      </c>
      <c r="G75" s="20">
        <v>99.79</v>
      </c>
      <c r="H75" s="20">
        <v>0.21</v>
      </c>
      <c r="I75" s="20"/>
      <c r="J75" s="20"/>
      <c r="K75" s="20"/>
      <c r="L75" s="20"/>
      <c r="M75" s="20"/>
      <c r="N75" s="20"/>
      <c r="O75" s="20"/>
      <c r="P75" s="20"/>
      <c r="Q75" s="20"/>
      <c r="R75" s="69"/>
      <c r="S75" s="69"/>
      <c r="T75" s="69"/>
      <c r="U75" s="69"/>
      <c r="V75" s="69"/>
      <c r="W75" s="36"/>
      <c r="X75" s="70"/>
      <c r="Y75" s="45"/>
      <c r="Z75" s="45"/>
    </row>
    <row r="76" ht="15.75" customHeight="1">
      <c r="A76" s="20" t="s">
        <v>185</v>
      </c>
      <c r="B76" s="20"/>
      <c r="C76" s="20" t="s">
        <v>236</v>
      </c>
      <c r="D76" s="32">
        <v>74.28360024810209</v>
      </c>
      <c r="E76" s="32">
        <v>35.720259873354834</v>
      </c>
      <c r="F76" s="32">
        <v>2.8683400000000008</v>
      </c>
      <c r="G76" s="20">
        <v>90.65</v>
      </c>
      <c r="H76" s="20">
        <v>1.39</v>
      </c>
      <c r="I76" s="20"/>
      <c r="J76" s="20"/>
      <c r="K76" s="20">
        <v>0.74</v>
      </c>
      <c r="L76" s="20"/>
      <c r="M76" s="20"/>
      <c r="N76" s="20"/>
      <c r="O76" s="20">
        <v>7.22</v>
      </c>
      <c r="P76" s="20"/>
      <c r="Q76" s="20"/>
      <c r="R76" s="69"/>
      <c r="S76" s="69"/>
      <c r="T76" s="69"/>
      <c r="U76" s="69"/>
      <c r="V76" s="69"/>
      <c r="W76" s="36"/>
      <c r="X76" s="70"/>
      <c r="Y76" s="45"/>
      <c r="Z76" s="45"/>
    </row>
    <row r="77" ht="15.75" customHeight="1">
      <c r="A77" s="20" t="s">
        <v>186</v>
      </c>
      <c r="B77" s="20"/>
      <c r="C77" s="20" t="s">
        <v>236</v>
      </c>
      <c r="D77" s="32">
        <v>69.85986289470699</v>
      </c>
      <c r="E77" s="32">
        <v>31.214297342790253</v>
      </c>
      <c r="F77" s="32">
        <v>2.710544</v>
      </c>
      <c r="G77" s="20">
        <v>97.39</v>
      </c>
      <c r="H77" s="20">
        <v>1.72</v>
      </c>
      <c r="I77" s="20"/>
      <c r="J77" s="20"/>
      <c r="K77" s="20">
        <v>0.62</v>
      </c>
      <c r="L77" s="20"/>
      <c r="M77" s="20"/>
      <c r="N77" s="20"/>
      <c r="O77" s="20">
        <v>0.11</v>
      </c>
      <c r="P77" s="20"/>
      <c r="Q77" s="20">
        <v>0.16</v>
      </c>
      <c r="R77" s="20"/>
      <c r="S77" s="20"/>
      <c r="T77" s="20"/>
      <c r="U77" s="20"/>
      <c r="V77" s="20"/>
      <c r="W77" s="36"/>
      <c r="X77" s="70"/>
      <c r="Y77" s="45"/>
      <c r="Z77" s="45"/>
    </row>
    <row r="78" ht="15.75" customHeight="1">
      <c r="A78" s="20" t="s">
        <v>187</v>
      </c>
      <c r="B78" s="20"/>
      <c r="C78" s="20" t="s">
        <v>236</v>
      </c>
      <c r="D78" s="32">
        <v>71.09083553066833</v>
      </c>
      <c r="E78" s="32">
        <v>31.48143018254981</v>
      </c>
      <c r="F78" s="32">
        <v>2.72431</v>
      </c>
      <c r="G78" s="20">
        <v>98.77</v>
      </c>
      <c r="H78" s="20">
        <v>0.57</v>
      </c>
      <c r="I78" s="20"/>
      <c r="J78" s="20"/>
      <c r="K78" s="20"/>
      <c r="L78" s="20"/>
      <c r="M78" s="20"/>
      <c r="N78" s="20"/>
      <c r="O78" s="20">
        <v>0.66</v>
      </c>
      <c r="P78" s="20"/>
      <c r="Q78" s="20"/>
      <c r="R78" s="20"/>
      <c r="S78" s="20"/>
      <c r="T78" s="20"/>
      <c r="U78" s="20"/>
      <c r="V78" s="20"/>
      <c r="W78" s="36"/>
      <c r="X78" s="70"/>
      <c r="Y78" s="45"/>
      <c r="Z78" s="45"/>
    </row>
    <row r="79" ht="15.75" customHeight="1">
      <c r="A79" s="20" t="s">
        <v>188</v>
      </c>
      <c r="B79" s="20"/>
      <c r="C79" s="20" t="s">
        <v>236</v>
      </c>
      <c r="D79" s="32">
        <v>59.724702737641884</v>
      </c>
      <c r="E79" s="32">
        <v>29.579257746937486</v>
      </c>
      <c r="F79" s="32">
        <v>2.7085429999999997</v>
      </c>
      <c r="G79" s="20">
        <v>85.03</v>
      </c>
      <c r="H79" s="20">
        <v>2.79</v>
      </c>
      <c r="I79" s="20"/>
      <c r="J79" s="20"/>
      <c r="K79" s="20">
        <v>4.63</v>
      </c>
      <c r="L79" s="20"/>
      <c r="M79" s="20"/>
      <c r="N79" s="20"/>
      <c r="O79" s="20">
        <v>0.19</v>
      </c>
      <c r="P79" s="20"/>
      <c r="Q79" s="20">
        <v>7.36</v>
      </c>
      <c r="R79" s="20"/>
      <c r="S79" s="20"/>
      <c r="T79" s="20"/>
      <c r="U79" s="20"/>
      <c r="V79" s="20"/>
      <c r="W79" s="36"/>
      <c r="X79" s="70"/>
      <c r="Y79" s="45"/>
      <c r="Z79" s="45"/>
    </row>
    <row r="80" ht="15.75" customHeight="1">
      <c r="A80" s="20" t="s">
        <v>189</v>
      </c>
      <c r="B80" s="20"/>
      <c r="C80" s="20" t="s">
        <v>236</v>
      </c>
      <c r="D80" s="32">
        <v>69.4640166902321</v>
      </c>
      <c r="E80" s="32">
        <v>31.217999963992614</v>
      </c>
      <c r="F80" s="32">
        <v>2.7070030000000007</v>
      </c>
      <c r="G80" s="20">
        <v>95.79</v>
      </c>
      <c r="H80" s="20">
        <v>2.39</v>
      </c>
      <c r="I80" s="20"/>
      <c r="J80" s="20"/>
      <c r="K80" s="20">
        <v>1.73</v>
      </c>
      <c r="L80" s="20"/>
      <c r="M80" s="20"/>
      <c r="N80" s="20">
        <v>0.04</v>
      </c>
      <c r="O80" s="20"/>
      <c r="P80" s="20"/>
      <c r="Q80" s="20">
        <v>0.05</v>
      </c>
      <c r="R80" s="20"/>
      <c r="S80" s="20"/>
      <c r="T80" s="20"/>
      <c r="U80" s="20"/>
      <c r="V80" s="20"/>
      <c r="W80" s="36"/>
      <c r="X80" s="70"/>
      <c r="Y80" s="45"/>
      <c r="Z80" s="45"/>
    </row>
    <row r="81" ht="15.75" customHeight="1">
      <c r="A81" s="20" t="s">
        <v>190</v>
      </c>
      <c r="B81" s="20"/>
      <c r="C81" s="20" t="s">
        <v>236</v>
      </c>
      <c r="D81" s="32">
        <v>70.37717931713604</v>
      </c>
      <c r="E81" s="32">
        <v>31.96081427617623</v>
      </c>
      <c r="F81" s="32">
        <v>2.7332469999999995</v>
      </c>
      <c r="G81" s="20">
        <v>95.8</v>
      </c>
      <c r="H81" s="20">
        <v>2.22</v>
      </c>
      <c r="I81" s="20"/>
      <c r="J81" s="20"/>
      <c r="K81" s="20">
        <v>0.79</v>
      </c>
      <c r="L81" s="20"/>
      <c r="M81" s="20"/>
      <c r="N81" s="20"/>
      <c r="O81" s="20">
        <v>1.16</v>
      </c>
      <c r="P81" s="20"/>
      <c r="Q81" s="20">
        <v>0.03</v>
      </c>
      <c r="R81" s="20"/>
      <c r="S81" s="20"/>
      <c r="T81" s="20"/>
      <c r="U81" s="20"/>
      <c r="V81" s="20"/>
      <c r="W81" s="36"/>
      <c r="X81" s="70"/>
      <c r="Y81" s="45"/>
      <c r="Z81" s="45"/>
    </row>
    <row r="82" ht="15.75" customHeight="1">
      <c r="A82" s="20" t="s">
        <v>191</v>
      </c>
      <c r="B82" s="20"/>
      <c r="C82" s="20" t="s">
        <v>236</v>
      </c>
      <c r="D82" s="32">
        <v>70.66336331581465</v>
      </c>
      <c r="E82" s="32">
        <v>31.583700926565463</v>
      </c>
      <c r="F82" s="32">
        <v>2.7245049999999997</v>
      </c>
      <c r="G82" s="20">
        <v>97.1</v>
      </c>
      <c r="H82" s="20">
        <v>1.2</v>
      </c>
      <c r="I82" s="20"/>
      <c r="J82" s="20"/>
      <c r="K82" s="20">
        <v>0.95</v>
      </c>
      <c r="L82" s="20"/>
      <c r="M82" s="20"/>
      <c r="N82" s="20"/>
      <c r="O82" s="20">
        <v>0.75</v>
      </c>
      <c r="P82" s="20"/>
      <c r="Q82" s="20"/>
      <c r="R82" s="20"/>
      <c r="S82" s="20"/>
      <c r="T82" s="20"/>
      <c r="U82" s="20"/>
      <c r="V82" s="20"/>
      <c r="W82" s="36"/>
      <c r="X82" s="70"/>
      <c r="Y82" s="45"/>
      <c r="Z82" s="45"/>
    </row>
    <row r="83" ht="15.75" customHeight="1">
      <c r="A83" s="20" t="s">
        <v>194</v>
      </c>
      <c r="B83" s="20"/>
      <c r="C83" s="20" t="s">
        <v>236</v>
      </c>
      <c r="D83" s="32">
        <v>70.42348687837253</v>
      </c>
      <c r="E83" s="32">
        <v>31.138526119073433</v>
      </c>
      <c r="F83" s="32">
        <v>2.709298</v>
      </c>
      <c r="G83" s="20">
        <v>98.83</v>
      </c>
      <c r="H83" s="20">
        <v>1.17</v>
      </c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36"/>
      <c r="X83" s="70"/>
      <c r="Y83" s="45"/>
      <c r="Z83" s="45"/>
    </row>
    <row r="84" ht="15.75" customHeight="1">
      <c r="A84" s="20" t="s">
        <v>195</v>
      </c>
      <c r="B84" s="20"/>
      <c r="C84" s="20" t="s">
        <v>236</v>
      </c>
      <c r="D84" s="32">
        <v>69.99027914610986</v>
      </c>
      <c r="E84" s="32">
        <v>31.24417852906181</v>
      </c>
      <c r="F84" s="32">
        <v>2.708764</v>
      </c>
      <c r="G84" s="20">
        <v>97.94</v>
      </c>
      <c r="H84" s="20">
        <v>2.06</v>
      </c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36"/>
      <c r="X84" s="70"/>
      <c r="Y84" s="45"/>
      <c r="Z84" s="45"/>
    </row>
    <row r="85" ht="15.75" customHeight="1">
      <c r="A85" s="20" t="s">
        <v>196</v>
      </c>
      <c r="B85" s="20"/>
      <c r="C85" s="20" t="s">
        <v>236</v>
      </c>
      <c r="D85" s="32">
        <v>70.26232871234338</v>
      </c>
      <c r="E85" s="32">
        <v>31.177672471533825</v>
      </c>
      <c r="F85" s="32">
        <v>2.7091000000000003</v>
      </c>
      <c r="G85" s="20">
        <v>98.5</v>
      </c>
      <c r="H85" s="20">
        <v>1.5</v>
      </c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36"/>
      <c r="X85" s="70"/>
      <c r="Y85" s="45"/>
      <c r="Z85" s="45"/>
    </row>
    <row r="86" ht="15.75" customHeight="1">
      <c r="A86" s="20" t="s">
        <v>197</v>
      </c>
      <c r="B86" s="20"/>
      <c r="C86" s="20" t="s">
        <v>236</v>
      </c>
      <c r="D86" s="32">
        <v>70.51165746800726</v>
      </c>
      <c r="E86" s="32">
        <v>31.11718749347992</v>
      </c>
      <c r="F86" s="32">
        <v>2.7094059999999995</v>
      </c>
      <c r="G86" s="20">
        <v>99.01</v>
      </c>
      <c r="H86" s="20">
        <v>0.99</v>
      </c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36"/>
      <c r="X86" s="70"/>
      <c r="Y86" s="45"/>
      <c r="Z86" s="45"/>
    </row>
    <row r="87" ht="15.75" customHeight="1">
      <c r="A87" s="20" t="s">
        <v>198</v>
      </c>
      <c r="B87" s="20"/>
      <c r="C87" s="20" t="s">
        <v>236</v>
      </c>
      <c r="D87" s="32">
        <v>69.7487488217506</v>
      </c>
      <c r="E87" s="32">
        <v>31.495313752855473</v>
      </c>
      <c r="F87" s="32">
        <v>2.7138400000000003</v>
      </c>
      <c r="G87" s="20">
        <v>96.9</v>
      </c>
      <c r="H87" s="20">
        <v>2.85</v>
      </c>
      <c r="I87" s="20"/>
      <c r="J87" s="20"/>
      <c r="K87" s="20"/>
      <c r="L87" s="20"/>
      <c r="M87" s="20"/>
      <c r="N87" s="20"/>
      <c r="O87" s="20">
        <v>0.25</v>
      </c>
      <c r="P87" s="20"/>
      <c r="Q87" s="20"/>
      <c r="R87" s="20"/>
      <c r="S87" s="20"/>
      <c r="T87" s="20"/>
      <c r="U87" s="20"/>
      <c r="V87" s="20"/>
      <c r="W87" s="36"/>
      <c r="X87" s="70"/>
      <c r="Y87" s="45"/>
      <c r="Z87" s="45"/>
    </row>
    <row r="88" ht="15.75" customHeight="1">
      <c r="A88" s="20" t="s">
        <v>200</v>
      </c>
      <c r="B88" s="20"/>
      <c r="C88" s="20" t="s">
        <v>236</v>
      </c>
      <c r="D88" s="32">
        <v>60.14932974041283</v>
      </c>
      <c r="E88" s="32">
        <v>31.01429251124734</v>
      </c>
      <c r="F88" s="32">
        <v>2.709081</v>
      </c>
      <c r="G88" s="20">
        <v>86.46</v>
      </c>
      <c r="H88" s="20">
        <v>11.19</v>
      </c>
      <c r="I88" s="20"/>
      <c r="J88" s="20"/>
      <c r="K88" s="20">
        <v>1.25</v>
      </c>
      <c r="L88" s="20"/>
      <c r="M88" s="20"/>
      <c r="N88" s="20"/>
      <c r="O88" s="81">
        <v>0.6</v>
      </c>
      <c r="P88" s="81">
        <v>0.5</v>
      </c>
      <c r="Q88" s="20"/>
      <c r="R88" s="20"/>
      <c r="S88" s="20"/>
      <c r="T88" s="20"/>
      <c r="U88" s="20"/>
      <c r="V88" s="20"/>
      <c r="W88" s="36"/>
      <c r="X88" s="70"/>
      <c r="Y88" s="45"/>
      <c r="Z88" s="45"/>
    </row>
    <row r="89" ht="15.75" customHeight="1">
      <c r="A89" s="20" t="s">
        <v>203</v>
      </c>
      <c r="B89" s="20"/>
      <c r="C89" s="20" t="s">
        <v>236</v>
      </c>
      <c r="D89" s="32">
        <v>69.40488309659986</v>
      </c>
      <c r="E89" s="32">
        <v>31.350737198590537</v>
      </c>
      <c r="F89" s="32">
        <v>2.707366</v>
      </c>
      <c r="G89" s="20">
        <v>96.39</v>
      </c>
      <c r="H89" s="20">
        <v>3.09</v>
      </c>
      <c r="I89" s="20"/>
      <c r="J89" s="20"/>
      <c r="K89" s="20">
        <v>0.52</v>
      </c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36"/>
      <c r="X89" s="70"/>
      <c r="Y89" s="45"/>
      <c r="Z89" s="45"/>
    </row>
    <row r="90" ht="15.75" customHeight="1">
      <c r="A90" s="20" t="s">
        <v>206</v>
      </c>
      <c r="B90" s="20"/>
      <c r="C90" s="20" t="s">
        <v>236</v>
      </c>
      <c r="D90" s="32">
        <v>70.70539615584448</v>
      </c>
      <c r="E90" s="32">
        <v>31.1998968990846</v>
      </c>
      <c r="F90" s="32">
        <v>2.7136729999999996</v>
      </c>
      <c r="G90" s="20">
        <v>98.85</v>
      </c>
      <c r="H90" s="20">
        <v>0.71</v>
      </c>
      <c r="I90" s="20"/>
      <c r="J90" s="20"/>
      <c r="K90" s="20">
        <v>0.23</v>
      </c>
      <c r="L90" s="20"/>
      <c r="M90" s="20"/>
      <c r="N90" s="20"/>
      <c r="O90" s="20">
        <v>0.2</v>
      </c>
      <c r="P90" s="20"/>
      <c r="Q90" s="20">
        <v>0.01</v>
      </c>
      <c r="R90" s="20"/>
      <c r="S90" s="20"/>
      <c r="T90" s="20"/>
      <c r="U90" s="20"/>
      <c r="V90" s="20"/>
      <c r="W90" s="36"/>
      <c r="X90" s="70"/>
      <c r="Y90" s="45"/>
      <c r="Z90" s="45"/>
    </row>
    <row r="91" ht="15.75" customHeight="1">
      <c r="A91" s="20" t="s">
        <v>208</v>
      </c>
      <c r="B91" s="20"/>
      <c r="C91" s="20" t="s">
        <v>236</v>
      </c>
      <c r="D91" s="32">
        <v>57.75847003115111</v>
      </c>
      <c r="E91" s="32">
        <v>30.758623486319927</v>
      </c>
      <c r="F91" s="32">
        <v>2.696997</v>
      </c>
      <c r="G91" s="20">
        <v>76.73</v>
      </c>
      <c r="H91" s="20">
        <v>11.69</v>
      </c>
      <c r="I91" s="20"/>
      <c r="J91" s="20"/>
      <c r="K91" s="20">
        <v>5.59</v>
      </c>
      <c r="L91" s="20"/>
      <c r="M91" s="20"/>
      <c r="N91" s="20"/>
      <c r="O91" s="20"/>
      <c r="P91" s="20"/>
      <c r="Q91" s="20">
        <v>5.99</v>
      </c>
      <c r="R91" s="20"/>
      <c r="S91" s="20"/>
      <c r="T91" s="20"/>
      <c r="U91" s="20"/>
      <c r="V91" s="20"/>
      <c r="W91" s="36"/>
      <c r="X91" s="70"/>
      <c r="Y91" s="45"/>
      <c r="Z91" s="45"/>
    </row>
    <row r="92" ht="15.75" customHeight="1">
      <c r="A92" s="20" t="s">
        <v>209</v>
      </c>
      <c r="B92" s="20"/>
      <c r="C92" s="20" t="s">
        <v>236</v>
      </c>
      <c r="D92" s="32">
        <v>61.81254072286684</v>
      </c>
      <c r="E92" s="32">
        <v>31.700239693004207</v>
      </c>
      <c r="F92" s="32">
        <v>2.7199419999999996</v>
      </c>
      <c r="G92" s="20">
        <v>83.56</v>
      </c>
      <c r="H92" s="20">
        <v>9.98</v>
      </c>
      <c r="I92" s="20"/>
      <c r="J92" s="20"/>
      <c r="K92" s="20">
        <v>1.78</v>
      </c>
      <c r="L92" s="20">
        <v>0.23</v>
      </c>
      <c r="M92" s="20"/>
      <c r="N92" s="20"/>
      <c r="O92" s="20">
        <v>0.78</v>
      </c>
      <c r="P92" s="20"/>
      <c r="Q92" s="20">
        <v>3.67</v>
      </c>
      <c r="R92" s="20"/>
      <c r="S92" s="20"/>
      <c r="T92" s="20"/>
      <c r="U92" s="20"/>
      <c r="V92" s="20"/>
      <c r="W92" s="36"/>
      <c r="X92" s="70"/>
      <c r="Y92" s="45"/>
      <c r="Z92" s="45"/>
    </row>
    <row r="93" ht="15.75" customHeight="1">
      <c r="A93" s="20" t="s">
        <v>212</v>
      </c>
      <c r="B93" s="20"/>
      <c r="C93" s="20" t="s">
        <v>236</v>
      </c>
      <c r="D93" s="32"/>
      <c r="E93" s="32"/>
      <c r="F93" s="32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36"/>
      <c r="X93" s="70"/>
      <c r="Y93" s="45"/>
      <c r="Z93" s="45"/>
    </row>
    <row r="94" ht="15.75" customHeight="1">
      <c r="A94" s="20" t="s">
        <v>213</v>
      </c>
      <c r="B94" s="20"/>
      <c r="C94" s="20" t="s">
        <v>236</v>
      </c>
      <c r="D94" s="32">
        <v>71.66968497419097</v>
      </c>
      <c r="E94" s="32">
        <v>37.5448381298134</v>
      </c>
      <c r="F94" s="32">
        <v>2.8985469999999998</v>
      </c>
      <c r="G94" s="20">
        <v>80.24</v>
      </c>
      <c r="H94" s="20">
        <v>7.8</v>
      </c>
      <c r="I94" s="20"/>
      <c r="J94" s="20"/>
      <c r="K94" s="20">
        <v>3.05</v>
      </c>
      <c r="L94" s="20"/>
      <c r="M94" s="20"/>
      <c r="N94" s="20"/>
      <c r="O94" s="20">
        <v>8.91</v>
      </c>
      <c r="P94" s="20"/>
      <c r="Q94" s="20"/>
      <c r="R94" s="20"/>
      <c r="S94" s="20"/>
      <c r="T94" s="20"/>
      <c r="U94" s="20"/>
      <c r="V94" s="20"/>
      <c r="W94" s="36"/>
      <c r="X94" s="70"/>
      <c r="Y94" s="45"/>
      <c r="Z94" s="45"/>
    </row>
    <row r="95" ht="15.75" customHeight="1">
      <c r="A95" s="20" t="s">
        <v>214</v>
      </c>
      <c r="B95" s="20"/>
      <c r="C95" s="20" t="s">
        <v>236</v>
      </c>
      <c r="D95" s="32">
        <v>70.90087644329341</v>
      </c>
      <c r="E95" s="32">
        <v>31.023650449168372</v>
      </c>
      <c r="F95" s="32">
        <v>2.7098799999999996</v>
      </c>
      <c r="G95" s="20">
        <v>99.8</v>
      </c>
      <c r="H95" s="20">
        <v>0.2</v>
      </c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36"/>
      <c r="X95" s="70"/>
      <c r="Y95" s="45"/>
      <c r="Z95" s="45"/>
    </row>
    <row r="96" ht="15.75" customHeight="1">
      <c r="A96" s="20" t="s">
        <v>215</v>
      </c>
      <c r="B96" s="20"/>
      <c r="C96" s="20" t="s">
        <v>236</v>
      </c>
      <c r="D96" s="32">
        <v>70.00013475713521</v>
      </c>
      <c r="E96" s="32">
        <v>31.10186121541836</v>
      </c>
      <c r="F96" s="32">
        <v>2.712869</v>
      </c>
      <c r="G96" s="20">
        <v>98.49</v>
      </c>
      <c r="H96" s="20">
        <v>0.91</v>
      </c>
      <c r="I96" s="20"/>
      <c r="J96" s="20"/>
      <c r="K96" s="20">
        <v>0.05</v>
      </c>
      <c r="L96" s="20"/>
      <c r="M96" s="20"/>
      <c r="N96" s="20"/>
      <c r="O96" s="20">
        <v>0.15</v>
      </c>
      <c r="P96" s="20"/>
      <c r="Q96" s="20">
        <v>0.4</v>
      </c>
      <c r="R96" s="20"/>
      <c r="S96" s="20"/>
      <c r="T96" s="20"/>
      <c r="U96" s="20"/>
      <c r="V96" s="20"/>
      <c r="W96" s="36"/>
      <c r="X96" s="70"/>
      <c r="Y96" s="45"/>
      <c r="Z96" s="45"/>
    </row>
    <row r="97" ht="15.75" customHeight="1">
      <c r="A97" s="20" t="s">
        <v>216</v>
      </c>
      <c r="B97" s="20"/>
      <c r="C97" s="20" t="s">
        <v>236</v>
      </c>
      <c r="D97" s="32">
        <v>70.63550159797137</v>
      </c>
      <c r="E97" s="32">
        <v>31.51078418823508</v>
      </c>
      <c r="F97" s="32">
        <v>2.7229030000000005</v>
      </c>
      <c r="G97" s="20">
        <v>97.87</v>
      </c>
      <c r="H97" s="20">
        <v>1.17</v>
      </c>
      <c r="I97" s="20"/>
      <c r="J97" s="20"/>
      <c r="K97" s="20">
        <v>0.27</v>
      </c>
      <c r="L97" s="20"/>
      <c r="M97" s="20"/>
      <c r="N97" s="20"/>
      <c r="O97" s="20">
        <v>0.63</v>
      </c>
      <c r="P97" s="20"/>
      <c r="Q97" s="20">
        <v>0.06</v>
      </c>
      <c r="R97" s="20"/>
      <c r="S97" s="20"/>
      <c r="T97" s="20"/>
      <c r="U97" s="20"/>
      <c r="V97" s="20"/>
      <c r="W97" s="36"/>
      <c r="X97" s="70"/>
      <c r="Y97" s="45"/>
      <c r="Z97" s="45"/>
    </row>
    <row r="98" ht="15.75" customHeight="1">
      <c r="A98" s="20" t="s">
        <v>217</v>
      </c>
      <c r="B98" s="20"/>
      <c r="C98" s="20" t="s">
        <v>236</v>
      </c>
      <c r="D98" s="32">
        <v>70.03338285113217</v>
      </c>
      <c r="E98" s="32">
        <v>31.108141834865915</v>
      </c>
      <c r="F98" s="32">
        <v>2.7176549999999997</v>
      </c>
      <c r="G98" s="20">
        <v>97.08</v>
      </c>
      <c r="H98" s="20">
        <v>1.2</v>
      </c>
      <c r="I98" s="20"/>
      <c r="J98" s="20"/>
      <c r="K98" s="20">
        <v>1.27</v>
      </c>
      <c r="L98" s="20"/>
      <c r="M98" s="20"/>
      <c r="N98" s="20"/>
      <c r="O98" s="20">
        <v>0.43</v>
      </c>
      <c r="P98" s="20"/>
      <c r="Q98" s="20">
        <v>0.02</v>
      </c>
      <c r="R98" s="20"/>
      <c r="S98" s="20"/>
      <c r="T98" s="20"/>
      <c r="U98" s="20"/>
      <c r="V98" s="20"/>
      <c r="W98" s="36"/>
      <c r="X98" s="70"/>
      <c r="Y98" s="45"/>
      <c r="Z98" s="45"/>
    </row>
    <row r="99" ht="15.75" customHeight="1">
      <c r="A99" s="20" t="s">
        <v>219</v>
      </c>
      <c r="B99" s="20"/>
      <c r="C99" s="20" t="s">
        <v>237</v>
      </c>
      <c r="D99" s="32">
        <v>70.25</v>
      </c>
      <c r="E99" s="32">
        <v>44.14</v>
      </c>
      <c r="F99" s="32">
        <v>2.82</v>
      </c>
      <c r="G99" s="20"/>
      <c r="H99" s="20">
        <v>23.98</v>
      </c>
      <c r="I99" s="20">
        <v>66.7</v>
      </c>
      <c r="J99" s="20">
        <v>9.3</v>
      </c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36"/>
      <c r="X99" s="70"/>
      <c r="Y99" s="45"/>
      <c r="Z99" s="45"/>
    </row>
    <row r="100" ht="15.75" customHeight="1">
      <c r="A100" s="20" t="s">
        <v>222</v>
      </c>
      <c r="B100" s="20"/>
      <c r="C100" s="20" t="s">
        <v>237</v>
      </c>
      <c r="D100" s="32">
        <v>63.4</v>
      </c>
      <c r="E100" s="32">
        <v>32.02</v>
      </c>
      <c r="F100" s="32">
        <v>2.7</v>
      </c>
      <c r="G100" s="20">
        <v>82.75</v>
      </c>
      <c r="H100" s="20">
        <v>15.74</v>
      </c>
      <c r="I100" s="20"/>
      <c r="J100" s="20">
        <v>1.52</v>
      </c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36"/>
      <c r="X100" s="70"/>
      <c r="Y100" s="45"/>
      <c r="Z100" s="45"/>
    </row>
    <row r="101" ht="15.75" customHeight="1">
      <c r="A101" s="20" t="s">
        <v>223</v>
      </c>
      <c r="B101" s="20"/>
      <c r="C101" s="20" t="s">
        <v>237</v>
      </c>
      <c r="D101" s="32">
        <v>67.98</v>
      </c>
      <c r="E101" s="32">
        <v>30.75</v>
      </c>
      <c r="F101" s="32">
        <v>2.71</v>
      </c>
      <c r="G101" s="20">
        <v>93.57</v>
      </c>
      <c r="H101" s="20">
        <v>6.02</v>
      </c>
      <c r="I101" s="20"/>
      <c r="J101" s="20">
        <v>0.42</v>
      </c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36"/>
      <c r="X101" s="70"/>
      <c r="Y101" s="45"/>
      <c r="Z101" s="45"/>
    </row>
    <row r="102" ht="15.75" customHeight="1">
      <c r="A102" s="20" t="s">
        <v>224</v>
      </c>
      <c r="B102" s="20"/>
      <c r="C102" s="20" t="s">
        <v>237</v>
      </c>
      <c r="D102" s="32">
        <v>68.4</v>
      </c>
      <c r="E102" s="32">
        <v>30.64</v>
      </c>
      <c r="F102" s="32">
        <v>2.71</v>
      </c>
      <c r="G102" s="20">
        <v>94.46</v>
      </c>
      <c r="H102" s="20">
        <v>5.08</v>
      </c>
      <c r="I102" s="20"/>
      <c r="J102" s="20">
        <v>0.47</v>
      </c>
      <c r="K102" s="20"/>
      <c r="L102" s="20"/>
      <c r="M102" s="20"/>
      <c r="N102" s="20"/>
      <c r="O102" s="20"/>
      <c r="P102" s="20"/>
      <c r="Q102" s="20"/>
      <c r="R102" s="69"/>
      <c r="S102" s="69"/>
      <c r="T102" s="69"/>
      <c r="U102" s="69"/>
      <c r="V102" s="69"/>
      <c r="W102" s="36"/>
      <c r="X102" s="70"/>
      <c r="Y102" s="45"/>
      <c r="Z102" s="45"/>
    </row>
    <row r="103" ht="15.75" customHeight="1">
      <c r="A103" s="66"/>
      <c r="B103" s="66"/>
      <c r="C103" s="66"/>
      <c r="D103" s="82"/>
      <c r="E103" s="82"/>
      <c r="F103" s="82"/>
      <c r="G103" s="66"/>
      <c r="H103" s="66"/>
      <c r="I103" s="66"/>
      <c r="J103" s="66"/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45"/>
      <c r="Z103" s="45"/>
    </row>
    <row r="104" ht="15.75" customHeight="1">
      <c r="A104" s="66"/>
      <c r="B104" s="66"/>
      <c r="C104" s="66"/>
      <c r="D104" s="82"/>
      <c r="E104" s="82"/>
      <c r="F104" s="82"/>
      <c r="G104" s="66"/>
      <c r="H104" s="66"/>
      <c r="I104" s="66"/>
      <c r="J104" s="66"/>
      <c r="K104" s="66"/>
      <c r="L104" s="66"/>
      <c r="M104" s="66"/>
      <c r="N104" s="66"/>
      <c r="O104" s="66"/>
      <c r="P104" s="66"/>
      <c r="Q104" s="66"/>
      <c r="R104" s="66"/>
      <c r="S104" s="66"/>
      <c r="T104" s="66"/>
      <c r="U104" s="66"/>
      <c r="V104" s="66"/>
      <c r="W104" s="66"/>
      <c r="X104" s="66"/>
      <c r="Y104" s="45"/>
      <c r="Z104" s="45"/>
    </row>
    <row r="105" ht="15.75" customHeight="1">
      <c r="A105" s="66"/>
      <c r="B105" s="66"/>
      <c r="C105" s="66"/>
      <c r="D105" s="82"/>
      <c r="E105" s="82"/>
      <c r="F105" s="82"/>
      <c r="G105" s="66"/>
      <c r="H105" s="66"/>
      <c r="I105" s="66"/>
      <c r="J105" s="66"/>
      <c r="K105" s="66"/>
      <c r="L105" s="66"/>
      <c r="M105" s="66"/>
      <c r="N105" s="66"/>
      <c r="O105" s="66"/>
      <c r="P105" s="66"/>
      <c r="Q105" s="66"/>
      <c r="R105" s="66"/>
      <c r="S105" s="66"/>
      <c r="T105" s="66"/>
      <c r="U105" s="66"/>
      <c r="V105" s="66"/>
      <c r="W105" s="66"/>
      <c r="X105" s="66"/>
      <c r="Y105" s="45"/>
      <c r="Z105" s="45"/>
    </row>
    <row r="106" ht="15.75" customHeight="1">
      <c r="A106" s="66"/>
      <c r="B106" s="66"/>
      <c r="C106" s="66"/>
      <c r="D106" s="82"/>
      <c r="E106" s="82"/>
      <c r="F106" s="82"/>
      <c r="G106" s="66"/>
      <c r="H106" s="66"/>
      <c r="I106" s="66"/>
      <c r="J106" s="66"/>
      <c r="K106" s="66"/>
      <c r="L106" s="66"/>
      <c r="M106" s="66"/>
      <c r="N106" s="66"/>
      <c r="O106" s="66"/>
      <c r="P106" s="66"/>
      <c r="Q106" s="66"/>
      <c r="R106" s="66"/>
      <c r="S106" s="66"/>
      <c r="T106" s="66"/>
      <c r="U106" s="66"/>
      <c r="V106" s="66"/>
      <c r="W106" s="66"/>
      <c r="X106" s="66"/>
      <c r="Y106" s="45"/>
      <c r="Z106" s="45"/>
    </row>
    <row r="107" ht="15.75" customHeight="1">
      <c r="A107" s="66"/>
      <c r="B107" s="66"/>
      <c r="C107" s="66"/>
      <c r="D107" s="82"/>
      <c r="E107" s="82"/>
      <c r="F107" s="82"/>
      <c r="G107" s="66"/>
      <c r="H107" s="66"/>
      <c r="I107" s="66"/>
      <c r="J107" s="66"/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45"/>
      <c r="Z107" s="45"/>
    </row>
    <row r="108" ht="15.75" customHeight="1">
      <c r="A108" s="66"/>
      <c r="B108" s="66"/>
      <c r="C108" s="66"/>
      <c r="D108" s="82"/>
      <c r="E108" s="82"/>
      <c r="F108" s="82"/>
      <c r="G108" s="66"/>
      <c r="H108" s="66"/>
      <c r="I108" s="66"/>
      <c r="J108" s="66"/>
      <c r="K108" s="66"/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45"/>
      <c r="Z108" s="45"/>
    </row>
    <row r="109" ht="15.75" customHeight="1">
      <c r="A109" s="66"/>
      <c r="B109" s="66"/>
      <c r="C109" s="66"/>
      <c r="D109" s="82"/>
      <c r="E109" s="82"/>
      <c r="F109" s="82"/>
      <c r="G109" s="66"/>
      <c r="H109" s="66"/>
      <c r="I109" s="66"/>
      <c r="J109" s="66"/>
      <c r="K109" s="66"/>
      <c r="L109" s="66"/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45"/>
      <c r="Z109" s="45"/>
    </row>
    <row r="110" ht="15.75" customHeight="1">
      <c r="A110" s="66"/>
      <c r="B110" s="66"/>
      <c r="C110" s="66"/>
      <c r="D110" s="82"/>
      <c r="E110" s="82"/>
      <c r="F110" s="82"/>
      <c r="G110" s="66"/>
      <c r="H110" s="66"/>
      <c r="I110" s="66"/>
      <c r="J110" s="66"/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45"/>
      <c r="Z110" s="45"/>
    </row>
    <row r="111" ht="15.75" customHeight="1">
      <c r="A111" s="66"/>
      <c r="B111" s="66"/>
      <c r="C111" s="66"/>
      <c r="D111" s="82"/>
      <c r="E111" s="82"/>
      <c r="F111" s="82"/>
      <c r="G111" s="66"/>
      <c r="H111" s="66"/>
      <c r="I111" s="66"/>
      <c r="J111" s="66"/>
      <c r="K111" s="66"/>
      <c r="L111" s="66"/>
      <c r="M111" s="66"/>
      <c r="N111" s="66"/>
      <c r="O111" s="66"/>
      <c r="P111" s="66"/>
      <c r="Q111" s="66"/>
      <c r="R111" s="66"/>
      <c r="S111" s="66"/>
      <c r="T111" s="66"/>
      <c r="U111" s="66"/>
      <c r="V111" s="66"/>
      <c r="W111" s="66"/>
      <c r="X111" s="66"/>
      <c r="Y111" s="45"/>
      <c r="Z111" s="45"/>
    </row>
    <row r="112" ht="15.75" customHeight="1">
      <c r="A112" s="66"/>
      <c r="B112" s="66"/>
      <c r="C112" s="66"/>
      <c r="D112" s="82"/>
      <c r="E112" s="79"/>
      <c r="F112" s="79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</row>
    <row r="113" ht="15.75" customHeight="1">
      <c r="A113" s="66"/>
      <c r="B113" s="66"/>
      <c r="C113" s="66"/>
      <c r="D113" s="82"/>
      <c r="E113" s="79"/>
      <c r="F113" s="79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</row>
    <row r="114" ht="15.75" customHeight="1">
      <c r="A114" s="66"/>
      <c r="B114" s="66"/>
      <c r="C114" s="66"/>
      <c r="D114" s="82"/>
      <c r="E114" s="79"/>
      <c r="F114" s="79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</row>
    <row r="115" ht="15.75" customHeight="1">
      <c r="A115" s="66"/>
      <c r="B115" s="66"/>
      <c r="C115" s="66"/>
      <c r="D115" s="82"/>
      <c r="E115" s="79"/>
      <c r="F115" s="79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</row>
    <row r="116" ht="15.75" customHeight="1">
      <c r="A116" s="66"/>
      <c r="B116" s="66"/>
      <c r="C116" s="66"/>
      <c r="D116" s="82"/>
      <c r="E116" s="79"/>
      <c r="F116" s="79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</row>
    <row r="117" ht="15.75" customHeight="1">
      <c r="A117" s="66"/>
      <c r="B117" s="66"/>
      <c r="C117" s="66"/>
      <c r="D117" s="82"/>
      <c r="E117" s="79"/>
      <c r="F117" s="79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</row>
    <row r="118" ht="15.75" customHeight="1">
      <c r="A118" s="66"/>
      <c r="B118" s="66"/>
      <c r="C118" s="66"/>
      <c r="D118" s="82"/>
      <c r="E118" s="79"/>
      <c r="F118" s="79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</row>
    <row r="119" ht="15.75" customHeight="1">
      <c r="A119" s="66"/>
      <c r="B119" s="66"/>
      <c r="C119" s="66"/>
      <c r="D119" s="82"/>
      <c r="E119" s="79"/>
      <c r="F119" s="79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</row>
    <row r="120" ht="15.75" customHeight="1">
      <c r="A120" s="66"/>
      <c r="B120" s="66"/>
      <c r="C120" s="66"/>
      <c r="D120" s="82"/>
      <c r="E120" s="79"/>
      <c r="F120" s="79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</row>
    <row r="121" ht="15.75" customHeight="1">
      <c r="A121" s="66"/>
      <c r="B121" s="66"/>
      <c r="C121" s="66"/>
      <c r="D121" s="82"/>
      <c r="E121" s="79"/>
      <c r="F121" s="79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</row>
    <row r="122" ht="15.75" customHeight="1">
      <c r="A122" s="66"/>
      <c r="B122" s="66"/>
      <c r="C122" s="66"/>
      <c r="D122" s="82"/>
      <c r="E122" s="79"/>
      <c r="F122" s="79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</row>
    <row r="123" ht="15.75" customHeight="1">
      <c r="A123" s="66"/>
      <c r="B123" s="66"/>
      <c r="C123" s="66"/>
      <c r="D123" s="82"/>
      <c r="E123" s="79"/>
      <c r="F123" s="79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</row>
    <row r="124" ht="15.75" customHeight="1">
      <c r="A124" s="66"/>
      <c r="B124" s="66"/>
      <c r="C124" s="66"/>
      <c r="D124" s="82"/>
      <c r="E124" s="79"/>
      <c r="F124" s="79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</row>
    <row r="125" ht="15.75" customHeight="1">
      <c r="A125" s="45"/>
      <c r="B125" s="45"/>
      <c r="C125" s="45"/>
      <c r="D125" s="79"/>
      <c r="E125" s="79"/>
      <c r="F125" s="79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</row>
    <row r="126" ht="15.75" customHeight="1">
      <c r="A126" s="45"/>
      <c r="B126" s="45"/>
      <c r="C126" s="45"/>
      <c r="D126" s="79"/>
      <c r="E126" s="79"/>
      <c r="F126" s="79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</row>
    <row r="127" ht="15.75" customHeight="1">
      <c r="A127" s="45"/>
      <c r="B127" s="45"/>
      <c r="C127" s="45"/>
      <c r="D127" s="79"/>
      <c r="E127" s="79"/>
      <c r="F127" s="79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</row>
    <row r="128" ht="15.75" customHeight="1">
      <c r="A128" s="45"/>
      <c r="B128" s="45"/>
      <c r="C128" s="45"/>
      <c r="D128" s="79"/>
      <c r="E128" s="79"/>
      <c r="F128" s="79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</row>
    <row r="129" ht="15.75" customHeight="1">
      <c r="A129" s="45"/>
      <c r="B129" s="45"/>
      <c r="C129" s="45"/>
      <c r="D129" s="79"/>
      <c r="E129" s="79"/>
      <c r="F129" s="79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</row>
    <row r="130" ht="15.75" customHeight="1">
      <c r="A130" s="45"/>
      <c r="B130" s="45"/>
      <c r="C130" s="45"/>
      <c r="D130" s="79"/>
      <c r="E130" s="79"/>
      <c r="F130" s="79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</row>
    <row r="131" ht="15.75" customHeight="1">
      <c r="A131" s="45"/>
      <c r="B131" s="45"/>
      <c r="C131" s="45"/>
      <c r="D131" s="79"/>
      <c r="E131" s="79"/>
      <c r="F131" s="79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</row>
    <row r="132" ht="15.75" customHeight="1">
      <c r="A132" s="45"/>
      <c r="B132" s="45"/>
      <c r="C132" s="45"/>
      <c r="D132" s="79"/>
      <c r="E132" s="79"/>
      <c r="F132" s="79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</row>
    <row r="133" ht="15.75" customHeight="1">
      <c r="A133" s="45"/>
      <c r="B133" s="45"/>
      <c r="C133" s="45"/>
      <c r="D133" s="79"/>
      <c r="E133" s="79"/>
      <c r="F133" s="79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</row>
    <row r="134" ht="15.75" customHeight="1">
      <c r="A134" s="45"/>
      <c r="B134" s="45"/>
      <c r="C134" s="45"/>
      <c r="D134" s="79"/>
      <c r="E134" s="79"/>
      <c r="F134" s="79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</row>
    <row r="135" ht="15.75" customHeight="1">
      <c r="A135" s="45"/>
      <c r="B135" s="45"/>
      <c r="C135" s="45"/>
      <c r="D135" s="79"/>
      <c r="E135" s="79"/>
      <c r="F135" s="79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</row>
    <row r="136" ht="15.75" customHeight="1">
      <c r="A136" s="45"/>
      <c r="B136" s="45"/>
      <c r="C136" s="45"/>
      <c r="D136" s="79"/>
      <c r="E136" s="79"/>
      <c r="F136" s="79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</row>
    <row r="137" ht="15.75" customHeight="1">
      <c r="A137" s="45"/>
      <c r="B137" s="45"/>
      <c r="C137" s="45"/>
      <c r="D137" s="79"/>
      <c r="E137" s="79"/>
      <c r="F137" s="79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</row>
    <row r="138" ht="15.75" customHeight="1">
      <c r="A138" s="45"/>
      <c r="B138" s="45"/>
      <c r="C138" s="45"/>
      <c r="D138" s="79"/>
      <c r="E138" s="79"/>
      <c r="F138" s="79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</row>
    <row r="139" ht="15.75" customHeight="1">
      <c r="A139" s="45"/>
      <c r="B139" s="45"/>
      <c r="C139" s="45"/>
      <c r="D139" s="79"/>
      <c r="E139" s="79"/>
      <c r="F139" s="79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</row>
    <row r="140" ht="15.75" customHeight="1">
      <c r="A140" s="45"/>
      <c r="B140" s="45"/>
      <c r="C140" s="45"/>
      <c r="D140" s="79"/>
      <c r="E140" s="79"/>
      <c r="F140" s="79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</row>
    <row r="141" ht="15.75" customHeight="1">
      <c r="A141" s="45"/>
      <c r="B141" s="45"/>
      <c r="C141" s="45"/>
      <c r="D141" s="79"/>
      <c r="E141" s="79"/>
      <c r="F141" s="79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</row>
    <row r="142" ht="15.75" customHeight="1">
      <c r="A142" s="45"/>
      <c r="B142" s="45"/>
      <c r="C142" s="45"/>
      <c r="D142" s="79"/>
      <c r="E142" s="79"/>
      <c r="F142" s="79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</row>
    <row r="143" ht="15.75" customHeight="1">
      <c r="A143" s="45"/>
      <c r="B143" s="45"/>
      <c r="C143" s="45"/>
      <c r="D143" s="79"/>
      <c r="E143" s="79"/>
      <c r="F143" s="79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</row>
    <row r="144" ht="15.75" customHeight="1">
      <c r="A144" s="45"/>
      <c r="B144" s="45"/>
      <c r="C144" s="45"/>
      <c r="D144" s="79"/>
      <c r="E144" s="79"/>
      <c r="F144" s="79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</row>
    <row r="145" ht="15.75" customHeight="1">
      <c r="A145" s="45"/>
      <c r="B145" s="45"/>
      <c r="C145" s="45"/>
      <c r="D145" s="79"/>
      <c r="E145" s="79"/>
      <c r="F145" s="79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</row>
    <row r="146" ht="15.75" customHeight="1">
      <c r="A146" s="45"/>
      <c r="B146" s="45"/>
      <c r="C146" s="45"/>
      <c r="D146" s="79"/>
      <c r="E146" s="79"/>
      <c r="F146" s="79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</row>
    <row r="147" ht="15.75" customHeight="1">
      <c r="A147" s="45"/>
      <c r="B147" s="45"/>
      <c r="C147" s="45"/>
      <c r="D147" s="79"/>
      <c r="E147" s="79"/>
      <c r="F147" s="79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</row>
    <row r="148" ht="15.75" customHeight="1">
      <c r="A148" s="45"/>
      <c r="B148" s="45"/>
      <c r="C148" s="45"/>
      <c r="D148" s="79"/>
      <c r="E148" s="79"/>
      <c r="F148" s="79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</row>
    <row r="149" ht="15.75" customHeight="1">
      <c r="A149" s="45"/>
      <c r="B149" s="45"/>
      <c r="C149" s="45"/>
      <c r="D149" s="79"/>
      <c r="E149" s="79"/>
      <c r="F149" s="79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</row>
    <row r="150" ht="15.75" customHeight="1">
      <c r="A150" s="45"/>
      <c r="B150" s="45"/>
      <c r="C150" s="45"/>
      <c r="D150" s="79"/>
      <c r="E150" s="79"/>
      <c r="F150" s="79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</row>
    <row r="151" ht="15.75" customHeight="1">
      <c r="A151" s="45"/>
      <c r="B151" s="45"/>
      <c r="C151" s="45"/>
      <c r="D151" s="79"/>
      <c r="E151" s="79"/>
      <c r="F151" s="79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</row>
    <row r="152" ht="15.75" customHeight="1">
      <c r="A152" s="45"/>
      <c r="B152" s="45"/>
      <c r="C152" s="45"/>
      <c r="D152" s="79"/>
      <c r="E152" s="79"/>
      <c r="F152" s="79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</row>
    <row r="153" ht="15.75" customHeight="1">
      <c r="A153" s="45"/>
      <c r="B153" s="45"/>
      <c r="C153" s="45"/>
      <c r="D153" s="79"/>
      <c r="E153" s="79"/>
      <c r="F153" s="79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</row>
    <row r="154" ht="15.75" customHeight="1">
      <c r="A154" s="45"/>
      <c r="B154" s="45"/>
      <c r="C154" s="45"/>
      <c r="D154" s="79"/>
      <c r="E154" s="79"/>
      <c r="F154" s="79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</row>
    <row r="155" ht="15.75" customHeight="1">
      <c r="A155" s="45"/>
      <c r="B155" s="45"/>
      <c r="C155" s="45"/>
      <c r="D155" s="79"/>
      <c r="E155" s="79"/>
      <c r="F155" s="79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</row>
    <row r="156" ht="15.75" customHeight="1">
      <c r="A156" s="45"/>
      <c r="B156" s="45"/>
      <c r="C156" s="45"/>
      <c r="D156" s="79"/>
      <c r="E156" s="79"/>
      <c r="F156" s="79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</row>
    <row r="157" ht="15.75" customHeight="1">
      <c r="A157" s="45"/>
      <c r="B157" s="45"/>
      <c r="C157" s="45"/>
      <c r="D157" s="79"/>
      <c r="E157" s="79"/>
      <c r="F157" s="79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</row>
    <row r="158" ht="15.75" customHeight="1">
      <c r="A158" s="45"/>
      <c r="B158" s="45"/>
      <c r="C158" s="45"/>
      <c r="D158" s="79"/>
      <c r="E158" s="79"/>
      <c r="F158" s="79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</row>
    <row r="159" ht="15.75" customHeight="1">
      <c r="A159" s="45"/>
      <c r="B159" s="45"/>
      <c r="C159" s="45"/>
      <c r="D159" s="79"/>
      <c r="E159" s="79"/>
      <c r="F159" s="79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</row>
    <row r="160" ht="15.75" customHeight="1">
      <c r="A160" s="45"/>
      <c r="B160" s="45"/>
      <c r="C160" s="45"/>
      <c r="D160" s="79"/>
      <c r="E160" s="79"/>
      <c r="F160" s="79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</row>
    <row r="161" ht="15.75" customHeight="1">
      <c r="A161" s="45"/>
      <c r="B161" s="45"/>
      <c r="C161" s="45"/>
      <c r="D161" s="79"/>
      <c r="E161" s="79"/>
      <c r="F161" s="79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</row>
    <row r="162" ht="15.75" customHeight="1">
      <c r="A162" s="45"/>
      <c r="B162" s="45"/>
      <c r="C162" s="45"/>
      <c r="D162" s="79"/>
      <c r="E162" s="79"/>
      <c r="F162" s="79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</row>
    <row r="163" ht="15.75" customHeight="1">
      <c r="A163" s="45"/>
      <c r="B163" s="45"/>
      <c r="C163" s="45"/>
      <c r="D163" s="79"/>
      <c r="E163" s="79"/>
      <c r="F163" s="79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</row>
    <row r="164" ht="15.75" customHeight="1">
      <c r="A164" s="45"/>
      <c r="B164" s="45"/>
      <c r="C164" s="45"/>
      <c r="D164" s="79"/>
      <c r="E164" s="79"/>
      <c r="F164" s="79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</row>
    <row r="165" ht="15.75" customHeight="1">
      <c r="A165" s="45"/>
      <c r="B165" s="45"/>
      <c r="C165" s="45"/>
      <c r="D165" s="79"/>
      <c r="E165" s="79"/>
      <c r="F165" s="79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</row>
    <row r="166" ht="15.75" customHeight="1">
      <c r="A166" s="45"/>
      <c r="B166" s="45"/>
      <c r="C166" s="45"/>
      <c r="D166" s="79"/>
      <c r="E166" s="79"/>
      <c r="F166" s="79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</row>
    <row r="167" ht="15.75" customHeight="1">
      <c r="A167" s="45"/>
      <c r="B167" s="45"/>
      <c r="C167" s="45"/>
      <c r="D167" s="79"/>
      <c r="E167" s="79"/>
      <c r="F167" s="79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</row>
    <row r="168" ht="15.75" customHeight="1">
      <c r="A168" s="45"/>
      <c r="B168" s="45"/>
      <c r="C168" s="45"/>
      <c r="D168" s="79"/>
      <c r="E168" s="79"/>
      <c r="F168" s="79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</row>
    <row r="169" ht="15.75" customHeight="1">
      <c r="A169" s="45"/>
      <c r="B169" s="45"/>
      <c r="C169" s="45"/>
      <c r="D169" s="79"/>
      <c r="E169" s="79"/>
      <c r="F169" s="79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</row>
    <row r="170" ht="15.75" customHeight="1">
      <c r="A170" s="45"/>
      <c r="B170" s="45"/>
      <c r="C170" s="45"/>
      <c r="D170" s="79"/>
      <c r="E170" s="79"/>
      <c r="F170" s="79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</row>
    <row r="171" ht="15.75" customHeight="1">
      <c r="A171" s="45"/>
      <c r="B171" s="45"/>
      <c r="C171" s="45"/>
      <c r="D171" s="79"/>
      <c r="E171" s="79"/>
      <c r="F171" s="79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</row>
    <row r="172" ht="15.75" customHeight="1">
      <c r="A172" s="45"/>
      <c r="B172" s="45"/>
      <c r="C172" s="45"/>
      <c r="D172" s="79"/>
      <c r="E172" s="79"/>
      <c r="F172" s="79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</row>
    <row r="173" ht="15.75" customHeight="1">
      <c r="A173" s="45"/>
      <c r="B173" s="45"/>
      <c r="C173" s="45"/>
      <c r="D173" s="79"/>
      <c r="E173" s="79"/>
      <c r="F173" s="79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</row>
    <row r="174" ht="15.75" customHeight="1">
      <c r="A174" s="45"/>
      <c r="B174" s="45"/>
      <c r="C174" s="45"/>
      <c r="D174" s="79"/>
      <c r="E174" s="79"/>
      <c r="F174" s="79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</row>
    <row r="175" ht="15.75" customHeight="1">
      <c r="A175" s="45"/>
      <c r="B175" s="45"/>
      <c r="C175" s="45"/>
      <c r="D175" s="79"/>
      <c r="E175" s="79"/>
      <c r="F175" s="79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</row>
    <row r="176" ht="15.75" customHeight="1">
      <c r="A176" s="45"/>
      <c r="B176" s="45"/>
      <c r="C176" s="45"/>
      <c r="D176" s="79"/>
      <c r="E176" s="79"/>
      <c r="F176" s="79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</row>
    <row r="177" ht="15.75" customHeight="1">
      <c r="A177" s="45"/>
      <c r="B177" s="45"/>
      <c r="C177" s="45"/>
      <c r="D177" s="79"/>
      <c r="E177" s="79"/>
      <c r="F177" s="79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</row>
    <row r="178" ht="15.75" customHeight="1">
      <c r="A178" s="45"/>
      <c r="B178" s="45"/>
      <c r="C178" s="45"/>
      <c r="D178" s="79"/>
      <c r="E178" s="79"/>
      <c r="F178" s="79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</row>
    <row r="179" ht="15.75" customHeight="1">
      <c r="A179" s="45"/>
      <c r="B179" s="45"/>
      <c r="C179" s="45"/>
      <c r="D179" s="79"/>
      <c r="E179" s="79"/>
      <c r="F179" s="79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</row>
    <row r="180" ht="15.75" customHeight="1">
      <c r="A180" s="45"/>
      <c r="B180" s="45"/>
      <c r="C180" s="45"/>
      <c r="D180" s="79"/>
      <c r="E180" s="79"/>
      <c r="F180" s="79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</row>
    <row r="181" ht="15.75" customHeight="1">
      <c r="A181" s="45"/>
      <c r="B181" s="45"/>
      <c r="C181" s="45"/>
      <c r="D181" s="79"/>
      <c r="E181" s="79"/>
      <c r="F181" s="79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</row>
    <row r="182" ht="15.75" customHeight="1">
      <c r="A182" s="45"/>
      <c r="B182" s="45"/>
      <c r="C182" s="45"/>
      <c r="D182" s="79"/>
      <c r="E182" s="79"/>
      <c r="F182" s="79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</row>
    <row r="183" ht="15.75" customHeight="1">
      <c r="A183" s="45"/>
      <c r="B183" s="45"/>
      <c r="C183" s="45"/>
      <c r="D183" s="79"/>
      <c r="E183" s="79"/>
      <c r="F183" s="79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</row>
    <row r="184" ht="15.75" customHeight="1">
      <c r="A184" s="45"/>
      <c r="B184" s="45"/>
      <c r="C184" s="45"/>
      <c r="D184" s="79"/>
      <c r="E184" s="79"/>
      <c r="F184" s="79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</row>
    <row r="185" ht="15.75" customHeight="1">
      <c r="A185" s="45"/>
      <c r="B185" s="45"/>
      <c r="C185" s="45"/>
      <c r="D185" s="79"/>
      <c r="E185" s="79"/>
      <c r="F185" s="79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</row>
    <row r="186" ht="15.75" customHeight="1">
      <c r="A186" s="45"/>
      <c r="B186" s="45"/>
      <c r="C186" s="45"/>
      <c r="D186" s="79"/>
      <c r="E186" s="79"/>
      <c r="F186" s="79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</row>
    <row r="187" ht="15.75" customHeight="1">
      <c r="A187" s="45"/>
      <c r="B187" s="45"/>
      <c r="C187" s="45"/>
      <c r="D187" s="79"/>
      <c r="E187" s="79"/>
      <c r="F187" s="79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</row>
    <row r="188" ht="15.75" customHeight="1">
      <c r="A188" s="45"/>
      <c r="B188" s="45"/>
      <c r="C188" s="45"/>
      <c r="D188" s="79"/>
      <c r="E188" s="79"/>
      <c r="F188" s="79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</row>
    <row r="189" ht="15.75" customHeight="1">
      <c r="A189" s="45"/>
      <c r="B189" s="45"/>
      <c r="C189" s="45"/>
      <c r="D189" s="79"/>
      <c r="E189" s="79"/>
      <c r="F189" s="79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</row>
    <row r="190" ht="15.75" customHeight="1">
      <c r="A190" s="45"/>
      <c r="B190" s="45"/>
      <c r="C190" s="45"/>
      <c r="D190" s="79"/>
      <c r="E190" s="79"/>
      <c r="F190" s="79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</row>
    <row r="191" ht="15.75" customHeight="1">
      <c r="A191" s="45"/>
      <c r="B191" s="45"/>
      <c r="C191" s="45"/>
      <c r="D191" s="79"/>
      <c r="E191" s="79"/>
      <c r="F191" s="79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</row>
    <row r="192" ht="15.75" customHeight="1">
      <c r="A192" s="45"/>
      <c r="B192" s="45"/>
      <c r="C192" s="45"/>
      <c r="D192" s="79"/>
      <c r="E192" s="79"/>
      <c r="F192" s="79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</row>
    <row r="193" ht="15.75" customHeight="1">
      <c r="A193" s="45"/>
      <c r="B193" s="45"/>
      <c r="C193" s="45"/>
      <c r="D193" s="79"/>
      <c r="E193" s="79"/>
      <c r="F193" s="79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</row>
    <row r="194" ht="15.75" customHeight="1">
      <c r="A194" s="45"/>
      <c r="B194" s="45"/>
      <c r="C194" s="45"/>
      <c r="D194" s="79"/>
      <c r="E194" s="79"/>
      <c r="F194" s="79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</row>
    <row r="195" ht="15.75" customHeight="1">
      <c r="A195" s="45"/>
      <c r="B195" s="45"/>
      <c r="C195" s="45"/>
      <c r="D195" s="79"/>
      <c r="E195" s="79"/>
      <c r="F195" s="79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</row>
    <row r="196" ht="15.75" customHeight="1">
      <c r="A196" s="45"/>
      <c r="B196" s="45"/>
      <c r="C196" s="45"/>
      <c r="D196" s="79"/>
      <c r="E196" s="79"/>
      <c r="F196" s="79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</row>
    <row r="197" ht="15.75" customHeight="1">
      <c r="A197" s="45"/>
      <c r="B197" s="45"/>
      <c r="C197" s="45"/>
      <c r="D197" s="79"/>
      <c r="E197" s="79"/>
      <c r="F197" s="79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</row>
    <row r="198" ht="15.75" customHeight="1">
      <c r="A198" s="45"/>
      <c r="B198" s="45"/>
      <c r="C198" s="45"/>
      <c r="D198" s="79"/>
      <c r="E198" s="79"/>
      <c r="F198" s="79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</row>
    <row r="199" ht="15.75" customHeight="1">
      <c r="A199" s="45"/>
      <c r="B199" s="45"/>
      <c r="C199" s="45"/>
      <c r="D199" s="79"/>
      <c r="E199" s="79"/>
      <c r="F199" s="79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</row>
    <row r="200" ht="15.75" customHeight="1">
      <c r="A200" s="45"/>
      <c r="B200" s="45"/>
      <c r="C200" s="45"/>
      <c r="D200" s="79"/>
      <c r="E200" s="79"/>
      <c r="F200" s="79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</row>
    <row r="201" ht="15.75" customHeight="1">
      <c r="A201" s="45"/>
      <c r="B201" s="45"/>
      <c r="C201" s="45"/>
      <c r="D201" s="79"/>
      <c r="E201" s="79"/>
      <c r="F201" s="79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</row>
    <row r="202" ht="15.75" customHeight="1">
      <c r="A202" s="45"/>
      <c r="B202" s="45"/>
      <c r="C202" s="45"/>
      <c r="D202" s="79"/>
      <c r="E202" s="79"/>
      <c r="F202" s="79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</row>
    <row r="203" ht="15.75" customHeight="1">
      <c r="A203" s="45"/>
      <c r="B203" s="45"/>
      <c r="C203" s="45"/>
      <c r="D203" s="79"/>
      <c r="E203" s="79"/>
      <c r="F203" s="79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</row>
    <row r="204" ht="15.75" customHeight="1">
      <c r="A204" s="45"/>
      <c r="B204" s="45"/>
      <c r="C204" s="45"/>
      <c r="D204" s="79"/>
      <c r="E204" s="79"/>
      <c r="F204" s="79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</row>
    <row r="205" ht="15.75" customHeight="1">
      <c r="A205" s="45"/>
      <c r="B205" s="45"/>
      <c r="C205" s="45"/>
      <c r="D205" s="79"/>
      <c r="E205" s="79"/>
      <c r="F205" s="79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</row>
    <row r="206" ht="15.75" customHeight="1">
      <c r="A206" s="45"/>
      <c r="B206" s="45"/>
      <c r="C206" s="45"/>
      <c r="D206" s="79"/>
      <c r="E206" s="79"/>
      <c r="F206" s="79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</row>
    <row r="207" ht="15.75" customHeight="1">
      <c r="A207" s="45"/>
      <c r="B207" s="45"/>
      <c r="C207" s="45"/>
      <c r="D207" s="79"/>
      <c r="E207" s="79"/>
      <c r="F207" s="79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</row>
    <row r="208" ht="15.75" customHeight="1">
      <c r="A208" s="45"/>
      <c r="B208" s="45"/>
      <c r="C208" s="45"/>
      <c r="D208" s="79"/>
      <c r="E208" s="79"/>
      <c r="F208" s="79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</row>
    <row r="209" ht="15.75" customHeight="1">
      <c r="A209" s="45"/>
      <c r="B209" s="45"/>
      <c r="C209" s="45"/>
      <c r="D209" s="79"/>
      <c r="E209" s="79"/>
      <c r="F209" s="79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</row>
    <row r="210" ht="15.75" customHeight="1">
      <c r="A210" s="45"/>
      <c r="B210" s="45"/>
      <c r="C210" s="45"/>
      <c r="D210" s="79"/>
      <c r="E210" s="79"/>
      <c r="F210" s="79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</row>
    <row r="211" ht="15.75" customHeight="1">
      <c r="A211" s="45"/>
      <c r="B211" s="45"/>
      <c r="C211" s="45"/>
      <c r="D211" s="79"/>
      <c r="E211" s="79"/>
      <c r="F211" s="79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</row>
    <row r="212" ht="15.75" customHeight="1">
      <c r="A212" s="45"/>
      <c r="B212" s="45"/>
      <c r="C212" s="45"/>
      <c r="D212" s="79"/>
      <c r="E212" s="79"/>
      <c r="F212" s="79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</row>
    <row r="213" ht="15.75" customHeight="1">
      <c r="A213" s="45"/>
      <c r="B213" s="45"/>
      <c r="C213" s="45"/>
      <c r="D213" s="79"/>
      <c r="E213" s="79"/>
      <c r="F213" s="79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</row>
    <row r="214" ht="15.75" customHeight="1">
      <c r="A214" s="45"/>
      <c r="B214" s="45"/>
      <c r="C214" s="45"/>
      <c r="D214" s="79"/>
      <c r="E214" s="79"/>
      <c r="F214" s="79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</row>
    <row r="215" ht="15.75" customHeight="1">
      <c r="A215" s="45"/>
      <c r="B215" s="45"/>
      <c r="C215" s="45"/>
      <c r="D215" s="79"/>
      <c r="E215" s="79"/>
      <c r="F215" s="79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</row>
    <row r="216" ht="15.75" customHeight="1">
      <c r="A216" s="45"/>
      <c r="B216" s="45"/>
      <c r="C216" s="45"/>
      <c r="D216" s="79"/>
      <c r="E216" s="79"/>
      <c r="F216" s="79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</row>
    <row r="217" ht="15.75" customHeight="1">
      <c r="A217" s="45"/>
      <c r="B217" s="45"/>
      <c r="C217" s="45"/>
      <c r="D217" s="79"/>
      <c r="E217" s="79"/>
      <c r="F217" s="79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</row>
    <row r="218" ht="15.75" customHeight="1">
      <c r="A218" s="45"/>
      <c r="B218" s="45"/>
      <c r="C218" s="45"/>
      <c r="D218" s="79"/>
      <c r="E218" s="79"/>
      <c r="F218" s="79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</row>
    <row r="219" ht="15.75" customHeight="1">
      <c r="A219" s="45"/>
      <c r="B219" s="45"/>
      <c r="C219" s="45"/>
      <c r="D219" s="79"/>
      <c r="E219" s="79"/>
      <c r="F219" s="79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</row>
    <row r="220" ht="15.75" customHeight="1">
      <c r="A220" s="45"/>
      <c r="B220" s="45"/>
      <c r="C220" s="45"/>
      <c r="D220" s="79"/>
      <c r="E220" s="79"/>
      <c r="F220" s="79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</row>
    <row r="221" ht="15.75" customHeight="1">
      <c r="A221" s="45"/>
      <c r="B221" s="45"/>
      <c r="C221" s="45"/>
      <c r="D221" s="79"/>
      <c r="E221" s="79"/>
      <c r="F221" s="79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</row>
    <row r="222" ht="15.75" customHeight="1">
      <c r="A222" s="45"/>
      <c r="B222" s="45"/>
      <c r="C222" s="45"/>
      <c r="D222" s="79"/>
      <c r="E222" s="79"/>
      <c r="F222" s="79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</row>
    <row r="223" ht="15.75" customHeight="1">
      <c r="A223" s="45"/>
      <c r="B223" s="45"/>
      <c r="C223" s="45"/>
      <c r="D223" s="79"/>
      <c r="E223" s="79"/>
      <c r="F223" s="79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</row>
    <row r="224" ht="15.75" customHeight="1">
      <c r="A224" s="45"/>
      <c r="B224" s="45"/>
      <c r="C224" s="45"/>
      <c r="D224" s="79"/>
      <c r="E224" s="79"/>
      <c r="F224" s="79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</row>
    <row r="225" ht="15.75" customHeight="1">
      <c r="A225" s="45"/>
      <c r="B225" s="45"/>
      <c r="C225" s="45"/>
      <c r="D225" s="79"/>
      <c r="E225" s="79"/>
      <c r="F225" s="79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</row>
    <row r="226" ht="15.75" customHeight="1">
      <c r="A226" s="45"/>
      <c r="B226" s="45"/>
      <c r="C226" s="45"/>
      <c r="D226" s="79"/>
      <c r="E226" s="79"/>
      <c r="F226" s="79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</row>
    <row r="227" ht="15.75" customHeight="1">
      <c r="A227" s="45"/>
      <c r="B227" s="45"/>
      <c r="C227" s="45"/>
      <c r="D227" s="79"/>
      <c r="E227" s="79"/>
      <c r="F227" s="79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</row>
    <row r="228" ht="15.75" customHeight="1">
      <c r="A228" s="45"/>
      <c r="B228" s="45"/>
      <c r="C228" s="45"/>
      <c r="D228" s="79"/>
      <c r="E228" s="79"/>
      <c r="F228" s="79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</row>
    <row r="229" ht="15.75" customHeight="1">
      <c r="A229" s="45"/>
      <c r="B229" s="45"/>
      <c r="C229" s="45"/>
      <c r="D229" s="79"/>
      <c r="E229" s="79"/>
      <c r="F229" s="79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</row>
    <row r="230" ht="15.75" customHeight="1">
      <c r="A230" s="45"/>
      <c r="B230" s="45"/>
      <c r="C230" s="45"/>
      <c r="D230" s="79"/>
      <c r="E230" s="79"/>
      <c r="F230" s="79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</row>
    <row r="231" ht="15.75" customHeight="1">
      <c r="A231" s="45"/>
      <c r="B231" s="45"/>
      <c r="C231" s="45"/>
      <c r="D231" s="79"/>
      <c r="E231" s="79"/>
      <c r="F231" s="79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</row>
    <row r="232" ht="15.75" customHeight="1">
      <c r="A232" s="45"/>
      <c r="B232" s="45"/>
      <c r="C232" s="45"/>
      <c r="D232" s="79"/>
      <c r="E232" s="79"/>
      <c r="F232" s="79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</row>
    <row r="233" ht="15.75" customHeight="1">
      <c r="A233" s="45"/>
      <c r="B233" s="45"/>
      <c r="C233" s="45"/>
      <c r="D233" s="79"/>
      <c r="E233" s="79"/>
      <c r="F233" s="79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</row>
    <row r="234" ht="15.75" customHeight="1">
      <c r="A234" s="45"/>
      <c r="B234" s="45"/>
      <c r="C234" s="45"/>
      <c r="D234" s="79"/>
      <c r="E234" s="79"/>
      <c r="F234" s="79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</row>
    <row r="235" ht="15.75" customHeight="1">
      <c r="A235" s="45"/>
      <c r="B235" s="45"/>
      <c r="C235" s="45"/>
      <c r="D235" s="79"/>
      <c r="E235" s="79"/>
      <c r="F235" s="79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</row>
    <row r="236" ht="15.75" customHeight="1">
      <c r="A236" s="45"/>
      <c r="B236" s="45"/>
      <c r="C236" s="45"/>
      <c r="D236" s="79"/>
      <c r="E236" s="79"/>
      <c r="F236" s="79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</row>
    <row r="237" ht="15.75" customHeight="1">
      <c r="A237" s="45"/>
      <c r="B237" s="45"/>
      <c r="C237" s="45"/>
      <c r="D237" s="79"/>
      <c r="E237" s="79"/>
      <c r="F237" s="79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</row>
    <row r="238" ht="15.75" customHeight="1">
      <c r="A238" s="45"/>
      <c r="B238" s="45"/>
      <c r="C238" s="45"/>
      <c r="D238" s="79"/>
      <c r="E238" s="79"/>
      <c r="F238" s="79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</row>
    <row r="239" ht="15.75" customHeight="1">
      <c r="A239" s="45"/>
      <c r="B239" s="45"/>
      <c r="C239" s="45"/>
      <c r="D239" s="79"/>
      <c r="E239" s="79"/>
      <c r="F239" s="79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</row>
    <row r="240" ht="15.75" customHeight="1">
      <c r="A240" s="45"/>
      <c r="B240" s="45"/>
      <c r="C240" s="45"/>
      <c r="D240" s="79"/>
      <c r="E240" s="79"/>
      <c r="F240" s="79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</row>
    <row r="241" ht="15.75" customHeight="1">
      <c r="A241" s="45"/>
      <c r="B241" s="45"/>
      <c r="C241" s="45"/>
      <c r="D241" s="79"/>
      <c r="E241" s="79"/>
      <c r="F241" s="79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</row>
    <row r="242" ht="15.75" customHeight="1">
      <c r="A242" s="45"/>
      <c r="B242" s="45"/>
      <c r="C242" s="45"/>
      <c r="D242" s="79"/>
      <c r="E242" s="79"/>
      <c r="F242" s="79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</row>
    <row r="243" ht="15.75" customHeight="1">
      <c r="A243" s="45"/>
      <c r="B243" s="45"/>
      <c r="C243" s="45"/>
      <c r="D243" s="79"/>
      <c r="E243" s="79"/>
      <c r="F243" s="79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</row>
    <row r="244" ht="15.75" customHeight="1">
      <c r="A244" s="45"/>
      <c r="B244" s="45"/>
      <c r="C244" s="45"/>
      <c r="D244" s="79"/>
      <c r="E244" s="79"/>
      <c r="F244" s="79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</row>
    <row r="245" ht="15.75" customHeight="1">
      <c r="A245" s="45"/>
      <c r="B245" s="45"/>
      <c r="C245" s="45"/>
      <c r="D245" s="79"/>
      <c r="E245" s="79"/>
      <c r="F245" s="79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</row>
    <row r="246" ht="15.75" customHeight="1">
      <c r="A246" s="45"/>
      <c r="B246" s="45"/>
      <c r="C246" s="45"/>
      <c r="D246" s="79"/>
      <c r="E246" s="79"/>
      <c r="F246" s="79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</row>
    <row r="247" ht="15.75" customHeight="1">
      <c r="A247" s="45"/>
      <c r="B247" s="45"/>
      <c r="C247" s="45"/>
      <c r="D247" s="79"/>
      <c r="E247" s="79"/>
      <c r="F247" s="79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</row>
    <row r="248" ht="15.75" customHeight="1">
      <c r="A248" s="45"/>
      <c r="B248" s="45"/>
      <c r="C248" s="45"/>
      <c r="D248" s="79"/>
      <c r="E248" s="79"/>
      <c r="F248" s="79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</row>
    <row r="249" ht="15.75" customHeight="1">
      <c r="A249" s="45"/>
      <c r="B249" s="45"/>
      <c r="C249" s="45"/>
      <c r="D249" s="79"/>
      <c r="E249" s="79"/>
      <c r="F249" s="79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</row>
    <row r="250" ht="15.75" customHeight="1">
      <c r="A250" s="45"/>
      <c r="B250" s="45"/>
      <c r="C250" s="45"/>
      <c r="D250" s="79"/>
      <c r="E250" s="79"/>
      <c r="F250" s="79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</row>
    <row r="251" ht="15.75" customHeight="1">
      <c r="A251" s="45"/>
      <c r="B251" s="45"/>
      <c r="C251" s="45"/>
      <c r="D251" s="79"/>
      <c r="E251" s="79"/>
      <c r="F251" s="79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</row>
    <row r="252" ht="15.75" customHeight="1">
      <c r="A252" s="45"/>
      <c r="B252" s="45"/>
      <c r="C252" s="45"/>
      <c r="D252" s="79"/>
      <c r="E252" s="79"/>
      <c r="F252" s="79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</row>
    <row r="253" ht="15.75" customHeight="1">
      <c r="A253" s="45"/>
      <c r="B253" s="45"/>
      <c r="C253" s="45"/>
      <c r="D253" s="79"/>
      <c r="E253" s="79"/>
      <c r="F253" s="79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</row>
    <row r="254" ht="15.75" customHeight="1">
      <c r="A254" s="45"/>
      <c r="B254" s="45"/>
      <c r="C254" s="45"/>
      <c r="D254" s="79"/>
      <c r="E254" s="79"/>
      <c r="F254" s="79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</row>
    <row r="255" ht="15.75" customHeight="1">
      <c r="A255" s="45"/>
      <c r="B255" s="45"/>
      <c r="C255" s="45"/>
      <c r="D255" s="79"/>
      <c r="E255" s="79"/>
      <c r="F255" s="79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</row>
    <row r="256" ht="15.75" customHeight="1">
      <c r="A256" s="45"/>
      <c r="B256" s="45"/>
      <c r="C256" s="45"/>
      <c r="D256" s="79"/>
      <c r="E256" s="79"/>
      <c r="F256" s="79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</row>
    <row r="257" ht="15.75" customHeight="1">
      <c r="A257" s="45"/>
      <c r="B257" s="45"/>
      <c r="C257" s="45"/>
      <c r="D257" s="79"/>
      <c r="E257" s="79"/>
      <c r="F257" s="79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</row>
    <row r="258" ht="15.75" customHeight="1">
      <c r="A258" s="45"/>
      <c r="B258" s="45"/>
      <c r="C258" s="45"/>
      <c r="D258" s="79"/>
      <c r="E258" s="79"/>
      <c r="F258" s="79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</row>
    <row r="259" ht="15.75" customHeight="1">
      <c r="A259" s="45"/>
      <c r="B259" s="45"/>
      <c r="C259" s="45"/>
      <c r="D259" s="79"/>
      <c r="E259" s="79"/>
      <c r="F259" s="79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</row>
    <row r="260" ht="15.75" customHeight="1">
      <c r="A260" s="45"/>
      <c r="B260" s="45"/>
      <c r="C260" s="45"/>
      <c r="D260" s="79"/>
      <c r="E260" s="79"/>
      <c r="F260" s="79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</row>
    <row r="261" ht="15.75" customHeight="1">
      <c r="A261" s="45"/>
      <c r="B261" s="45"/>
      <c r="C261" s="45"/>
      <c r="D261" s="79"/>
      <c r="E261" s="79"/>
      <c r="F261" s="79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</row>
    <row r="262" ht="15.75" customHeight="1">
      <c r="A262" s="45"/>
      <c r="B262" s="45"/>
      <c r="C262" s="45"/>
      <c r="D262" s="79"/>
      <c r="E262" s="79"/>
      <c r="F262" s="79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</row>
    <row r="263" ht="15.75" customHeight="1">
      <c r="A263" s="45"/>
      <c r="B263" s="45"/>
      <c r="C263" s="45"/>
      <c r="D263" s="79"/>
      <c r="E263" s="79"/>
      <c r="F263" s="79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</row>
    <row r="264" ht="15.75" customHeight="1">
      <c r="A264" s="45"/>
      <c r="B264" s="45"/>
      <c r="C264" s="45"/>
      <c r="D264" s="79"/>
      <c r="E264" s="79"/>
      <c r="F264" s="79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</row>
    <row r="265" ht="15.75" customHeight="1">
      <c r="A265" s="45"/>
      <c r="B265" s="45"/>
      <c r="C265" s="45"/>
      <c r="D265" s="79"/>
      <c r="E265" s="79"/>
      <c r="F265" s="79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</row>
    <row r="266" ht="15.75" customHeight="1">
      <c r="A266" s="45"/>
      <c r="B266" s="45"/>
      <c r="C266" s="45"/>
      <c r="D266" s="79"/>
      <c r="E266" s="79"/>
      <c r="F266" s="79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</row>
    <row r="267" ht="15.75" customHeight="1">
      <c r="A267" s="45"/>
      <c r="B267" s="45"/>
      <c r="C267" s="45"/>
      <c r="D267" s="79"/>
      <c r="E267" s="79"/>
      <c r="F267" s="79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</row>
    <row r="268" ht="15.75" customHeight="1">
      <c r="A268" s="45"/>
      <c r="B268" s="45"/>
      <c r="C268" s="45"/>
      <c r="D268" s="79"/>
      <c r="E268" s="79"/>
      <c r="F268" s="79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</row>
    <row r="269" ht="15.75" customHeight="1">
      <c r="A269" s="45"/>
      <c r="B269" s="45"/>
      <c r="C269" s="45"/>
      <c r="D269" s="79"/>
      <c r="E269" s="79"/>
      <c r="F269" s="79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</row>
    <row r="270" ht="15.75" customHeight="1">
      <c r="A270" s="45"/>
      <c r="B270" s="45"/>
      <c r="C270" s="45"/>
      <c r="D270" s="79"/>
      <c r="E270" s="79"/>
      <c r="F270" s="79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</row>
    <row r="271" ht="15.75" customHeight="1">
      <c r="A271" s="45"/>
      <c r="B271" s="45"/>
      <c r="C271" s="45"/>
      <c r="D271" s="79"/>
      <c r="E271" s="79"/>
      <c r="F271" s="79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</row>
    <row r="272" ht="15.75" customHeight="1">
      <c r="A272" s="45"/>
      <c r="B272" s="45"/>
      <c r="C272" s="45"/>
      <c r="D272" s="79"/>
      <c r="E272" s="79"/>
      <c r="F272" s="79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</row>
    <row r="273" ht="15.75" customHeight="1">
      <c r="A273" s="45"/>
      <c r="B273" s="45"/>
      <c r="C273" s="45"/>
      <c r="D273" s="79"/>
      <c r="E273" s="79"/>
      <c r="F273" s="79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</row>
    <row r="274" ht="15.75" customHeight="1">
      <c r="A274" s="45"/>
      <c r="B274" s="45"/>
      <c r="C274" s="45"/>
      <c r="D274" s="79"/>
      <c r="E274" s="79"/>
      <c r="F274" s="79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</row>
    <row r="275" ht="15.75" customHeight="1">
      <c r="A275" s="45"/>
      <c r="B275" s="45"/>
      <c r="C275" s="45"/>
      <c r="D275" s="79"/>
      <c r="E275" s="79"/>
      <c r="F275" s="79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</row>
    <row r="276" ht="15.75" customHeight="1">
      <c r="A276" s="45"/>
      <c r="B276" s="45"/>
      <c r="C276" s="45"/>
      <c r="D276" s="79"/>
      <c r="E276" s="79"/>
      <c r="F276" s="79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</row>
    <row r="277" ht="15.75" customHeight="1">
      <c r="A277" s="45"/>
      <c r="B277" s="45"/>
      <c r="C277" s="45"/>
      <c r="D277" s="79"/>
      <c r="E277" s="79"/>
      <c r="F277" s="79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</row>
    <row r="278" ht="15.75" customHeight="1">
      <c r="A278" s="45"/>
      <c r="B278" s="45"/>
      <c r="C278" s="45"/>
      <c r="D278" s="79"/>
      <c r="E278" s="79"/>
      <c r="F278" s="79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</row>
    <row r="279" ht="15.75" customHeight="1">
      <c r="A279" s="45"/>
      <c r="B279" s="45"/>
      <c r="C279" s="45"/>
      <c r="D279" s="79"/>
      <c r="E279" s="79"/>
      <c r="F279" s="79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</row>
    <row r="280" ht="15.75" customHeight="1">
      <c r="A280" s="45"/>
      <c r="B280" s="45"/>
      <c r="C280" s="45"/>
      <c r="D280" s="79"/>
      <c r="E280" s="79"/>
      <c r="F280" s="79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</row>
    <row r="281" ht="15.75" customHeight="1">
      <c r="A281" s="45"/>
      <c r="B281" s="45"/>
      <c r="C281" s="45"/>
      <c r="D281" s="79"/>
      <c r="E281" s="79"/>
      <c r="F281" s="79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</row>
    <row r="282" ht="15.75" customHeight="1">
      <c r="A282" s="45"/>
      <c r="B282" s="45"/>
      <c r="C282" s="45"/>
      <c r="D282" s="79"/>
      <c r="E282" s="79"/>
      <c r="F282" s="79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</row>
    <row r="283" ht="15.75" customHeight="1">
      <c r="A283" s="45"/>
      <c r="B283" s="45"/>
      <c r="C283" s="45"/>
      <c r="D283" s="79"/>
      <c r="E283" s="79"/>
      <c r="F283" s="79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</row>
    <row r="284" ht="15.75" customHeight="1">
      <c r="A284" s="45"/>
      <c r="B284" s="45"/>
      <c r="C284" s="45"/>
      <c r="D284" s="79"/>
      <c r="E284" s="79"/>
      <c r="F284" s="79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</row>
    <row r="285" ht="15.75" customHeight="1">
      <c r="A285" s="45"/>
      <c r="B285" s="45"/>
      <c r="C285" s="45"/>
      <c r="D285" s="79"/>
      <c r="E285" s="79"/>
      <c r="F285" s="79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</row>
    <row r="286" ht="15.75" customHeight="1">
      <c r="A286" s="45"/>
      <c r="B286" s="45"/>
      <c r="C286" s="45"/>
      <c r="D286" s="79"/>
      <c r="E286" s="79"/>
      <c r="F286" s="79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</row>
    <row r="287" ht="15.75" customHeight="1">
      <c r="A287" s="45"/>
      <c r="B287" s="45"/>
      <c r="C287" s="45"/>
      <c r="D287" s="79"/>
      <c r="E287" s="79"/>
      <c r="F287" s="79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</row>
    <row r="288" ht="15.75" customHeight="1">
      <c r="A288" s="45"/>
      <c r="B288" s="45"/>
      <c r="C288" s="45"/>
      <c r="D288" s="79"/>
      <c r="E288" s="79"/>
      <c r="F288" s="79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</row>
    <row r="289" ht="15.75" customHeight="1">
      <c r="A289" s="45"/>
      <c r="B289" s="45"/>
      <c r="C289" s="45"/>
      <c r="D289" s="79"/>
      <c r="E289" s="79"/>
      <c r="F289" s="79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</row>
    <row r="290" ht="15.75" customHeight="1">
      <c r="A290" s="45"/>
      <c r="B290" s="45"/>
      <c r="C290" s="45"/>
      <c r="D290" s="79"/>
      <c r="E290" s="79"/>
      <c r="F290" s="79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</row>
    <row r="291" ht="15.75" customHeight="1">
      <c r="A291" s="45"/>
      <c r="B291" s="45"/>
      <c r="C291" s="45"/>
      <c r="D291" s="79"/>
      <c r="E291" s="79"/>
      <c r="F291" s="79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</row>
    <row r="292" ht="15.75" customHeight="1">
      <c r="A292" s="45"/>
      <c r="B292" s="45"/>
      <c r="C292" s="45"/>
      <c r="D292" s="79"/>
      <c r="E292" s="79"/>
      <c r="F292" s="79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</row>
    <row r="293" ht="15.75" customHeight="1">
      <c r="A293" s="45"/>
      <c r="B293" s="45"/>
      <c r="C293" s="45"/>
      <c r="D293" s="79"/>
      <c r="E293" s="79"/>
      <c r="F293" s="79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</row>
    <row r="294" ht="15.75" customHeight="1">
      <c r="A294" s="45"/>
      <c r="B294" s="45"/>
      <c r="C294" s="45"/>
      <c r="D294" s="79"/>
      <c r="E294" s="79"/>
      <c r="F294" s="79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</row>
    <row r="295" ht="15.75" customHeight="1">
      <c r="A295" s="45"/>
      <c r="B295" s="45"/>
      <c r="C295" s="45"/>
      <c r="D295" s="79"/>
      <c r="E295" s="79"/>
      <c r="F295" s="79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</row>
    <row r="296" ht="15.75" customHeight="1">
      <c r="A296" s="45"/>
      <c r="B296" s="45"/>
      <c r="C296" s="45"/>
      <c r="D296" s="79"/>
      <c r="E296" s="79"/>
      <c r="F296" s="79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</row>
    <row r="297" ht="15.75" customHeight="1">
      <c r="A297" s="45"/>
      <c r="B297" s="45"/>
      <c r="C297" s="45"/>
      <c r="D297" s="79"/>
      <c r="E297" s="79"/>
      <c r="F297" s="79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</row>
    <row r="298" ht="15.75" customHeight="1">
      <c r="A298" s="45"/>
      <c r="B298" s="45"/>
      <c r="C298" s="45"/>
      <c r="D298" s="79"/>
      <c r="E298" s="79"/>
      <c r="F298" s="79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</row>
    <row r="299" ht="15.75" customHeight="1">
      <c r="A299" s="45"/>
      <c r="B299" s="45"/>
      <c r="C299" s="45"/>
      <c r="D299" s="79"/>
      <c r="E299" s="79"/>
      <c r="F299" s="79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</row>
    <row r="300" ht="15.75" customHeight="1">
      <c r="A300" s="45"/>
      <c r="B300" s="45"/>
      <c r="C300" s="45"/>
      <c r="D300" s="79"/>
      <c r="E300" s="79"/>
      <c r="F300" s="79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</row>
    <row r="301" ht="15.75" customHeight="1">
      <c r="A301" s="45"/>
      <c r="B301" s="45"/>
      <c r="C301" s="45"/>
      <c r="D301" s="79"/>
      <c r="E301" s="79"/>
      <c r="F301" s="79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</row>
    <row r="302" ht="15.75" customHeight="1">
      <c r="A302" s="45"/>
      <c r="B302" s="45"/>
      <c r="C302" s="45"/>
      <c r="D302" s="79"/>
      <c r="E302" s="79"/>
      <c r="F302" s="79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</row>
    <row r="303" ht="15.75" customHeight="1">
      <c r="A303" s="45"/>
      <c r="B303" s="45"/>
      <c r="C303" s="45"/>
      <c r="D303" s="79"/>
      <c r="E303" s="79"/>
      <c r="F303" s="79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</row>
    <row r="304" ht="15.75" customHeight="1">
      <c r="A304" s="45"/>
      <c r="B304" s="45"/>
      <c r="C304" s="45"/>
      <c r="D304" s="79"/>
      <c r="E304" s="79"/>
      <c r="F304" s="79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</row>
    <row r="305" ht="15.75" customHeight="1">
      <c r="A305" s="45"/>
      <c r="B305" s="45"/>
      <c r="C305" s="45"/>
      <c r="D305" s="79"/>
      <c r="E305" s="79"/>
      <c r="F305" s="79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</row>
    <row r="306" ht="15.75" customHeight="1">
      <c r="A306" s="45"/>
      <c r="B306" s="45"/>
      <c r="C306" s="45"/>
      <c r="D306" s="79"/>
      <c r="E306" s="79"/>
      <c r="F306" s="79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</row>
    <row r="307" ht="15.75" customHeight="1">
      <c r="A307" s="45"/>
      <c r="B307" s="45"/>
      <c r="C307" s="45"/>
      <c r="D307" s="79"/>
      <c r="E307" s="79"/>
      <c r="F307" s="79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</row>
    <row r="308" ht="15.75" customHeight="1">
      <c r="A308" s="45"/>
      <c r="B308" s="45"/>
      <c r="C308" s="45"/>
      <c r="D308" s="79"/>
      <c r="E308" s="79"/>
      <c r="F308" s="79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</row>
    <row r="309" ht="15.75" customHeight="1">
      <c r="A309" s="45"/>
      <c r="B309" s="45"/>
      <c r="C309" s="45"/>
      <c r="D309" s="79"/>
      <c r="E309" s="79"/>
      <c r="F309" s="79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</row>
    <row r="310" ht="15.75" customHeight="1">
      <c r="A310" s="45"/>
      <c r="B310" s="45"/>
      <c r="C310" s="45"/>
      <c r="D310" s="79"/>
      <c r="E310" s="79"/>
      <c r="F310" s="79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</row>
    <row r="311" ht="15.75" customHeight="1">
      <c r="A311" s="45"/>
      <c r="B311" s="45"/>
      <c r="C311" s="45"/>
      <c r="D311" s="79"/>
      <c r="E311" s="79"/>
      <c r="F311" s="79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</row>
    <row r="312" ht="15.75" customHeight="1">
      <c r="A312" s="45"/>
      <c r="B312" s="45"/>
      <c r="C312" s="45"/>
      <c r="D312" s="79"/>
      <c r="E312" s="79"/>
      <c r="F312" s="79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</row>
    <row r="313" ht="15.75" customHeight="1">
      <c r="A313" s="45"/>
      <c r="B313" s="45"/>
      <c r="C313" s="45"/>
      <c r="D313" s="79"/>
      <c r="E313" s="79"/>
      <c r="F313" s="79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</row>
    <row r="314" ht="15.75" customHeight="1">
      <c r="A314" s="45"/>
      <c r="B314" s="45"/>
      <c r="C314" s="45"/>
      <c r="D314" s="79"/>
      <c r="E314" s="79"/>
      <c r="F314" s="79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</row>
    <row r="315" ht="15.75" customHeight="1">
      <c r="A315" s="45"/>
      <c r="B315" s="45"/>
      <c r="C315" s="45"/>
      <c r="D315" s="79"/>
      <c r="E315" s="79"/>
      <c r="F315" s="79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</row>
    <row r="316" ht="15.75" customHeight="1">
      <c r="A316" s="45"/>
      <c r="B316" s="45"/>
      <c r="C316" s="45"/>
      <c r="D316" s="79"/>
      <c r="E316" s="79"/>
      <c r="F316" s="79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</row>
    <row r="317" ht="15.75" customHeight="1">
      <c r="A317" s="45"/>
      <c r="B317" s="45"/>
      <c r="C317" s="45"/>
      <c r="D317" s="79"/>
      <c r="E317" s="79"/>
      <c r="F317" s="79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</row>
    <row r="318" ht="15.75" customHeight="1">
      <c r="A318" s="45"/>
      <c r="B318" s="45"/>
      <c r="C318" s="45"/>
      <c r="D318" s="79"/>
      <c r="E318" s="79"/>
      <c r="F318" s="79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</row>
    <row r="319" ht="15.75" customHeight="1">
      <c r="A319" s="45"/>
      <c r="B319" s="45"/>
      <c r="C319" s="45"/>
      <c r="D319" s="79"/>
      <c r="E319" s="79"/>
      <c r="F319" s="79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</row>
    <row r="320" ht="15.75" customHeight="1">
      <c r="A320" s="45"/>
      <c r="B320" s="45"/>
      <c r="C320" s="45"/>
      <c r="D320" s="79"/>
      <c r="E320" s="79"/>
      <c r="F320" s="79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</row>
    <row r="321" ht="15.75" customHeight="1">
      <c r="A321" s="45"/>
      <c r="B321" s="45"/>
      <c r="C321" s="45"/>
      <c r="D321" s="79"/>
      <c r="E321" s="79"/>
      <c r="F321" s="79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</row>
    <row r="322" ht="15.75" customHeight="1">
      <c r="A322" s="45"/>
      <c r="B322" s="45"/>
      <c r="C322" s="45"/>
      <c r="D322" s="79"/>
      <c r="E322" s="79"/>
      <c r="F322" s="79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</row>
    <row r="323" ht="15.75" customHeight="1">
      <c r="A323" s="45"/>
      <c r="B323" s="45"/>
      <c r="C323" s="45"/>
      <c r="D323" s="79"/>
      <c r="E323" s="79"/>
      <c r="F323" s="79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</row>
    <row r="324" ht="15.75" customHeight="1">
      <c r="A324" s="45"/>
      <c r="B324" s="45"/>
      <c r="C324" s="45"/>
      <c r="D324" s="79"/>
      <c r="E324" s="79"/>
      <c r="F324" s="79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</row>
    <row r="325" ht="15.75" customHeight="1">
      <c r="A325" s="45"/>
      <c r="B325" s="45"/>
      <c r="C325" s="45"/>
      <c r="D325" s="79"/>
      <c r="E325" s="79"/>
      <c r="F325" s="79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</row>
    <row r="326" ht="15.75" customHeight="1">
      <c r="A326" s="45"/>
      <c r="B326" s="45"/>
      <c r="C326" s="45"/>
      <c r="D326" s="79"/>
      <c r="E326" s="79"/>
      <c r="F326" s="79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</row>
    <row r="327" ht="15.75" customHeight="1">
      <c r="A327" s="45"/>
      <c r="B327" s="45"/>
      <c r="C327" s="45"/>
      <c r="D327" s="79"/>
      <c r="E327" s="79"/>
      <c r="F327" s="79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</row>
    <row r="328" ht="15.75" customHeight="1">
      <c r="A328" s="45"/>
      <c r="B328" s="45"/>
      <c r="C328" s="45"/>
      <c r="D328" s="79"/>
      <c r="E328" s="79"/>
      <c r="F328" s="79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</row>
    <row r="329" ht="15.75" customHeight="1">
      <c r="A329" s="45"/>
      <c r="B329" s="45"/>
      <c r="C329" s="45"/>
      <c r="D329" s="79"/>
      <c r="E329" s="79"/>
      <c r="F329" s="79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</row>
    <row r="330" ht="15.75" customHeight="1">
      <c r="A330" s="45"/>
      <c r="B330" s="45"/>
      <c r="C330" s="45"/>
      <c r="D330" s="79"/>
      <c r="E330" s="79"/>
      <c r="F330" s="79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</row>
    <row r="331" ht="15.75" customHeight="1">
      <c r="A331" s="45"/>
      <c r="B331" s="45"/>
      <c r="C331" s="45"/>
      <c r="D331" s="79"/>
      <c r="E331" s="79"/>
      <c r="F331" s="79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</row>
    <row r="332" ht="15.75" customHeight="1">
      <c r="A332" s="45"/>
      <c r="B332" s="45"/>
      <c r="C332" s="45"/>
      <c r="D332" s="79"/>
      <c r="E332" s="79"/>
      <c r="F332" s="79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</row>
    <row r="333" ht="15.75" customHeight="1">
      <c r="A333" s="45"/>
      <c r="B333" s="45"/>
      <c r="C333" s="45"/>
      <c r="D333" s="79"/>
      <c r="E333" s="79"/>
      <c r="F333" s="79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</row>
    <row r="334" ht="15.75" customHeight="1">
      <c r="A334" s="45"/>
      <c r="B334" s="45"/>
      <c r="C334" s="45"/>
      <c r="D334" s="79"/>
      <c r="E334" s="79"/>
      <c r="F334" s="79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</row>
    <row r="335" ht="15.75" customHeight="1">
      <c r="A335" s="45"/>
      <c r="B335" s="45"/>
      <c r="C335" s="45"/>
      <c r="D335" s="79"/>
      <c r="E335" s="79"/>
      <c r="F335" s="79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</row>
    <row r="336" ht="15.75" customHeight="1">
      <c r="A336" s="45"/>
      <c r="B336" s="45"/>
      <c r="C336" s="45"/>
      <c r="D336" s="79"/>
      <c r="E336" s="79"/>
      <c r="F336" s="79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</row>
    <row r="337" ht="15.75" customHeight="1">
      <c r="A337" s="45"/>
      <c r="B337" s="45"/>
      <c r="C337" s="45"/>
      <c r="D337" s="79"/>
      <c r="E337" s="79"/>
      <c r="F337" s="79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</row>
    <row r="338" ht="15.75" customHeight="1">
      <c r="A338" s="45"/>
      <c r="B338" s="45"/>
      <c r="C338" s="45"/>
      <c r="D338" s="79"/>
      <c r="E338" s="79"/>
      <c r="F338" s="79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</row>
    <row r="339" ht="15.75" customHeight="1">
      <c r="A339" s="45"/>
      <c r="B339" s="45"/>
      <c r="C339" s="45"/>
      <c r="D339" s="79"/>
      <c r="E339" s="79"/>
      <c r="F339" s="79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</row>
    <row r="340" ht="15.75" customHeight="1">
      <c r="A340" s="45"/>
      <c r="B340" s="45"/>
      <c r="C340" s="45"/>
      <c r="D340" s="79"/>
      <c r="E340" s="79"/>
      <c r="F340" s="79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</row>
    <row r="341" ht="15.75" customHeight="1">
      <c r="A341" s="45"/>
      <c r="B341" s="45"/>
      <c r="C341" s="45"/>
      <c r="D341" s="79"/>
      <c r="E341" s="79"/>
      <c r="F341" s="79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</row>
    <row r="342" ht="15.75" customHeight="1">
      <c r="A342" s="45"/>
      <c r="B342" s="45"/>
      <c r="C342" s="45"/>
      <c r="D342" s="79"/>
      <c r="E342" s="79"/>
      <c r="F342" s="79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</row>
    <row r="343" ht="15.75" customHeight="1">
      <c r="A343" s="45"/>
      <c r="B343" s="45"/>
      <c r="C343" s="45"/>
      <c r="D343" s="79"/>
      <c r="E343" s="79"/>
      <c r="F343" s="79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</row>
    <row r="344" ht="15.75" customHeight="1">
      <c r="A344" s="45"/>
      <c r="B344" s="45"/>
      <c r="C344" s="45"/>
      <c r="D344" s="79"/>
      <c r="E344" s="79"/>
      <c r="F344" s="79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</row>
    <row r="345" ht="15.75" customHeight="1">
      <c r="A345" s="45"/>
      <c r="B345" s="45"/>
      <c r="C345" s="45"/>
      <c r="D345" s="79"/>
      <c r="E345" s="79"/>
      <c r="F345" s="79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</row>
    <row r="346" ht="15.75" customHeight="1">
      <c r="A346" s="45"/>
      <c r="B346" s="45"/>
      <c r="C346" s="45"/>
      <c r="D346" s="79"/>
      <c r="E346" s="79"/>
      <c r="F346" s="79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</row>
    <row r="347" ht="15.75" customHeight="1">
      <c r="A347" s="45"/>
      <c r="B347" s="45"/>
      <c r="C347" s="45"/>
      <c r="D347" s="79"/>
      <c r="E347" s="79"/>
      <c r="F347" s="79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</row>
    <row r="348" ht="15.75" customHeight="1">
      <c r="A348" s="45"/>
      <c r="B348" s="45"/>
      <c r="C348" s="45"/>
      <c r="D348" s="79"/>
      <c r="E348" s="79"/>
      <c r="F348" s="79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</row>
    <row r="349" ht="15.75" customHeight="1">
      <c r="A349" s="45"/>
      <c r="B349" s="45"/>
      <c r="C349" s="45"/>
      <c r="D349" s="79"/>
      <c r="E349" s="79"/>
      <c r="F349" s="79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</row>
    <row r="350" ht="15.75" customHeight="1">
      <c r="A350" s="45"/>
      <c r="B350" s="45"/>
      <c r="C350" s="45"/>
      <c r="D350" s="79"/>
      <c r="E350" s="79"/>
      <c r="F350" s="79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</row>
    <row r="351" ht="15.75" customHeight="1">
      <c r="A351" s="45"/>
      <c r="B351" s="45"/>
      <c r="C351" s="45"/>
      <c r="D351" s="79"/>
      <c r="E351" s="79"/>
      <c r="F351" s="79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</row>
    <row r="352" ht="15.75" customHeight="1">
      <c r="A352" s="45"/>
      <c r="B352" s="45"/>
      <c r="C352" s="45"/>
      <c r="D352" s="79"/>
      <c r="E352" s="79"/>
      <c r="F352" s="79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</row>
    <row r="353" ht="15.75" customHeight="1">
      <c r="A353" s="45"/>
      <c r="B353" s="45"/>
      <c r="C353" s="45"/>
      <c r="D353" s="79"/>
      <c r="E353" s="79"/>
      <c r="F353" s="79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</row>
    <row r="354" ht="15.75" customHeight="1">
      <c r="A354" s="45"/>
      <c r="B354" s="45"/>
      <c r="C354" s="45"/>
      <c r="D354" s="79"/>
      <c r="E354" s="79"/>
      <c r="F354" s="79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</row>
    <row r="355" ht="15.75" customHeight="1">
      <c r="A355" s="45"/>
      <c r="B355" s="45"/>
      <c r="C355" s="45"/>
      <c r="D355" s="79"/>
      <c r="E355" s="79"/>
      <c r="F355" s="79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</row>
    <row r="356" ht="15.75" customHeight="1">
      <c r="A356" s="45"/>
      <c r="B356" s="45"/>
      <c r="C356" s="45"/>
      <c r="D356" s="79"/>
      <c r="E356" s="79"/>
      <c r="F356" s="79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</row>
    <row r="357" ht="15.75" customHeight="1">
      <c r="A357" s="45"/>
      <c r="B357" s="45"/>
      <c r="C357" s="45"/>
      <c r="D357" s="79"/>
      <c r="E357" s="79"/>
      <c r="F357" s="79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</row>
    <row r="358" ht="15.75" customHeight="1">
      <c r="A358" s="45"/>
      <c r="B358" s="45"/>
      <c r="C358" s="45"/>
      <c r="D358" s="79"/>
      <c r="E358" s="79"/>
      <c r="F358" s="79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</row>
    <row r="359" ht="15.75" customHeight="1">
      <c r="A359" s="45"/>
      <c r="B359" s="45"/>
      <c r="C359" s="45"/>
      <c r="D359" s="79"/>
      <c r="E359" s="79"/>
      <c r="F359" s="79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</row>
    <row r="360" ht="15.75" customHeight="1">
      <c r="A360" s="45"/>
      <c r="B360" s="45"/>
      <c r="C360" s="45"/>
      <c r="D360" s="79"/>
      <c r="E360" s="79"/>
      <c r="F360" s="79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</row>
    <row r="361" ht="15.75" customHeight="1">
      <c r="A361" s="45"/>
      <c r="B361" s="45"/>
      <c r="C361" s="45"/>
      <c r="D361" s="79"/>
      <c r="E361" s="79"/>
      <c r="F361" s="79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</row>
    <row r="362" ht="15.75" customHeight="1">
      <c r="A362" s="45"/>
      <c r="B362" s="45"/>
      <c r="C362" s="45"/>
      <c r="D362" s="79"/>
      <c r="E362" s="79"/>
      <c r="F362" s="79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</row>
    <row r="363" ht="15.75" customHeight="1">
      <c r="A363" s="45"/>
      <c r="B363" s="45"/>
      <c r="C363" s="45"/>
      <c r="D363" s="79"/>
      <c r="E363" s="79"/>
      <c r="F363" s="79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</row>
    <row r="364" ht="15.75" customHeight="1">
      <c r="A364" s="45"/>
      <c r="B364" s="45"/>
      <c r="C364" s="45"/>
      <c r="D364" s="79"/>
      <c r="E364" s="79"/>
      <c r="F364" s="79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</row>
    <row r="365" ht="15.75" customHeight="1">
      <c r="A365" s="45"/>
      <c r="B365" s="45"/>
      <c r="C365" s="45"/>
      <c r="D365" s="79"/>
      <c r="E365" s="79"/>
      <c r="F365" s="79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</row>
    <row r="366" ht="15.75" customHeight="1">
      <c r="A366" s="45"/>
      <c r="B366" s="45"/>
      <c r="C366" s="45"/>
      <c r="D366" s="79"/>
      <c r="E366" s="79"/>
      <c r="F366" s="79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</row>
    <row r="367" ht="15.75" customHeight="1">
      <c r="A367" s="45"/>
      <c r="B367" s="45"/>
      <c r="C367" s="45"/>
      <c r="D367" s="79"/>
      <c r="E367" s="79"/>
      <c r="F367" s="79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</row>
    <row r="368" ht="15.75" customHeight="1">
      <c r="A368" s="45"/>
      <c r="B368" s="45"/>
      <c r="C368" s="45"/>
      <c r="D368" s="79"/>
      <c r="E368" s="79"/>
      <c r="F368" s="79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</row>
    <row r="369" ht="15.75" customHeight="1">
      <c r="A369" s="45"/>
      <c r="B369" s="45"/>
      <c r="C369" s="45"/>
      <c r="D369" s="79"/>
      <c r="E369" s="79"/>
      <c r="F369" s="79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</row>
    <row r="370" ht="15.75" customHeight="1">
      <c r="A370" s="45"/>
      <c r="B370" s="45"/>
      <c r="C370" s="45"/>
      <c r="D370" s="79"/>
      <c r="E370" s="79"/>
      <c r="F370" s="79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</row>
    <row r="371" ht="15.75" customHeight="1">
      <c r="A371" s="45"/>
      <c r="B371" s="45"/>
      <c r="C371" s="45"/>
      <c r="D371" s="79"/>
      <c r="E371" s="79"/>
      <c r="F371" s="79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</row>
    <row r="372" ht="15.75" customHeight="1">
      <c r="A372" s="45"/>
      <c r="B372" s="45"/>
      <c r="C372" s="45"/>
      <c r="D372" s="79"/>
      <c r="E372" s="79"/>
      <c r="F372" s="79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</row>
    <row r="373" ht="15.75" customHeight="1">
      <c r="A373" s="45"/>
      <c r="B373" s="45"/>
      <c r="C373" s="45"/>
      <c r="D373" s="79"/>
      <c r="E373" s="79"/>
      <c r="F373" s="79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</row>
    <row r="374" ht="15.75" customHeight="1">
      <c r="A374" s="45"/>
      <c r="B374" s="45"/>
      <c r="C374" s="45"/>
      <c r="D374" s="79"/>
      <c r="E374" s="79"/>
      <c r="F374" s="79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</row>
    <row r="375" ht="15.75" customHeight="1">
      <c r="A375" s="45"/>
      <c r="B375" s="45"/>
      <c r="C375" s="45"/>
      <c r="D375" s="79"/>
      <c r="E375" s="79"/>
      <c r="F375" s="79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</row>
    <row r="376" ht="15.75" customHeight="1">
      <c r="A376" s="45"/>
      <c r="B376" s="45"/>
      <c r="C376" s="45"/>
      <c r="D376" s="79"/>
      <c r="E376" s="79"/>
      <c r="F376" s="79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</row>
    <row r="377" ht="15.75" customHeight="1">
      <c r="A377" s="45"/>
      <c r="B377" s="45"/>
      <c r="C377" s="45"/>
      <c r="D377" s="79"/>
      <c r="E377" s="79"/>
      <c r="F377" s="79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</row>
    <row r="378" ht="15.75" customHeight="1">
      <c r="A378" s="45"/>
      <c r="B378" s="45"/>
      <c r="C378" s="45"/>
      <c r="D378" s="79"/>
      <c r="E378" s="79"/>
      <c r="F378" s="79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</row>
    <row r="379" ht="15.75" customHeight="1">
      <c r="A379" s="45"/>
      <c r="B379" s="45"/>
      <c r="C379" s="45"/>
      <c r="D379" s="79"/>
      <c r="E379" s="79"/>
      <c r="F379" s="79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</row>
    <row r="380" ht="15.75" customHeight="1">
      <c r="A380" s="45"/>
      <c r="B380" s="45"/>
      <c r="C380" s="45"/>
      <c r="D380" s="79"/>
      <c r="E380" s="79"/>
      <c r="F380" s="79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</row>
    <row r="381" ht="15.75" customHeight="1">
      <c r="A381" s="45"/>
      <c r="B381" s="45"/>
      <c r="C381" s="45"/>
      <c r="D381" s="79"/>
      <c r="E381" s="79"/>
      <c r="F381" s="79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</row>
    <row r="382" ht="15.75" customHeight="1">
      <c r="A382" s="45"/>
      <c r="B382" s="45"/>
      <c r="C382" s="45"/>
      <c r="D382" s="79"/>
      <c r="E382" s="79"/>
      <c r="F382" s="79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</row>
    <row r="383" ht="15.75" customHeight="1">
      <c r="A383" s="45"/>
      <c r="B383" s="45"/>
      <c r="C383" s="45"/>
      <c r="D383" s="79"/>
      <c r="E383" s="79"/>
      <c r="F383" s="79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</row>
    <row r="384" ht="15.75" customHeight="1">
      <c r="A384" s="45"/>
      <c r="B384" s="45"/>
      <c r="C384" s="45"/>
      <c r="D384" s="79"/>
      <c r="E384" s="79"/>
      <c r="F384" s="79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</row>
    <row r="385" ht="15.75" customHeight="1">
      <c r="A385" s="45"/>
      <c r="B385" s="45"/>
      <c r="C385" s="45"/>
      <c r="D385" s="79"/>
      <c r="E385" s="79"/>
      <c r="F385" s="79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</row>
    <row r="386" ht="15.75" customHeight="1">
      <c r="A386" s="45"/>
      <c r="B386" s="45"/>
      <c r="C386" s="45"/>
      <c r="D386" s="79"/>
      <c r="E386" s="79"/>
      <c r="F386" s="79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</row>
    <row r="387" ht="15.75" customHeight="1">
      <c r="A387" s="45"/>
      <c r="B387" s="45"/>
      <c r="C387" s="45"/>
      <c r="D387" s="79"/>
      <c r="E387" s="79"/>
      <c r="F387" s="79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</row>
    <row r="388" ht="15.75" customHeight="1">
      <c r="A388" s="45"/>
      <c r="B388" s="45"/>
      <c r="C388" s="45"/>
      <c r="D388" s="79"/>
      <c r="E388" s="79"/>
      <c r="F388" s="79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</row>
    <row r="389" ht="15.75" customHeight="1">
      <c r="A389" s="45"/>
      <c r="B389" s="45"/>
      <c r="C389" s="45"/>
      <c r="D389" s="79"/>
      <c r="E389" s="79"/>
      <c r="F389" s="79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</row>
    <row r="390" ht="15.75" customHeight="1">
      <c r="A390" s="45"/>
      <c r="B390" s="45"/>
      <c r="C390" s="45"/>
      <c r="D390" s="79"/>
      <c r="E390" s="79"/>
      <c r="F390" s="79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</row>
    <row r="391" ht="15.75" customHeight="1">
      <c r="A391" s="45"/>
      <c r="B391" s="45"/>
      <c r="C391" s="45"/>
      <c r="D391" s="79"/>
      <c r="E391" s="79"/>
      <c r="F391" s="79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</row>
    <row r="392" ht="15.75" customHeight="1">
      <c r="A392" s="45"/>
      <c r="B392" s="45"/>
      <c r="C392" s="45"/>
      <c r="D392" s="79"/>
      <c r="E392" s="79"/>
      <c r="F392" s="79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</row>
    <row r="393" ht="15.75" customHeight="1">
      <c r="A393" s="45"/>
      <c r="B393" s="45"/>
      <c r="C393" s="45"/>
      <c r="D393" s="79"/>
      <c r="E393" s="79"/>
      <c r="F393" s="79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</row>
    <row r="394" ht="15.75" customHeight="1">
      <c r="A394" s="45"/>
      <c r="B394" s="45"/>
      <c r="C394" s="45"/>
      <c r="D394" s="79"/>
      <c r="E394" s="79"/>
      <c r="F394" s="79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</row>
    <row r="395" ht="15.75" customHeight="1">
      <c r="A395" s="45"/>
      <c r="B395" s="45"/>
      <c r="C395" s="45"/>
      <c r="D395" s="79"/>
      <c r="E395" s="79"/>
      <c r="F395" s="79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</row>
    <row r="396" ht="15.75" customHeight="1">
      <c r="A396" s="45"/>
      <c r="B396" s="45"/>
      <c r="C396" s="45"/>
      <c r="D396" s="79"/>
      <c r="E396" s="79"/>
      <c r="F396" s="79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</row>
    <row r="397" ht="15.75" customHeight="1">
      <c r="A397" s="45"/>
      <c r="B397" s="45"/>
      <c r="C397" s="45"/>
      <c r="D397" s="79"/>
      <c r="E397" s="79"/>
      <c r="F397" s="79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</row>
    <row r="398" ht="15.75" customHeight="1">
      <c r="A398" s="45"/>
      <c r="B398" s="45"/>
      <c r="C398" s="45"/>
      <c r="D398" s="79"/>
      <c r="E398" s="79"/>
      <c r="F398" s="79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</row>
    <row r="399" ht="15.75" customHeight="1">
      <c r="A399" s="45"/>
      <c r="B399" s="45"/>
      <c r="C399" s="45"/>
      <c r="D399" s="79"/>
      <c r="E399" s="79"/>
      <c r="F399" s="79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</row>
    <row r="400" ht="15.75" customHeight="1">
      <c r="A400" s="45"/>
      <c r="B400" s="45"/>
      <c r="C400" s="45"/>
      <c r="D400" s="79"/>
      <c r="E400" s="79"/>
      <c r="F400" s="79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</row>
    <row r="401" ht="15.75" customHeight="1">
      <c r="A401" s="45"/>
      <c r="B401" s="45"/>
      <c r="C401" s="45"/>
      <c r="D401" s="79"/>
      <c r="E401" s="79"/>
      <c r="F401" s="79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</row>
    <row r="402" ht="15.75" customHeight="1">
      <c r="A402" s="45"/>
      <c r="B402" s="45"/>
      <c r="C402" s="45"/>
      <c r="D402" s="79"/>
      <c r="E402" s="79"/>
      <c r="F402" s="79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</row>
    <row r="403" ht="15.75" customHeight="1">
      <c r="A403" s="45"/>
      <c r="B403" s="45"/>
      <c r="C403" s="45"/>
      <c r="D403" s="79"/>
      <c r="E403" s="79"/>
      <c r="F403" s="79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</row>
    <row r="404" ht="15.75" customHeight="1">
      <c r="A404" s="45"/>
      <c r="B404" s="45"/>
      <c r="C404" s="45"/>
      <c r="D404" s="79"/>
      <c r="E404" s="79"/>
      <c r="F404" s="79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</row>
    <row r="405" ht="15.75" customHeight="1">
      <c r="A405" s="45"/>
      <c r="B405" s="45"/>
      <c r="C405" s="45"/>
      <c r="D405" s="79"/>
      <c r="E405" s="79"/>
      <c r="F405" s="79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</row>
    <row r="406" ht="15.75" customHeight="1">
      <c r="A406" s="45"/>
      <c r="B406" s="45"/>
      <c r="C406" s="45"/>
      <c r="D406" s="79"/>
      <c r="E406" s="79"/>
      <c r="F406" s="79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</row>
    <row r="407" ht="15.75" customHeight="1">
      <c r="A407" s="45"/>
      <c r="B407" s="45"/>
      <c r="C407" s="45"/>
      <c r="D407" s="79"/>
      <c r="E407" s="79"/>
      <c r="F407" s="79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</row>
    <row r="408" ht="15.75" customHeight="1">
      <c r="A408" s="45"/>
      <c r="B408" s="45"/>
      <c r="C408" s="45"/>
      <c r="D408" s="79"/>
      <c r="E408" s="79"/>
      <c r="F408" s="79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</row>
    <row r="409" ht="15.75" customHeight="1">
      <c r="A409" s="45"/>
      <c r="B409" s="45"/>
      <c r="C409" s="45"/>
      <c r="D409" s="79"/>
      <c r="E409" s="79"/>
      <c r="F409" s="79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</row>
    <row r="410" ht="15.75" customHeight="1">
      <c r="A410" s="45"/>
      <c r="B410" s="45"/>
      <c r="C410" s="45"/>
      <c r="D410" s="79"/>
      <c r="E410" s="79"/>
      <c r="F410" s="79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</row>
    <row r="411" ht="15.75" customHeight="1">
      <c r="A411" s="45"/>
      <c r="B411" s="45"/>
      <c r="C411" s="45"/>
      <c r="D411" s="79"/>
      <c r="E411" s="79"/>
      <c r="F411" s="79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</row>
    <row r="412" ht="15.75" customHeight="1">
      <c r="A412" s="45"/>
      <c r="B412" s="45"/>
      <c r="C412" s="45"/>
      <c r="D412" s="79"/>
      <c r="E412" s="79"/>
      <c r="F412" s="79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</row>
    <row r="413" ht="15.75" customHeight="1">
      <c r="A413" s="45"/>
      <c r="B413" s="45"/>
      <c r="C413" s="45"/>
      <c r="D413" s="79"/>
      <c r="E413" s="79"/>
      <c r="F413" s="79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</row>
    <row r="414" ht="15.75" customHeight="1">
      <c r="A414" s="45"/>
      <c r="B414" s="45"/>
      <c r="C414" s="45"/>
      <c r="D414" s="79"/>
      <c r="E414" s="79"/>
      <c r="F414" s="79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</row>
    <row r="415" ht="15.75" customHeight="1">
      <c r="A415" s="45"/>
      <c r="B415" s="45"/>
      <c r="C415" s="45"/>
      <c r="D415" s="79"/>
      <c r="E415" s="79"/>
      <c r="F415" s="79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</row>
    <row r="416" ht="15.75" customHeight="1">
      <c r="A416" s="45"/>
      <c r="B416" s="45"/>
      <c r="C416" s="45"/>
      <c r="D416" s="79"/>
      <c r="E416" s="79"/>
      <c r="F416" s="79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</row>
    <row r="417" ht="15.75" customHeight="1">
      <c r="A417" s="45"/>
      <c r="B417" s="45"/>
      <c r="C417" s="45"/>
      <c r="D417" s="79"/>
      <c r="E417" s="79"/>
      <c r="F417" s="79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</row>
    <row r="418" ht="15.75" customHeight="1">
      <c r="A418" s="45"/>
      <c r="B418" s="45"/>
      <c r="C418" s="45"/>
      <c r="D418" s="79"/>
      <c r="E418" s="79"/>
      <c r="F418" s="79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</row>
    <row r="419" ht="15.75" customHeight="1">
      <c r="A419" s="45"/>
      <c r="B419" s="45"/>
      <c r="C419" s="45"/>
      <c r="D419" s="79"/>
      <c r="E419" s="79"/>
      <c r="F419" s="79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</row>
    <row r="420" ht="15.75" customHeight="1">
      <c r="A420" s="45"/>
      <c r="B420" s="45"/>
      <c r="C420" s="45"/>
      <c r="D420" s="79"/>
      <c r="E420" s="79"/>
      <c r="F420" s="79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</row>
    <row r="421" ht="15.75" customHeight="1">
      <c r="A421" s="45"/>
      <c r="B421" s="45"/>
      <c r="C421" s="45"/>
      <c r="D421" s="79"/>
      <c r="E421" s="79"/>
      <c r="F421" s="79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</row>
    <row r="422" ht="15.75" customHeight="1">
      <c r="A422" s="45"/>
      <c r="B422" s="45"/>
      <c r="C422" s="45"/>
      <c r="D422" s="79"/>
      <c r="E422" s="79"/>
      <c r="F422" s="79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</row>
    <row r="423" ht="15.75" customHeight="1">
      <c r="A423" s="45"/>
      <c r="B423" s="45"/>
      <c r="C423" s="45"/>
      <c r="D423" s="79"/>
      <c r="E423" s="79"/>
      <c r="F423" s="79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</row>
    <row r="424" ht="15.75" customHeight="1">
      <c r="A424" s="45"/>
      <c r="B424" s="45"/>
      <c r="C424" s="45"/>
      <c r="D424" s="79"/>
      <c r="E424" s="79"/>
      <c r="F424" s="79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</row>
    <row r="425" ht="15.75" customHeight="1">
      <c r="A425" s="45"/>
      <c r="B425" s="45"/>
      <c r="C425" s="45"/>
      <c r="D425" s="79"/>
      <c r="E425" s="79"/>
      <c r="F425" s="79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</row>
    <row r="426" ht="15.75" customHeight="1">
      <c r="A426" s="45"/>
      <c r="B426" s="45"/>
      <c r="C426" s="45"/>
      <c r="D426" s="79"/>
      <c r="E426" s="79"/>
      <c r="F426" s="79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</row>
    <row r="427" ht="15.75" customHeight="1">
      <c r="A427" s="45"/>
      <c r="B427" s="45"/>
      <c r="C427" s="45"/>
      <c r="D427" s="79"/>
      <c r="E427" s="79"/>
      <c r="F427" s="79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</row>
    <row r="428" ht="15.75" customHeight="1">
      <c r="A428" s="45"/>
      <c r="B428" s="45"/>
      <c r="C428" s="45"/>
      <c r="D428" s="79"/>
      <c r="E428" s="79"/>
      <c r="F428" s="79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</row>
    <row r="429" ht="15.75" customHeight="1">
      <c r="A429" s="45"/>
      <c r="B429" s="45"/>
      <c r="C429" s="45"/>
      <c r="D429" s="79"/>
      <c r="E429" s="79"/>
      <c r="F429" s="79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</row>
    <row r="430" ht="15.75" customHeight="1">
      <c r="A430" s="45"/>
      <c r="B430" s="45"/>
      <c r="C430" s="45"/>
      <c r="D430" s="79"/>
      <c r="E430" s="79"/>
      <c r="F430" s="79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5"/>
    </row>
    <row r="431" ht="15.75" customHeight="1">
      <c r="A431" s="45"/>
      <c r="B431" s="45"/>
      <c r="C431" s="45"/>
      <c r="D431" s="79"/>
      <c r="E431" s="79"/>
      <c r="F431" s="79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</row>
    <row r="432" ht="15.75" customHeight="1">
      <c r="A432" s="45"/>
      <c r="B432" s="45"/>
      <c r="C432" s="45"/>
      <c r="D432" s="79"/>
      <c r="E432" s="79"/>
      <c r="F432" s="79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45"/>
    </row>
    <row r="433" ht="15.75" customHeight="1">
      <c r="A433" s="45"/>
      <c r="B433" s="45"/>
      <c r="C433" s="45"/>
      <c r="D433" s="79"/>
      <c r="E433" s="79"/>
      <c r="F433" s="79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  <c r="Z433" s="45"/>
    </row>
    <row r="434" ht="15.75" customHeight="1">
      <c r="A434" s="45"/>
      <c r="B434" s="45"/>
      <c r="C434" s="45"/>
      <c r="D434" s="79"/>
      <c r="E434" s="79"/>
      <c r="F434" s="79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  <c r="Z434" s="45"/>
    </row>
    <row r="435" ht="15.75" customHeight="1">
      <c r="A435" s="45"/>
      <c r="B435" s="45"/>
      <c r="C435" s="45"/>
      <c r="D435" s="79"/>
      <c r="E435" s="79"/>
      <c r="F435" s="79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5"/>
    </row>
    <row r="436" ht="15.75" customHeight="1">
      <c r="A436" s="45"/>
      <c r="B436" s="45"/>
      <c r="C436" s="45"/>
      <c r="D436" s="79"/>
      <c r="E436" s="79"/>
      <c r="F436" s="79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5"/>
    </row>
    <row r="437" ht="15.75" customHeight="1">
      <c r="A437" s="45"/>
      <c r="B437" s="45"/>
      <c r="C437" s="45"/>
      <c r="D437" s="79"/>
      <c r="E437" s="79"/>
      <c r="F437" s="79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</row>
    <row r="438" ht="15.75" customHeight="1">
      <c r="A438" s="45"/>
      <c r="B438" s="45"/>
      <c r="C438" s="45"/>
      <c r="D438" s="79"/>
      <c r="E438" s="79"/>
      <c r="F438" s="79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</row>
    <row r="439" ht="15.75" customHeight="1">
      <c r="A439" s="45"/>
      <c r="B439" s="45"/>
      <c r="C439" s="45"/>
      <c r="D439" s="79"/>
      <c r="E439" s="79"/>
      <c r="F439" s="79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</row>
    <row r="440" ht="15.75" customHeight="1">
      <c r="A440" s="45"/>
      <c r="B440" s="45"/>
      <c r="C440" s="45"/>
      <c r="D440" s="79"/>
      <c r="E440" s="79"/>
      <c r="F440" s="79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</row>
    <row r="441" ht="15.75" customHeight="1">
      <c r="A441" s="45"/>
      <c r="B441" s="45"/>
      <c r="C441" s="45"/>
      <c r="D441" s="79"/>
      <c r="E441" s="79"/>
      <c r="F441" s="79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</row>
    <row r="442" ht="15.75" customHeight="1">
      <c r="A442" s="45"/>
      <c r="B442" s="45"/>
      <c r="C442" s="45"/>
      <c r="D442" s="79"/>
      <c r="E442" s="79"/>
      <c r="F442" s="79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5"/>
    </row>
    <row r="443" ht="15.75" customHeight="1">
      <c r="A443" s="45"/>
      <c r="B443" s="45"/>
      <c r="C443" s="45"/>
      <c r="D443" s="79"/>
      <c r="E443" s="79"/>
      <c r="F443" s="79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</row>
    <row r="444" ht="15.75" customHeight="1">
      <c r="A444" s="45"/>
      <c r="B444" s="45"/>
      <c r="C444" s="45"/>
      <c r="D444" s="79"/>
      <c r="E444" s="79"/>
      <c r="F444" s="79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5"/>
      <c r="Z444" s="45"/>
    </row>
    <row r="445" ht="15.75" customHeight="1">
      <c r="A445" s="45"/>
      <c r="B445" s="45"/>
      <c r="C445" s="45"/>
      <c r="D445" s="79"/>
      <c r="E445" s="79"/>
      <c r="F445" s="79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</row>
    <row r="446" ht="15.75" customHeight="1">
      <c r="A446" s="45"/>
      <c r="B446" s="45"/>
      <c r="C446" s="45"/>
      <c r="D446" s="79"/>
      <c r="E446" s="79"/>
      <c r="F446" s="79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</row>
    <row r="447" ht="15.75" customHeight="1">
      <c r="A447" s="45"/>
      <c r="B447" s="45"/>
      <c r="C447" s="45"/>
      <c r="D447" s="79"/>
      <c r="E447" s="79"/>
      <c r="F447" s="79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</row>
    <row r="448" ht="15.75" customHeight="1">
      <c r="A448" s="45"/>
      <c r="B448" s="45"/>
      <c r="C448" s="45"/>
      <c r="D448" s="79"/>
      <c r="E448" s="79"/>
      <c r="F448" s="79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</row>
    <row r="449" ht="15.75" customHeight="1">
      <c r="A449" s="45"/>
      <c r="B449" s="45"/>
      <c r="C449" s="45"/>
      <c r="D449" s="79"/>
      <c r="E449" s="79"/>
      <c r="F449" s="79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</row>
    <row r="450" ht="15.75" customHeight="1">
      <c r="A450" s="45"/>
      <c r="B450" s="45"/>
      <c r="C450" s="45"/>
      <c r="D450" s="79"/>
      <c r="E450" s="79"/>
      <c r="F450" s="79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</row>
    <row r="451" ht="15.75" customHeight="1">
      <c r="A451" s="45"/>
      <c r="B451" s="45"/>
      <c r="C451" s="45"/>
      <c r="D451" s="79"/>
      <c r="E451" s="79"/>
      <c r="F451" s="79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</row>
    <row r="452" ht="15.75" customHeight="1">
      <c r="A452" s="45"/>
      <c r="B452" s="45"/>
      <c r="C452" s="45"/>
      <c r="D452" s="79"/>
      <c r="E452" s="79"/>
      <c r="F452" s="79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</row>
    <row r="453" ht="15.75" customHeight="1">
      <c r="A453" s="45"/>
      <c r="B453" s="45"/>
      <c r="C453" s="45"/>
      <c r="D453" s="79"/>
      <c r="E453" s="79"/>
      <c r="F453" s="79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</row>
    <row r="454" ht="15.75" customHeight="1">
      <c r="A454" s="45"/>
      <c r="B454" s="45"/>
      <c r="C454" s="45"/>
      <c r="D454" s="79"/>
      <c r="E454" s="79"/>
      <c r="F454" s="79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</row>
    <row r="455" ht="15.75" customHeight="1">
      <c r="A455" s="45"/>
      <c r="B455" s="45"/>
      <c r="C455" s="45"/>
      <c r="D455" s="79"/>
      <c r="E455" s="79"/>
      <c r="F455" s="79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</row>
    <row r="456" ht="15.75" customHeight="1">
      <c r="A456" s="45"/>
      <c r="B456" s="45"/>
      <c r="C456" s="45"/>
      <c r="D456" s="79"/>
      <c r="E456" s="79"/>
      <c r="F456" s="79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</row>
    <row r="457" ht="15.75" customHeight="1">
      <c r="A457" s="45"/>
      <c r="B457" s="45"/>
      <c r="C457" s="45"/>
      <c r="D457" s="79"/>
      <c r="E457" s="79"/>
      <c r="F457" s="79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</row>
    <row r="458" ht="15.75" customHeight="1">
      <c r="A458" s="45"/>
      <c r="B458" s="45"/>
      <c r="C458" s="45"/>
      <c r="D458" s="79"/>
      <c r="E458" s="79"/>
      <c r="F458" s="79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</row>
    <row r="459" ht="15.75" customHeight="1">
      <c r="A459" s="45"/>
      <c r="B459" s="45"/>
      <c r="C459" s="45"/>
      <c r="D459" s="79"/>
      <c r="E459" s="79"/>
      <c r="F459" s="79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</row>
    <row r="460" ht="15.75" customHeight="1">
      <c r="A460" s="45"/>
      <c r="B460" s="45"/>
      <c r="C460" s="45"/>
      <c r="D460" s="79"/>
      <c r="E460" s="79"/>
      <c r="F460" s="79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</row>
    <row r="461" ht="15.75" customHeight="1">
      <c r="A461" s="45"/>
      <c r="B461" s="45"/>
      <c r="C461" s="45"/>
      <c r="D461" s="79"/>
      <c r="E461" s="79"/>
      <c r="F461" s="79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</row>
    <row r="462" ht="15.75" customHeight="1">
      <c r="A462" s="45"/>
      <c r="B462" s="45"/>
      <c r="C462" s="45"/>
      <c r="D462" s="79"/>
      <c r="E462" s="79"/>
      <c r="F462" s="79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</row>
    <row r="463" ht="15.75" customHeight="1">
      <c r="A463" s="45"/>
      <c r="B463" s="45"/>
      <c r="C463" s="45"/>
      <c r="D463" s="79"/>
      <c r="E463" s="79"/>
      <c r="F463" s="79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</row>
    <row r="464" ht="15.75" customHeight="1">
      <c r="A464" s="45"/>
      <c r="B464" s="45"/>
      <c r="C464" s="45"/>
      <c r="D464" s="79"/>
      <c r="E464" s="79"/>
      <c r="F464" s="79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</row>
    <row r="465" ht="15.75" customHeight="1">
      <c r="A465" s="45"/>
      <c r="B465" s="45"/>
      <c r="C465" s="45"/>
      <c r="D465" s="79"/>
      <c r="E465" s="79"/>
      <c r="F465" s="79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</row>
    <row r="466" ht="15.75" customHeight="1">
      <c r="A466" s="45"/>
      <c r="B466" s="45"/>
      <c r="C466" s="45"/>
      <c r="D466" s="79"/>
      <c r="E466" s="79"/>
      <c r="F466" s="79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</row>
    <row r="467" ht="15.75" customHeight="1">
      <c r="A467" s="45"/>
      <c r="B467" s="45"/>
      <c r="C467" s="45"/>
      <c r="D467" s="79"/>
      <c r="E467" s="79"/>
      <c r="F467" s="79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</row>
    <row r="468" ht="15.75" customHeight="1">
      <c r="A468" s="45"/>
      <c r="B468" s="45"/>
      <c r="C468" s="45"/>
      <c r="D468" s="79"/>
      <c r="E468" s="79"/>
      <c r="F468" s="79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</row>
    <row r="469" ht="15.75" customHeight="1">
      <c r="A469" s="45"/>
      <c r="B469" s="45"/>
      <c r="C469" s="45"/>
      <c r="D469" s="79"/>
      <c r="E469" s="79"/>
      <c r="F469" s="79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</row>
    <row r="470" ht="15.75" customHeight="1">
      <c r="A470" s="45"/>
      <c r="B470" s="45"/>
      <c r="C470" s="45"/>
      <c r="D470" s="79"/>
      <c r="E470" s="79"/>
      <c r="F470" s="79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</row>
    <row r="471" ht="15.75" customHeight="1">
      <c r="A471" s="45"/>
      <c r="B471" s="45"/>
      <c r="C471" s="45"/>
      <c r="D471" s="79"/>
      <c r="E471" s="79"/>
      <c r="F471" s="79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</row>
    <row r="472" ht="15.75" customHeight="1">
      <c r="A472" s="45"/>
      <c r="B472" s="45"/>
      <c r="C472" s="45"/>
      <c r="D472" s="79"/>
      <c r="E472" s="79"/>
      <c r="F472" s="79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</row>
    <row r="473" ht="15.75" customHeight="1">
      <c r="A473" s="45"/>
      <c r="B473" s="45"/>
      <c r="C473" s="45"/>
      <c r="D473" s="79"/>
      <c r="E473" s="79"/>
      <c r="F473" s="79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</row>
    <row r="474" ht="15.75" customHeight="1">
      <c r="A474" s="45"/>
      <c r="B474" s="45"/>
      <c r="C474" s="45"/>
      <c r="D474" s="79"/>
      <c r="E474" s="79"/>
      <c r="F474" s="79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</row>
    <row r="475" ht="15.75" customHeight="1">
      <c r="A475" s="45"/>
      <c r="B475" s="45"/>
      <c r="C475" s="45"/>
      <c r="D475" s="79"/>
      <c r="E475" s="79"/>
      <c r="F475" s="79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</row>
    <row r="476" ht="15.75" customHeight="1">
      <c r="A476" s="45"/>
      <c r="B476" s="45"/>
      <c r="C476" s="45"/>
      <c r="D476" s="79"/>
      <c r="E476" s="79"/>
      <c r="F476" s="79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</row>
    <row r="477" ht="15.75" customHeight="1">
      <c r="A477" s="45"/>
      <c r="B477" s="45"/>
      <c r="C477" s="45"/>
      <c r="D477" s="79"/>
      <c r="E477" s="79"/>
      <c r="F477" s="79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</row>
    <row r="478" ht="15.75" customHeight="1">
      <c r="A478" s="45"/>
      <c r="B478" s="45"/>
      <c r="C478" s="45"/>
      <c r="D478" s="79"/>
      <c r="E478" s="79"/>
      <c r="F478" s="79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</row>
    <row r="479" ht="15.75" customHeight="1">
      <c r="A479" s="45"/>
      <c r="B479" s="45"/>
      <c r="C479" s="45"/>
      <c r="D479" s="79"/>
      <c r="E479" s="79"/>
      <c r="F479" s="79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</row>
    <row r="480" ht="15.75" customHeight="1">
      <c r="A480" s="45"/>
      <c r="B480" s="45"/>
      <c r="C480" s="45"/>
      <c r="D480" s="79"/>
      <c r="E480" s="79"/>
      <c r="F480" s="79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</row>
    <row r="481" ht="15.75" customHeight="1">
      <c r="A481" s="45"/>
      <c r="B481" s="45"/>
      <c r="C481" s="45"/>
      <c r="D481" s="79"/>
      <c r="E481" s="79"/>
      <c r="F481" s="79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</row>
    <row r="482" ht="15.75" customHeight="1">
      <c r="A482" s="45"/>
      <c r="B482" s="45"/>
      <c r="C482" s="45"/>
      <c r="D482" s="79"/>
      <c r="E482" s="79"/>
      <c r="F482" s="79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</row>
    <row r="483" ht="15.75" customHeight="1">
      <c r="A483" s="45"/>
      <c r="B483" s="45"/>
      <c r="C483" s="45"/>
      <c r="D483" s="79"/>
      <c r="E483" s="79"/>
      <c r="F483" s="79"/>
      <c r="G483" s="4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</row>
    <row r="484" ht="15.75" customHeight="1">
      <c r="A484" s="45"/>
      <c r="B484" s="45"/>
      <c r="C484" s="45"/>
      <c r="D484" s="79"/>
      <c r="E484" s="79"/>
      <c r="F484" s="79"/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</row>
    <row r="485" ht="15.75" customHeight="1">
      <c r="A485" s="45"/>
      <c r="B485" s="45"/>
      <c r="C485" s="45"/>
      <c r="D485" s="79"/>
      <c r="E485" s="79"/>
      <c r="F485" s="79"/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</row>
    <row r="486" ht="15.75" customHeight="1">
      <c r="A486" s="45"/>
      <c r="B486" s="45"/>
      <c r="C486" s="45"/>
      <c r="D486" s="79"/>
      <c r="E486" s="79"/>
      <c r="F486" s="79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</row>
    <row r="487" ht="15.75" customHeight="1">
      <c r="A487" s="45"/>
      <c r="B487" s="45"/>
      <c r="C487" s="45"/>
      <c r="D487" s="79"/>
      <c r="E487" s="79"/>
      <c r="F487" s="79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</row>
    <row r="488" ht="15.75" customHeight="1">
      <c r="A488" s="45"/>
      <c r="B488" s="45"/>
      <c r="C488" s="45"/>
      <c r="D488" s="79"/>
      <c r="E488" s="79"/>
      <c r="F488" s="79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</row>
    <row r="489" ht="15.75" customHeight="1">
      <c r="A489" s="45"/>
      <c r="B489" s="45"/>
      <c r="C489" s="45"/>
      <c r="D489" s="79"/>
      <c r="E489" s="79"/>
      <c r="F489" s="79"/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</row>
    <row r="490" ht="15.75" customHeight="1">
      <c r="A490" s="45"/>
      <c r="B490" s="45"/>
      <c r="C490" s="45"/>
      <c r="D490" s="79"/>
      <c r="E490" s="79"/>
      <c r="F490" s="79"/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</row>
    <row r="491" ht="15.75" customHeight="1">
      <c r="A491" s="45"/>
      <c r="B491" s="45"/>
      <c r="C491" s="45"/>
      <c r="D491" s="79"/>
      <c r="E491" s="79"/>
      <c r="F491" s="79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</row>
    <row r="492" ht="15.75" customHeight="1">
      <c r="A492" s="45"/>
      <c r="B492" s="45"/>
      <c r="C492" s="45"/>
      <c r="D492" s="79"/>
      <c r="E492" s="79"/>
      <c r="F492" s="79"/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</row>
    <row r="493" ht="15.75" customHeight="1">
      <c r="A493" s="45"/>
      <c r="B493" s="45"/>
      <c r="C493" s="45"/>
      <c r="D493" s="79"/>
      <c r="E493" s="79"/>
      <c r="F493" s="79"/>
      <c r="G493" s="4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</row>
    <row r="494" ht="15.75" customHeight="1">
      <c r="A494" s="45"/>
      <c r="B494" s="45"/>
      <c r="C494" s="45"/>
      <c r="D494" s="79"/>
      <c r="E494" s="79"/>
      <c r="F494" s="79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</row>
    <row r="495" ht="15.75" customHeight="1">
      <c r="A495" s="45"/>
      <c r="B495" s="45"/>
      <c r="C495" s="45"/>
      <c r="D495" s="79"/>
      <c r="E495" s="79"/>
      <c r="F495" s="79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</row>
    <row r="496" ht="15.75" customHeight="1">
      <c r="A496" s="45"/>
      <c r="B496" s="45"/>
      <c r="C496" s="45"/>
      <c r="D496" s="79"/>
      <c r="E496" s="79"/>
      <c r="F496" s="79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</row>
    <row r="497" ht="15.75" customHeight="1">
      <c r="A497" s="45"/>
      <c r="B497" s="45"/>
      <c r="C497" s="45"/>
      <c r="D497" s="79"/>
      <c r="E497" s="79"/>
      <c r="F497" s="79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</row>
    <row r="498" ht="15.75" customHeight="1">
      <c r="A498" s="45"/>
      <c r="B498" s="45"/>
      <c r="C498" s="45"/>
      <c r="D498" s="79"/>
      <c r="E498" s="79"/>
      <c r="F498" s="79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</row>
    <row r="499" ht="15.75" customHeight="1">
      <c r="A499" s="45"/>
      <c r="B499" s="45"/>
      <c r="C499" s="45"/>
      <c r="D499" s="79"/>
      <c r="E499" s="79"/>
      <c r="F499" s="79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</row>
    <row r="500" ht="15.75" customHeight="1">
      <c r="A500" s="45"/>
      <c r="B500" s="45"/>
      <c r="C500" s="45"/>
      <c r="D500" s="79"/>
      <c r="E500" s="79"/>
      <c r="F500" s="79"/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</row>
    <row r="501" ht="15.75" customHeight="1">
      <c r="A501" s="45"/>
      <c r="B501" s="45"/>
      <c r="C501" s="45"/>
      <c r="D501" s="79"/>
      <c r="E501" s="79"/>
      <c r="F501" s="79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</row>
    <row r="502" ht="15.75" customHeight="1">
      <c r="A502" s="45"/>
      <c r="B502" s="45"/>
      <c r="C502" s="45"/>
      <c r="D502" s="79"/>
      <c r="E502" s="79"/>
      <c r="F502" s="79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</row>
    <row r="503" ht="15.75" customHeight="1">
      <c r="A503" s="45"/>
      <c r="B503" s="45"/>
      <c r="C503" s="45"/>
      <c r="D503" s="79"/>
      <c r="E503" s="79"/>
      <c r="F503" s="79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</row>
    <row r="504" ht="15.75" customHeight="1">
      <c r="A504" s="45"/>
      <c r="B504" s="45"/>
      <c r="C504" s="45"/>
      <c r="D504" s="79"/>
      <c r="E504" s="79"/>
      <c r="F504" s="79"/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</row>
    <row r="505" ht="15.75" customHeight="1">
      <c r="A505" s="45"/>
      <c r="B505" s="45"/>
      <c r="C505" s="45"/>
      <c r="D505" s="79"/>
      <c r="E505" s="79"/>
      <c r="F505" s="79"/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</row>
    <row r="506" ht="15.75" customHeight="1">
      <c r="A506" s="45"/>
      <c r="B506" s="45"/>
      <c r="C506" s="45"/>
      <c r="D506" s="79"/>
      <c r="E506" s="79"/>
      <c r="F506" s="79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</row>
    <row r="507" ht="15.75" customHeight="1">
      <c r="A507" s="45"/>
      <c r="B507" s="45"/>
      <c r="C507" s="45"/>
      <c r="D507" s="79"/>
      <c r="E507" s="79"/>
      <c r="F507" s="79"/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</row>
    <row r="508" ht="15.75" customHeight="1">
      <c r="A508" s="45"/>
      <c r="B508" s="45"/>
      <c r="C508" s="45"/>
      <c r="D508" s="79"/>
      <c r="E508" s="79"/>
      <c r="F508" s="79"/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</row>
    <row r="509" ht="15.75" customHeight="1">
      <c r="A509" s="45"/>
      <c r="B509" s="45"/>
      <c r="C509" s="45"/>
      <c r="D509" s="79"/>
      <c r="E509" s="79"/>
      <c r="F509" s="79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</row>
    <row r="510" ht="15.75" customHeight="1">
      <c r="A510" s="45"/>
      <c r="B510" s="45"/>
      <c r="C510" s="45"/>
      <c r="D510" s="79"/>
      <c r="E510" s="79"/>
      <c r="F510" s="79"/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</row>
    <row r="511" ht="15.75" customHeight="1">
      <c r="A511" s="45"/>
      <c r="B511" s="45"/>
      <c r="C511" s="45"/>
      <c r="D511" s="79"/>
      <c r="E511" s="79"/>
      <c r="F511" s="79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</row>
    <row r="512" ht="15.75" customHeight="1">
      <c r="A512" s="45"/>
      <c r="B512" s="45"/>
      <c r="C512" s="45"/>
      <c r="D512" s="79"/>
      <c r="E512" s="79"/>
      <c r="F512" s="79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</row>
    <row r="513" ht="15.75" customHeight="1">
      <c r="A513" s="45"/>
      <c r="B513" s="45"/>
      <c r="C513" s="45"/>
      <c r="D513" s="79"/>
      <c r="E513" s="79"/>
      <c r="F513" s="79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</row>
    <row r="514" ht="15.75" customHeight="1">
      <c r="A514" s="45"/>
      <c r="B514" s="45"/>
      <c r="C514" s="45"/>
      <c r="D514" s="79"/>
      <c r="E514" s="79"/>
      <c r="F514" s="79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</row>
    <row r="515" ht="15.75" customHeight="1">
      <c r="A515" s="45"/>
      <c r="B515" s="45"/>
      <c r="C515" s="45"/>
      <c r="D515" s="79"/>
      <c r="E515" s="79"/>
      <c r="F515" s="79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</row>
    <row r="516" ht="15.75" customHeight="1">
      <c r="A516" s="45"/>
      <c r="B516" s="45"/>
      <c r="C516" s="45"/>
      <c r="D516" s="79"/>
      <c r="E516" s="79"/>
      <c r="F516" s="79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</row>
    <row r="517" ht="15.75" customHeight="1">
      <c r="A517" s="45"/>
      <c r="B517" s="45"/>
      <c r="C517" s="45"/>
      <c r="D517" s="79"/>
      <c r="E517" s="79"/>
      <c r="F517" s="79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</row>
    <row r="518" ht="15.75" customHeight="1">
      <c r="A518" s="45"/>
      <c r="B518" s="45"/>
      <c r="C518" s="45"/>
      <c r="D518" s="79"/>
      <c r="E518" s="79"/>
      <c r="F518" s="79"/>
      <c r="G518" s="4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</row>
    <row r="519" ht="15.75" customHeight="1">
      <c r="A519" s="45"/>
      <c r="B519" s="45"/>
      <c r="C519" s="45"/>
      <c r="D519" s="79"/>
      <c r="E519" s="79"/>
      <c r="F519" s="79"/>
      <c r="G519" s="4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</row>
    <row r="520" ht="15.75" customHeight="1">
      <c r="A520" s="45"/>
      <c r="B520" s="45"/>
      <c r="C520" s="45"/>
      <c r="D520" s="79"/>
      <c r="E520" s="79"/>
      <c r="F520" s="79"/>
      <c r="G520" s="45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</row>
    <row r="521" ht="15.75" customHeight="1">
      <c r="A521" s="45"/>
      <c r="B521" s="45"/>
      <c r="C521" s="45"/>
      <c r="D521" s="79"/>
      <c r="E521" s="79"/>
      <c r="F521" s="79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</row>
    <row r="522" ht="15.75" customHeight="1">
      <c r="A522" s="45"/>
      <c r="B522" s="45"/>
      <c r="C522" s="45"/>
      <c r="D522" s="79"/>
      <c r="E522" s="79"/>
      <c r="F522" s="79"/>
      <c r="G522" s="45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</row>
    <row r="523" ht="15.75" customHeight="1">
      <c r="A523" s="45"/>
      <c r="B523" s="45"/>
      <c r="C523" s="45"/>
      <c r="D523" s="79"/>
      <c r="E523" s="79"/>
      <c r="F523" s="79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</row>
    <row r="524" ht="15.75" customHeight="1">
      <c r="A524" s="45"/>
      <c r="B524" s="45"/>
      <c r="C524" s="45"/>
      <c r="D524" s="79"/>
      <c r="E524" s="79"/>
      <c r="F524" s="79"/>
      <c r="G524" s="45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</row>
    <row r="525" ht="15.75" customHeight="1">
      <c r="A525" s="45"/>
      <c r="B525" s="45"/>
      <c r="C525" s="45"/>
      <c r="D525" s="79"/>
      <c r="E525" s="79"/>
      <c r="F525" s="79"/>
      <c r="G525" s="4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</row>
    <row r="526" ht="15.75" customHeight="1">
      <c r="A526" s="45"/>
      <c r="B526" s="45"/>
      <c r="C526" s="45"/>
      <c r="D526" s="79"/>
      <c r="E526" s="79"/>
      <c r="F526" s="79"/>
      <c r="G526" s="45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</row>
    <row r="527" ht="15.75" customHeight="1">
      <c r="A527" s="45"/>
      <c r="B527" s="45"/>
      <c r="C527" s="45"/>
      <c r="D527" s="79"/>
      <c r="E527" s="79"/>
      <c r="F527" s="79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</row>
    <row r="528" ht="15.75" customHeight="1">
      <c r="A528" s="45"/>
      <c r="B528" s="45"/>
      <c r="C528" s="45"/>
      <c r="D528" s="79"/>
      <c r="E528" s="79"/>
      <c r="F528" s="79"/>
      <c r="G528" s="45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</row>
    <row r="529" ht="15.75" customHeight="1">
      <c r="A529" s="45"/>
      <c r="B529" s="45"/>
      <c r="C529" s="45"/>
      <c r="D529" s="79"/>
      <c r="E529" s="79"/>
      <c r="F529" s="79"/>
      <c r="G529" s="45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</row>
    <row r="530" ht="15.75" customHeight="1">
      <c r="A530" s="45"/>
      <c r="B530" s="45"/>
      <c r="C530" s="45"/>
      <c r="D530" s="79"/>
      <c r="E530" s="79"/>
      <c r="F530" s="79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</row>
    <row r="531" ht="15.75" customHeight="1">
      <c r="A531" s="45"/>
      <c r="B531" s="45"/>
      <c r="C531" s="45"/>
      <c r="D531" s="79"/>
      <c r="E531" s="79"/>
      <c r="F531" s="79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</row>
    <row r="532" ht="15.75" customHeight="1">
      <c r="A532" s="45"/>
      <c r="B532" s="45"/>
      <c r="C532" s="45"/>
      <c r="D532" s="79"/>
      <c r="E532" s="79"/>
      <c r="F532" s="79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</row>
    <row r="533" ht="15.75" customHeight="1">
      <c r="A533" s="45"/>
      <c r="B533" s="45"/>
      <c r="C533" s="45"/>
      <c r="D533" s="79"/>
      <c r="E533" s="79"/>
      <c r="F533" s="79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</row>
    <row r="534" ht="15.75" customHeight="1">
      <c r="A534" s="45"/>
      <c r="B534" s="45"/>
      <c r="C534" s="45"/>
      <c r="D534" s="79"/>
      <c r="E534" s="79"/>
      <c r="F534" s="79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</row>
    <row r="535" ht="15.75" customHeight="1">
      <c r="A535" s="45"/>
      <c r="B535" s="45"/>
      <c r="C535" s="45"/>
      <c r="D535" s="79"/>
      <c r="E535" s="79"/>
      <c r="F535" s="79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</row>
    <row r="536" ht="15.75" customHeight="1">
      <c r="A536" s="45"/>
      <c r="B536" s="45"/>
      <c r="C536" s="45"/>
      <c r="D536" s="79"/>
      <c r="E536" s="79"/>
      <c r="F536" s="79"/>
      <c r="G536" s="45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</row>
    <row r="537" ht="15.75" customHeight="1">
      <c r="A537" s="45"/>
      <c r="B537" s="45"/>
      <c r="C537" s="45"/>
      <c r="D537" s="79"/>
      <c r="E537" s="79"/>
      <c r="F537" s="79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</row>
    <row r="538" ht="15.75" customHeight="1">
      <c r="A538" s="45"/>
      <c r="B538" s="45"/>
      <c r="C538" s="45"/>
      <c r="D538" s="79"/>
      <c r="E538" s="79"/>
      <c r="F538" s="79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</row>
    <row r="539" ht="15.75" customHeight="1">
      <c r="A539" s="45"/>
      <c r="B539" s="45"/>
      <c r="C539" s="45"/>
      <c r="D539" s="79"/>
      <c r="E539" s="79"/>
      <c r="F539" s="79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</row>
    <row r="540" ht="15.75" customHeight="1">
      <c r="A540" s="45"/>
      <c r="B540" s="45"/>
      <c r="C540" s="45"/>
      <c r="D540" s="79"/>
      <c r="E540" s="79"/>
      <c r="F540" s="79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</row>
    <row r="541" ht="15.75" customHeight="1">
      <c r="A541" s="45"/>
      <c r="B541" s="45"/>
      <c r="C541" s="45"/>
      <c r="D541" s="79"/>
      <c r="E541" s="79"/>
      <c r="F541" s="79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</row>
    <row r="542" ht="15.75" customHeight="1">
      <c r="A542" s="45"/>
      <c r="B542" s="45"/>
      <c r="C542" s="45"/>
      <c r="D542" s="79"/>
      <c r="E542" s="79"/>
      <c r="F542" s="79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</row>
    <row r="543" ht="15.75" customHeight="1">
      <c r="A543" s="45"/>
      <c r="B543" s="45"/>
      <c r="C543" s="45"/>
      <c r="D543" s="79"/>
      <c r="E543" s="79"/>
      <c r="F543" s="79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</row>
    <row r="544" ht="15.75" customHeight="1">
      <c r="A544" s="45"/>
      <c r="B544" s="45"/>
      <c r="C544" s="45"/>
      <c r="D544" s="79"/>
      <c r="E544" s="79"/>
      <c r="F544" s="79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</row>
    <row r="545" ht="15.75" customHeight="1">
      <c r="A545" s="45"/>
      <c r="B545" s="45"/>
      <c r="C545" s="45"/>
      <c r="D545" s="79"/>
      <c r="E545" s="79"/>
      <c r="F545" s="79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</row>
    <row r="546" ht="15.75" customHeight="1">
      <c r="A546" s="45"/>
      <c r="B546" s="45"/>
      <c r="C546" s="45"/>
      <c r="D546" s="79"/>
      <c r="E546" s="79"/>
      <c r="F546" s="79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</row>
    <row r="547" ht="15.75" customHeight="1">
      <c r="A547" s="45"/>
      <c r="B547" s="45"/>
      <c r="C547" s="45"/>
      <c r="D547" s="79"/>
      <c r="E547" s="79"/>
      <c r="F547" s="79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</row>
    <row r="548" ht="15.75" customHeight="1">
      <c r="A548" s="45"/>
      <c r="B548" s="45"/>
      <c r="C548" s="45"/>
      <c r="D548" s="79"/>
      <c r="E548" s="79"/>
      <c r="F548" s="79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</row>
    <row r="549" ht="15.75" customHeight="1">
      <c r="A549" s="45"/>
      <c r="B549" s="45"/>
      <c r="C549" s="45"/>
      <c r="D549" s="79"/>
      <c r="E549" s="79"/>
      <c r="F549" s="79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</row>
    <row r="550" ht="15.75" customHeight="1">
      <c r="A550" s="45"/>
      <c r="B550" s="45"/>
      <c r="C550" s="45"/>
      <c r="D550" s="79"/>
      <c r="E550" s="79"/>
      <c r="F550" s="79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</row>
    <row r="551" ht="15.75" customHeight="1">
      <c r="A551" s="45"/>
      <c r="B551" s="45"/>
      <c r="C551" s="45"/>
      <c r="D551" s="79"/>
      <c r="E551" s="79"/>
      <c r="F551" s="79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</row>
    <row r="552" ht="15.75" customHeight="1">
      <c r="A552" s="45"/>
      <c r="B552" s="45"/>
      <c r="C552" s="45"/>
      <c r="D552" s="79"/>
      <c r="E552" s="79"/>
      <c r="F552" s="79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</row>
    <row r="553" ht="15.75" customHeight="1">
      <c r="A553" s="45"/>
      <c r="B553" s="45"/>
      <c r="C553" s="45"/>
      <c r="D553" s="79"/>
      <c r="E553" s="79"/>
      <c r="F553" s="79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</row>
    <row r="554" ht="15.75" customHeight="1">
      <c r="A554" s="45"/>
      <c r="B554" s="45"/>
      <c r="C554" s="45"/>
      <c r="D554" s="79"/>
      <c r="E554" s="79"/>
      <c r="F554" s="79"/>
      <c r="G554" s="45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</row>
    <row r="555" ht="15.75" customHeight="1">
      <c r="A555" s="45"/>
      <c r="B555" s="45"/>
      <c r="C555" s="45"/>
      <c r="D555" s="79"/>
      <c r="E555" s="79"/>
      <c r="F555" s="79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</row>
    <row r="556" ht="15.75" customHeight="1">
      <c r="A556" s="45"/>
      <c r="B556" s="45"/>
      <c r="C556" s="45"/>
      <c r="D556" s="79"/>
      <c r="E556" s="79"/>
      <c r="F556" s="79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</row>
    <row r="557" ht="15.75" customHeight="1">
      <c r="A557" s="45"/>
      <c r="B557" s="45"/>
      <c r="C557" s="45"/>
      <c r="D557" s="79"/>
      <c r="E557" s="79"/>
      <c r="F557" s="79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</row>
    <row r="558" ht="15.75" customHeight="1">
      <c r="A558" s="45"/>
      <c r="B558" s="45"/>
      <c r="C558" s="45"/>
      <c r="D558" s="79"/>
      <c r="E558" s="79"/>
      <c r="F558" s="79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</row>
    <row r="559" ht="15.75" customHeight="1">
      <c r="A559" s="45"/>
      <c r="B559" s="45"/>
      <c r="C559" s="45"/>
      <c r="D559" s="79"/>
      <c r="E559" s="79"/>
      <c r="F559" s="79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</row>
    <row r="560" ht="15.75" customHeight="1">
      <c r="A560" s="45"/>
      <c r="B560" s="45"/>
      <c r="C560" s="45"/>
      <c r="D560" s="79"/>
      <c r="E560" s="79"/>
      <c r="F560" s="79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</row>
    <row r="561" ht="15.75" customHeight="1">
      <c r="A561" s="45"/>
      <c r="B561" s="45"/>
      <c r="C561" s="45"/>
      <c r="D561" s="79"/>
      <c r="E561" s="79"/>
      <c r="F561" s="79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</row>
    <row r="562" ht="15.75" customHeight="1">
      <c r="A562" s="45"/>
      <c r="B562" s="45"/>
      <c r="C562" s="45"/>
      <c r="D562" s="79"/>
      <c r="E562" s="79"/>
      <c r="F562" s="79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</row>
    <row r="563" ht="15.75" customHeight="1">
      <c r="A563" s="45"/>
      <c r="B563" s="45"/>
      <c r="C563" s="45"/>
      <c r="D563" s="79"/>
      <c r="E563" s="79"/>
      <c r="F563" s="79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</row>
    <row r="564" ht="15.75" customHeight="1">
      <c r="A564" s="45"/>
      <c r="B564" s="45"/>
      <c r="C564" s="45"/>
      <c r="D564" s="79"/>
      <c r="E564" s="79"/>
      <c r="F564" s="79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</row>
    <row r="565" ht="15.75" customHeight="1">
      <c r="A565" s="45"/>
      <c r="B565" s="45"/>
      <c r="C565" s="45"/>
      <c r="D565" s="79"/>
      <c r="E565" s="79"/>
      <c r="F565" s="79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</row>
    <row r="566" ht="15.75" customHeight="1">
      <c r="A566" s="45"/>
      <c r="B566" s="45"/>
      <c r="C566" s="45"/>
      <c r="D566" s="79"/>
      <c r="E566" s="79"/>
      <c r="F566" s="79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</row>
    <row r="567" ht="15.75" customHeight="1">
      <c r="A567" s="45"/>
      <c r="B567" s="45"/>
      <c r="C567" s="45"/>
      <c r="D567" s="79"/>
      <c r="E567" s="79"/>
      <c r="F567" s="79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</row>
    <row r="568" ht="15.75" customHeight="1">
      <c r="A568" s="45"/>
      <c r="B568" s="45"/>
      <c r="C568" s="45"/>
      <c r="D568" s="79"/>
      <c r="E568" s="79"/>
      <c r="F568" s="79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</row>
    <row r="569" ht="15.75" customHeight="1">
      <c r="A569" s="45"/>
      <c r="B569" s="45"/>
      <c r="C569" s="45"/>
      <c r="D569" s="79"/>
      <c r="E569" s="79"/>
      <c r="F569" s="79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</row>
    <row r="570" ht="15.75" customHeight="1">
      <c r="A570" s="45"/>
      <c r="B570" s="45"/>
      <c r="C570" s="45"/>
      <c r="D570" s="79"/>
      <c r="E570" s="79"/>
      <c r="F570" s="79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</row>
    <row r="571" ht="15.75" customHeight="1">
      <c r="A571" s="45"/>
      <c r="B571" s="45"/>
      <c r="C571" s="45"/>
      <c r="D571" s="79"/>
      <c r="E571" s="79"/>
      <c r="F571" s="79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</row>
    <row r="572" ht="15.75" customHeight="1">
      <c r="A572" s="45"/>
      <c r="B572" s="45"/>
      <c r="C572" s="45"/>
      <c r="D572" s="79"/>
      <c r="E572" s="79"/>
      <c r="F572" s="79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</row>
    <row r="573" ht="15.75" customHeight="1">
      <c r="A573" s="45"/>
      <c r="B573" s="45"/>
      <c r="C573" s="45"/>
      <c r="D573" s="79"/>
      <c r="E573" s="79"/>
      <c r="F573" s="79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</row>
    <row r="574" ht="15.75" customHeight="1">
      <c r="A574" s="45"/>
      <c r="B574" s="45"/>
      <c r="C574" s="45"/>
      <c r="D574" s="79"/>
      <c r="E574" s="79"/>
      <c r="F574" s="79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</row>
    <row r="575" ht="15.75" customHeight="1">
      <c r="A575" s="45"/>
      <c r="B575" s="45"/>
      <c r="C575" s="45"/>
      <c r="D575" s="79"/>
      <c r="E575" s="79"/>
      <c r="F575" s="79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</row>
    <row r="576" ht="15.75" customHeight="1">
      <c r="A576" s="45"/>
      <c r="B576" s="45"/>
      <c r="C576" s="45"/>
      <c r="D576" s="79"/>
      <c r="E576" s="79"/>
      <c r="F576" s="79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</row>
    <row r="577" ht="15.75" customHeight="1">
      <c r="A577" s="45"/>
      <c r="B577" s="45"/>
      <c r="C577" s="45"/>
      <c r="D577" s="79"/>
      <c r="E577" s="79"/>
      <c r="F577" s="79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</row>
    <row r="578" ht="15.75" customHeight="1">
      <c r="A578" s="45"/>
      <c r="B578" s="45"/>
      <c r="C578" s="45"/>
      <c r="D578" s="79"/>
      <c r="E578" s="79"/>
      <c r="F578" s="79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</row>
    <row r="579" ht="15.75" customHeight="1">
      <c r="A579" s="45"/>
      <c r="B579" s="45"/>
      <c r="C579" s="45"/>
      <c r="D579" s="79"/>
      <c r="E579" s="79"/>
      <c r="F579" s="79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</row>
    <row r="580" ht="15.75" customHeight="1">
      <c r="A580" s="45"/>
      <c r="B580" s="45"/>
      <c r="C580" s="45"/>
      <c r="D580" s="79"/>
      <c r="E580" s="79"/>
      <c r="F580" s="79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</row>
    <row r="581" ht="15.75" customHeight="1">
      <c r="A581" s="45"/>
      <c r="B581" s="45"/>
      <c r="C581" s="45"/>
      <c r="D581" s="79"/>
      <c r="E581" s="79"/>
      <c r="F581" s="79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</row>
    <row r="582" ht="15.75" customHeight="1">
      <c r="A582" s="45"/>
      <c r="B582" s="45"/>
      <c r="C582" s="45"/>
      <c r="D582" s="79"/>
      <c r="E582" s="79"/>
      <c r="F582" s="79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</row>
    <row r="583" ht="15.75" customHeight="1">
      <c r="A583" s="45"/>
      <c r="B583" s="45"/>
      <c r="C583" s="45"/>
      <c r="D583" s="79"/>
      <c r="E583" s="79"/>
      <c r="F583" s="79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</row>
    <row r="584" ht="15.75" customHeight="1">
      <c r="A584" s="45"/>
      <c r="B584" s="45"/>
      <c r="C584" s="45"/>
      <c r="D584" s="79"/>
      <c r="E584" s="79"/>
      <c r="F584" s="79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</row>
    <row r="585" ht="15.75" customHeight="1">
      <c r="A585" s="45"/>
      <c r="B585" s="45"/>
      <c r="C585" s="45"/>
      <c r="D585" s="79"/>
      <c r="E585" s="79"/>
      <c r="F585" s="79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</row>
    <row r="586" ht="15.75" customHeight="1">
      <c r="A586" s="45"/>
      <c r="B586" s="45"/>
      <c r="C586" s="45"/>
      <c r="D586" s="79"/>
      <c r="E586" s="79"/>
      <c r="F586" s="79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</row>
    <row r="587" ht="15.75" customHeight="1">
      <c r="A587" s="45"/>
      <c r="B587" s="45"/>
      <c r="C587" s="45"/>
      <c r="D587" s="79"/>
      <c r="E587" s="79"/>
      <c r="F587" s="79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</row>
    <row r="588" ht="15.75" customHeight="1">
      <c r="A588" s="45"/>
      <c r="B588" s="45"/>
      <c r="C588" s="45"/>
      <c r="D588" s="79"/>
      <c r="E588" s="79"/>
      <c r="F588" s="79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</row>
    <row r="589" ht="15.75" customHeight="1">
      <c r="A589" s="45"/>
      <c r="B589" s="45"/>
      <c r="C589" s="45"/>
      <c r="D589" s="79"/>
      <c r="E589" s="79"/>
      <c r="F589" s="79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</row>
    <row r="590" ht="15.75" customHeight="1">
      <c r="A590" s="45"/>
      <c r="B590" s="45"/>
      <c r="C590" s="45"/>
      <c r="D590" s="79"/>
      <c r="E590" s="79"/>
      <c r="F590" s="79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</row>
    <row r="591" ht="15.75" customHeight="1">
      <c r="A591" s="45"/>
      <c r="B591" s="45"/>
      <c r="C591" s="45"/>
      <c r="D591" s="79"/>
      <c r="E591" s="79"/>
      <c r="F591" s="79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</row>
    <row r="592" ht="15.75" customHeight="1">
      <c r="A592" s="45"/>
      <c r="B592" s="45"/>
      <c r="C592" s="45"/>
      <c r="D592" s="79"/>
      <c r="E592" s="79"/>
      <c r="F592" s="79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</row>
    <row r="593" ht="15.75" customHeight="1">
      <c r="A593" s="45"/>
      <c r="B593" s="45"/>
      <c r="C593" s="45"/>
      <c r="D593" s="79"/>
      <c r="E593" s="79"/>
      <c r="F593" s="79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</row>
    <row r="594" ht="15.75" customHeight="1">
      <c r="A594" s="45"/>
      <c r="B594" s="45"/>
      <c r="C594" s="45"/>
      <c r="D594" s="79"/>
      <c r="E594" s="79"/>
      <c r="F594" s="79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</row>
    <row r="595" ht="15.75" customHeight="1">
      <c r="A595" s="45"/>
      <c r="B595" s="45"/>
      <c r="C595" s="45"/>
      <c r="D595" s="79"/>
      <c r="E595" s="79"/>
      <c r="F595" s="79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</row>
    <row r="596" ht="15.75" customHeight="1">
      <c r="A596" s="45"/>
      <c r="B596" s="45"/>
      <c r="C596" s="45"/>
      <c r="D596" s="79"/>
      <c r="E596" s="79"/>
      <c r="F596" s="79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</row>
    <row r="597" ht="15.75" customHeight="1">
      <c r="A597" s="45"/>
      <c r="B597" s="45"/>
      <c r="C597" s="45"/>
      <c r="D597" s="79"/>
      <c r="E597" s="79"/>
      <c r="F597" s="79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</row>
    <row r="598" ht="15.75" customHeight="1">
      <c r="A598" s="45"/>
      <c r="B598" s="45"/>
      <c r="C598" s="45"/>
      <c r="D598" s="79"/>
      <c r="E598" s="79"/>
      <c r="F598" s="79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</row>
    <row r="599" ht="15.75" customHeight="1">
      <c r="A599" s="45"/>
      <c r="B599" s="45"/>
      <c r="C599" s="45"/>
      <c r="D599" s="79"/>
      <c r="E599" s="79"/>
      <c r="F599" s="79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</row>
    <row r="600" ht="15.75" customHeight="1">
      <c r="A600" s="45"/>
      <c r="B600" s="45"/>
      <c r="C600" s="45"/>
      <c r="D600" s="79"/>
      <c r="E600" s="79"/>
      <c r="F600" s="79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</row>
    <row r="601" ht="15.75" customHeight="1">
      <c r="A601" s="45"/>
      <c r="B601" s="45"/>
      <c r="C601" s="45"/>
      <c r="D601" s="79"/>
      <c r="E601" s="79"/>
      <c r="F601" s="79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</row>
    <row r="602" ht="15.75" customHeight="1">
      <c r="A602" s="45"/>
      <c r="B602" s="45"/>
      <c r="C602" s="45"/>
      <c r="D602" s="79"/>
      <c r="E602" s="79"/>
      <c r="F602" s="79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</row>
    <row r="603" ht="15.75" customHeight="1">
      <c r="A603" s="45"/>
      <c r="B603" s="45"/>
      <c r="C603" s="45"/>
      <c r="D603" s="79"/>
      <c r="E603" s="79"/>
      <c r="F603" s="79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</row>
    <row r="604" ht="15.75" customHeight="1">
      <c r="A604" s="45"/>
      <c r="B604" s="45"/>
      <c r="C604" s="45"/>
      <c r="D604" s="79"/>
      <c r="E604" s="79"/>
      <c r="F604" s="79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</row>
    <row r="605" ht="15.75" customHeight="1">
      <c r="A605" s="45"/>
      <c r="B605" s="45"/>
      <c r="C605" s="45"/>
      <c r="D605" s="79"/>
      <c r="E605" s="79"/>
      <c r="F605" s="79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</row>
    <row r="606" ht="15.75" customHeight="1">
      <c r="A606" s="45"/>
      <c r="B606" s="45"/>
      <c r="C606" s="45"/>
      <c r="D606" s="79"/>
      <c r="E606" s="79"/>
      <c r="F606" s="79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</row>
    <row r="607" ht="15.75" customHeight="1">
      <c r="A607" s="45"/>
      <c r="B607" s="45"/>
      <c r="C607" s="45"/>
      <c r="D607" s="79"/>
      <c r="E607" s="79"/>
      <c r="F607" s="79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</row>
    <row r="608" ht="15.75" customHeight="1">
      <c r="A608" s="45"/>
      <c r="B608" s="45"/>
      <c r="C608" s="45"/>
      <c r="D608" s="79"/>
      <c r="E608" s="79"/>
      <c r="F608" s="79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</row>
    <row r="609" ht="15.75" customHeight="1">
      <c r="A609" s="45"/>
      <c r="B609" s="45"/>
      <c r="C609" s="45"/>
      <c r="D609" s="79"/>
      <c r="E609" s="79"/>
      <c r="F609" s="79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</row>
    <row r="610" ht="15.75" customHeight="1">
      <c r="A610" s="45"/>
      <c r="B610" s="45"/>
      <c r="C610" s="45"/>
      <c r="D610" s="79"/>
      <c r="E610" s="79"/>
      <c r="F610" s="79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</row>
    <row r="611" ht="15.75" customHeight="1">
      <c r="A611" s="45"/>
      <c r="B611" s="45"/>
      <c r="C611" s="45"/>
      <c r="D611" s="79"/>
      <c r="E611" s="79"/>
      <c r="F611" s="79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</row>
    <row r="612" ht="15.75" customHeight="1">
      <c r="A612" s="45"/>
      <c r="B612" s="45"/>
      <c r="C612" s="45"/>
      <c r="D612" s="79"/>
      <c r="E612" s="79"/>
      <c r="F612" s="79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</row>
    <row r="613" ht="15.75" customHeight="1">
      <c r="A613" s="45"/>
      <c r="B613" s="45"/>
      <c r="C613" s="45"/>
      <c r="D613" s="79"/>
      <c r="E613" s="79"/>
      <c r="F613" s="79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</row>
    <row r="614" ht="15.75" customHeight="1">
      <c r="A614" s="45"/>
      <c r="B614" s="45"/>
      <c r="C614" s="45"/>
      <c r="D614" s="79"/>
      <c r="E614" s="79"/>
      <c r="F614" s="79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</row>
    <row r="615" ht="15.75" customHeight="1">
      <c r="A615" s="45"/>
      <c r="B615" s="45"/>
      <c r="C615" s="45"/>
      <c r="D615" s="79"/>
      <c r="E615" s="79"/>
      <c r="F615" s="79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</row>
    <row r="616" ht="15.75" customHeight="1">
      <c r="A616" s="45"/>
      <c r="B616" s="45"/>
      <c r="C616" s="45"/>
      <c r="D616" s="79"/>
      <c r="E616" s="79"/>
      <c r="F616" s="79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</row>
    <row r="617" ht="15.75" customHeight="1">
      <c r="A617" s="45"/>
      <c r="B617" s="45"/>
      <c r="C617" s="45"/>
      <c r="D617" s="79"/>
      <c r="E617" s="79"/>
      <c r="F617" s="79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</row>
    <row r="618" ht="15.75" customHeight="1">
      <c r="A618" s="45"/>
      <c r="B618" s="45"/>
      <c r="C618" s="45"/>
      <c r="D618" s="79"/>
      <c r="E618" s="79"/>
      <c r="F618" s="79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</row>
    <row r="619" ht="15.75" customHeight="1">
      <c r="A619" s="45"/>
      <c r="B619" s="45"/>
      <c r="C619" s="45"/>
      <c r="D619" s="79"/>
      <c r="E619" s="79"/>
      <c r="F619" s="79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</row>
    <row r="620" ht="15.75" customHeight="1">
      <c r="A620" s="45"/>
      <c r="B620" s="45"/>
      <c r="C620" s="45"/>
      <c r="D620" s="79"/>
      <c r="E620" s="79"/>
      <c r="F620" s="79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</row>
    <row r="621" ht="15.75" customHeight="1">
      <c r="A621" s="45"/>
      <c r="B621" s="45"/>
      <c r="C621" s="45"/>
      <c r="D621" s="79"/>
      <c r="E621" s="79"/>
      <c r="F621" s="79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</row>
    <row r="622" ht="15.75" customHeight="1">
      <c r="A622" s="45"/>
      <c r="B622" s="45"/>
      <c r="C622" s="45"/>
      <c r="D622" s="79"/>
      <c r="E622" s="79"/>
      <c r="F622" s="79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</row>
    <row r="623" ht="15.75" customHeight="1">
      <c r="A623" s="45"/>
      <c r="B623" s="45"/>
      <c r="C623" s="45"/>
      <c r="D623" s="79"/>
      <c r="E623" s="79"/>
      <c r="F623" s="79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</row>
    <row r="624" ht="15.75" customHeight="1">
      <c r="A624" s="45"/>
      <c r="B624" s="45"/>
      <c r="C624" s="45"/>
      <c r="D624" s="79"/>
      <c r="E624" s="79"/>
      <c r="F624" s="79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</row>
    <row r="625" ht="15.75" customHeight="1">
      <c r="A625" s="45"/>
      <c r="B625" s="45"/>
      <c r="C625" s="45"/>
      <c r="D625" s="79"/>
      <c r="E625" s="79"/>
      <c r="F625" s="79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</row>
    <row r="626" ht="15.75" customHeight="1">
      <c r="A626" s="45"/>
      <c r="B626" s="45"/>
      <c r="C626" s="45"/>
      <c r="D626" s="79"/>
      <c r="E626" s="79"/>
      <c r="F626" s="79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</row>
    <row r="627" ht="15.75" customHeight="1">
      <c r="A627" s="45"/>
      <c r="B627" s="45"/>
      <c r="C627" s="45"/>
      <c r="D627" s="79"/>
      <c r="E627" s="79"/>
      <c r="F627" s="79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</row>
    <row r="628" ht="15.75" customHeight="1">
      <c r="A628" s="45"/>
      <c r="B628" s="45"/>
      <c r="C628" s="45"/>
      <c r="D628" s="79"/>
      <c r="E628" s="79"/>
      <c r="F628" s="79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</row>
    <row r="629" ht="15.75" customHeight="1">
      <c r="A629" s="45"/>
      <c r="B629" s="45"/>
      <c r="C629" s="45"/>
      <c r="D629" s="79"/>
      <c r="E629" s="79"/>
      <c r="F629" s="79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</row>
    <row r="630" ht="15.75" customHeight="1">
      <c r="A630" s="45"/>
      <c r="B630" s="45"/>
      <c r="C630" s="45"/>
      <c r="D630" s="79"/>
      <c r="E630" s="79"/>
      <c r="F630" s="79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</row>
    <row r="631" ht="15.75" customHeight="1">
      <c r="A631" s="45"/>
      <c r="B631" s="45"/>
      <c r="C631" s="45"/>
      <c r="D631" s="79"/>
      <c r="E631" s="79"/>
      <c r="F631" s="79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</row>
    <row r="632" ht="15.75" customHeight="1">
      <c r="A632" s="45"/>
      <c r="B632" s="45"/>
      <c r="C632" s="45"/>
      <c r="D632" s="79"/>
      <c r="E632" s="79"/>
      <c r="F632" s="79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</row>
    <row r="633" ht="15.75" customHeight="1">
      <c r="A633" s="45"/>
      <c r="B633" s="45"/>
      <c r="C633" s="45"/>
      <c r="D633" s="79"/>
      <c r="E633" s="79"/>
      <c r="F633" s="79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</row>
    <row r="634" ht="15.75" customHeight="1">
      <c r="A634" s="45"/>
      <c r="B634" s="45"/>
      <c r="C634" s="45"/>
      <c r="D634" s="79"/>
      <c r="E634" s="79"/>
      <c r="F634" s="79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</row>
    <row r="635" ht="15.75" customHeight="1">
      <c r="A635" s="45"/>
      <c r="B635" s="45"/>
      <c r="C635" s="45"/>
      <c r="D635" s="79"/>
      <c r="E635" s="79"/>
      <c r="F635" s="79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</row>
    <row r="636" ht="15.75" customHeight="1">
      <c r="A636" s="45"/>
      <c r="B636" s="45"/>
      <c r="C636" s="45"/>
      <c r="D636" s="79"/>
      <c r="E636" s="79"/>
      <c r="F636" s="79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</row>
    <row r="637" ht="15.75" customHeight="1">
      <c r="A637" s="45"/>
      <c r="B637" s="45"/>
      <c r="C637" s="45"/>
      <c r="D637" s="79"/>
      <c r="E637" s="79"/>
      <c r="F637" s="79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</row>
    <row r="638" ht="15.75" customHeight="1">
      <c r="A638" s="45"/>
      <c r="B638" s="45"/>
      <c r="C638" s="45"/>
      <c r="D638" s="79"/>
      <c r="E638" s="79"/>
      <c r="F638" s="79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</row>
    <row r="639" ht="15.75" customHeight="1">
      <c r="A639" s="45"/>
      <c r="B639" s="45"/>
      <c r="C639" s="45"/>
      <c r="D639" s="79"/>
      <c r="E639" s="79"/>
      <c r="F639" s="79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</row>
    <row r="640" ht="15.75" customHeight="1">
      <c r="A640" s="45"/>
      <c r="B640" s="45"/>
      <c r="C640" s="45"/>
      <c r="D640" s="79"/>
      <c r="E640" s="79"/>
      <c r="F640" s="79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</row>
    <row r="641" ht="15.75" customHeight="1">
      <c r="A641" s="45"/>
      <c r="B641" s="45"/>
      <c r="C641" s="45"/>
      <c r="D641" s="79"/>
      <c r="E641" s="79"/>
      <c r="F641" s="79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</row>
    <row r="642" ht="15.75" customHeight="1">
      <c r="A642" s="45"/>
      <c r="B642" s="45"/>
      <c r="C642" s="45"/>
      <c r="D642" s="79"/>
      <c r="E642" s="79"/>
      <c r="F642" s="79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</row>
    <row r="643" ht="15.75" customHeight="1">
      <c r="A643" s="45"/>
      <c r="B643" s="45"/>
      <c r="C643" s="45"/>
      <c r="D643" s="79"/>
      <c r="E643" s="79"/>
      <c r="F643" s="79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</row>
    <row r="644" ht="15.75" customHeight="1">
      <c r="A644" s="45"/>
      <c r="B644" s="45"/>
      <c r="C644" s="45"/>
      <c r="D644" s="79"/>
      <c r="E644" s="79"/>
      <c r="F644" s="79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</row>
    <row r="645" ht="15.75" customHeight="1">
      <c r="A645" s="45"/>
      <c r="B645" s="45"/>
      <c r="C645" s="45"/>
      <c r="D645" s="79"/>
      <c r="E645" s="79"/>
      <c r="F645" s="79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</row>
    <row r="646" ht="15.75" customHeight="1">
      <c r="A646" s="45"/>
      <c r="B646" s="45"/>
      <c r="C646" s="45"/>
      <c r="D646" s="79"/>
      <c r="E646" s="79"/>
      <c r="F646" s="79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</row>
    <row r="647" ht="15.75" customHeight="1">
      <c r="A647" s="45"/>
      <c r="B647" s="45"/>
      <c r="C647" s="45"/>
      <c r="D647" s="79"/>
      <c r="E647" s="79"/>
      <c r="F647" s="79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</row>
    <row r="648" ht="15.75" customHeight="1">
      <c r="A648" s="45"/>
      <c r="B648" s="45"/>
      <c r="C648" s="45"/>
      <c r="D648" s="79"/>
      <c r="E648" s="79"/>
      <c r="F648" s="79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</row>
    <row r="649" ht="15.75" customHeight="1">
      <c r="A649" s="45"/>
      <c r="B649" s="45"/>
      <c r="C649" s="45"/>
      <c r="D649" s="79"/>
      <c r="E649" s="79"/>
      <c r="F649" s="79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</row>
    <row r="650" ht="15.75" customHeight="1">
      <c r="A650" s="45"/>
      <c r="B650" s="45"/>
      <c r="C650" s="45"/>
      <c r="D650" s="79"/>
      <c r="E650" s="79"/>
      <c r="F650" s="79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</row>
    <row r="651" ht="15.75" customHeight="1">
      <c r="A651" s="45"/>
      <c r="B651" s="45"/>
      <c r="C651" s="45"/>
      <c r="D651" s="79"/>
      <c r="E651" s="79"/>
      <c r="F651" s="79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</row>
    <row r="652" ht="15.75" customHeight="1">
      <c r="A652" s="45"/>
      <c r="B652" s="45"/>
      <c r="C652" s="45"/>
      <c r="D652" s="79"/>
      <c r="E652" s="79"/>
      <c r="F652" s="79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</row>
    <row r="653" ht="15.75" customHeight="1">
      <c r="A653" s="45"/>
      <c r="B653" s="45"/>
      <c r="C653" s="45"/>
      <c r="D653" s="79"/>
      <c r="E653" s="79"/>
      <c r="F653" s="79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</row>
    <row r="654" ht="15.75" customHeight="1">
      <c r="A654" s="45"/>
      <c r="B654" s="45"/>
      <c r="C654" s="45"/>
      <c r="D654" s="79"/>
      <c r="E654" s="79"/>
      <c r="F654" s="79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</row>
    <row r="655" ht="15.75" customHeight="1">
      <c r="A655" s="45"/>
      <c r="B655" s="45"/>
      <c r="C655" s="45"/>
      <c r="D655" s="79"/>
      <c r="E655" s="79"/>
      <c r="F655" s="79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</row>
    <row r="656" ht="15.75" customHeight="1">
      <c r="A656" s="45"/>
      <c r="B656" s="45"/>
      <c r="C656" s="45"/>
      <c r="D656" s="79"/>
      <c r="E656" s="79"/>
      <c r="F656" s="79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</row>
    <row r="657" ht="15.75" customHeight="1">
      <c r="A657" s="45"/>
      <c r="B657" s="45"/>
      <c r="C657" s="45"/>
      <c r="D657" s="79"/>
      <c r="E657" s="79"/>
      <c r="F657" s="79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</row>
    <row r="658" ht="15.75" customHeight="1">
      <c r="A658" s="45"/>
      <c r="B658" s="45"/>
      <c r="C658" s="45"/>
      <c r="D658" s="79"/>
      <c r="E658" s="79"/>
      <c r="F658" s="79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</row>
    <row r="659" ht="15.75" customHeight="1">
      <c r="A659" s="45"/>
      <c r="B659" s="45"/>
      <c r="C659" s="45"/>
      <c r="D659" s="79"/>
      <c r="E659" s="79"/>
      <c r="F659" s="79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</row>
    <row r="660" ht="15.75" customHeight="1">
      <c r="A660" s="45"/>
      <c r="B660" s="45"/>
      <c r="C660" s="45"/>
      <c r="D660" s="79"/>
      <c r="E660" s="79"/>
      <c r="F660" s="79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</row>
    <row r="661" ht="15.75" customHeight="1">
      <c r="A661" s="45"/>
      <c r="B661" s="45"/>
      <c r="C661" s="45"/>
      <c r="D661" s="79"/>
      <c r="E661" s="79"/>
      <c r="F661" s="79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</row>
    <row r="662" ht="15.75" customHeight="1">
      <c r="A662" s="45"/>
      <c r="B662" s="45"/>
      <c r="C662" s="45"/>
      <c r="D662" s="79"/>
      <c r="E662" s="79"/>
      <c r="F662" s="79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</row>
    <row r="663" ht="15.75" customHeight="1">
      <c r="A663" s="45"/>
      <c r="B663" s="45"/>
      <c r="C663" s="45"/>
      <c r="D663" s="79"/>
      <c r="E663" s="79"/>
      <c r="F663" s="79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</row>
    <row r="664" ht="15.75" customHeight="1">
      <c r="A664" s="45"/>
      <c r="B664" s="45"/>
      <c r="C664" s="45"/>
      <c r="D664" s="79"/>
      <c r="E664" s="79"/>
      <c r="F664" s="79"/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</row>
    <row r="665" ht="15.75" customHeight="1">
      <c r="A665" s="45"/>
      <c r="B665" s="45"/>
      <c r="C665" s="45"/>
      <c r="D665" s="79"/>
      <c r="E665" s="79"/>
      <c r="F665" s="79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</row>
    <row r="666" ht="15.75" customHeight="1">
      <c r="A666" s="45"/>
      <c r="B666" s="45"/>
      <c r="C666" s="45"/>
      <c r="D666" s="79"/>
      <c r="E666" s="79"/>
      <c r="F666" s="79"/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</row>
    <row r="667" ht="15.75" customHeight="1">
      <c r="A667" s="45"/>
      <c r="B667" s="45"/>
      <c r="C667" s="45"/>
      <c r="D667" s="79"/>
      <c r="E667" s="79"/>
      <c r="F667" s="79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</row>
    <row r="668" ht="15.75" customHeight="1">
      <c r="A668" s="45"/>
      <c r="B668" s="45"/>
      <c r="C668" s="45"/>
      <c r="D668" s="79"/>
      <c r="E668" s="79"/>
      <c r="F668" s="79"/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</row>
    <row r="669" ht="15.75" customHeight="1">
      <c r="A669" s="45"/>
      <c r="B669" s="45"/>
      <c r="C669" s="45"/>
      <c r="D669" s="79"/>
      <c r="E669" s="79"/>
      <c r="F669" s="79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</row>
    <row r="670" ht="15.75" customHeight="1">
      <c r="A670" s="45"/>
      <c r="B670" s="45"/>
      <c r="C670" s="45"/>
      <c r="D670" s="79"/>
      <c r="E670" s="79"/>
      <c r="F670" s="79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</row>
    <row r="671" ht="15.75" customHeight="1">
      <c r="A671" s="45"/>
      <c r="B671" s="45"/>
      <c r="C671" s="45"/>
      <c r="D671" s="79"/>
      <c r="E671" s="79"/>
      <c r="F671" s="79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</row>
    <row r="672" ht="15.75" customHeight="1">
      <c r="A672" s="45"/>
      <c r="B672" s="45"/>
      <c r="C672" s="45"/>
      <c r="D672" s="79"/>
      <c r="E672" s="79"/>
      <c r="F672" s="79"/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</row>
    <row r="673" ht="15.75" customHeight="1">
      <c r="A673" s="45"/>
      <c r="B673" s="45"/>
      <c r="C673" s="45"/>
      <c r="D673" s="79"/>
      <c r="E673" s="79"/>
      <c r="F673" s="79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</row>
    <row r="674" ht="15.75" customHeight="1">
      <c r="A674" s="45"/>
      <c r="B674" s="45"/>
      <c r="C674" s="45"/>
      <c r="D674" s="79"/>
      <c r="E674" s="79"/>
      <c r="F674" s="79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</row>
    <row r="675" ht="15.75" customHeight="1">
      <c r="A675" s="45"/>
      <c r="B675" s="45"/>
      <c r="C675" s="45"/>
      <c r="D675" s="79"/>
      <c r="E675" s="79"/>
      <c r="F675" s="79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</row>
    <row r="676" ht="15.75" customHeight="1">
      <c r="A676" s="45"/>
      <c r="B676" s="45"/>
      <c r="C676" s="45"/>
      <c r="D676" s="79"/>
      <c r="E676" s="79"/>
      <c r="F676" s="79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</row>
    <row r="677" ht="15.75" customHeight="1">
      <c r="A677" s="45"/>
      <c r="B677" s="45"/>
      <c r="C677" s="45"/>
      <c r="D677" s="79"/>
      <c r="E677" s="79"/>
      <c r="F677" s="79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</row>
    <row r="678" ht="15.75" customHeight="1">
      <c r="A678" s="45"/>
      <c r="B678" s="45"/>
      <c r="C678" s="45"/>
      <c r="D678" s="79"/>
      <c r="E678" s="79"/>
      <c r="F678" s="79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</row>
    <row r="679" ht="15.75" customHeight="1">
      <c r="A679" s="45"/>
      <c r="B679" s="45"/>
      <c r="C679" s="45"/>
      <c r="D679" s="79"/>
      <c r="E679" s="79"/>
      <c r="F679" s="79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</row>
    <row r="680" ht="15.75" customHeight="1">
      <c r="A680" s="45"/>
      <c r="B680" s="45"/>
      <c r="C680" s="45"/>
      <c r="D680" s="79"/>
      <c r="E680" s="79"/>
      <c r="F680" s="79"/>
      <c r="G680" s="45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</row>
    <row r="681" ht="15.75" customHeight="1">
      <c r="A681" s="45"/>
      <c r="B681" s="45"/>
      <c r="C681" s="45"/>
      <c r="D681" s="79"/>
      <c r="E681" s="79"/>
      <c r="F681" s="79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</row>
    <row r="682" ht="15.75" customHeight="1">
      <c r="A682" s="45"/>
      <c r="B682" s="45"/>
      <c r="C682" s="45"/>
      <c r="D682" s="79"/>
      <c r="E682" s="79"/>
      <c r="F682" s="79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</row>
    <row r="683" ht="15.75" customHeight="1">
      <c r="A683" s="45"/>
      <c r="B683" s="45"/>
      <c r="C683" s="45"/>
      <c r="D683" s="79"/>
      <c r="E683" s="79"/>
      <c r="F683" s="79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</row>
    <row r="684" ht="15.75" customHeight="1">
      <c r="A684" s="45"/>
      <c r="B684" s="45"/>
      <c r="C684" s="45"/>
      <c r="D684" s="79"/>
      <c r="E684" s="79"/>
      <c r="F684" s="79"/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</row>
    <row r="685" ht="15.75" customHeight="1">
      <c r="A685" s="45"/>
      <c r="B685" s="45"/>
      <c r="C685" s="45"/>
      <c r="D685" s="79"/>
      <c r="E685" s="79"/>
      <c r="F685" s="79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</row>
    <row r="686" ht="15.75" customHeight="1">
      <c r="A686" s="45"/>
      <c r="B686" s="45"/>
      <c r="C686" s="45"/>
      <c r="D686" s="79"/>
      <c r="E686" s="79"/>
      <c r="F686" s="79"/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</row>
    <row r="687" ht="15.75" customHeight="1">
      <c r="A687" s="45"/>
      <c r="B687" s="45"/>
      <c r="C687" s="45"/>
      <c r="D687" s="79"/>
      <c r="E687" s="79"/>
      <c r="F687" s="79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</row>
    <row r="688" ht="15.75" customHeight="1">
      <c r="A688" s="45"/>
      <c r="B688" s="45"/>
      <c r="C688" s="45"/>
      <c r="D688" s="79"/>
      <c r="E688" s="79"/>
      <c r="F688" s="79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</row>
    <row r="689" ht="15.75" customHeight="1">
      <c r="A689" s="45"/>
      <c r="B689" s="45"/>
      <c r="C689" s="45"/>
      <c r="D689" s="79"/>
      <c r="E689" s="79"/>
      <c r="F689" s="79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</row>
    <row r="690" ht="15.75" customHeight="1">
      <c r="A690" s="45"/>
      <c r="B690" s="45"/>
      <c r="C690" s="45"/>
      <c r="D690" s="79"/>
      <c r="E690" s="79"/>
      <c r="F690" s="79"/>
      <c r="G690" s="45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</row>
    <row r="691" ht="15.75" customHeight="1">
      <c r="A691" s="45"/>
      <c r="B691" s="45"/>
      <c r="C691" s="45"/>
      <c r="D691" s="79"/>
      <c r="E691" s="79"/>
      <c r="F691" s="79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</row>
    <row r="692" ht="15.75" customHeight="1">
      <c r="A692" s="45"/>
      <c r="B692" s="45"/>
      <c r="C692" s="45"/>
      <c r="D692" s="79"/>
      <c r="E692" s="79"/>
      <c r="F692" s="79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</row>
    <row r="693" ht="15.75" customHeight="1">
      <c r="A693" s="45"/>
      <c r="B693" s="45"/>
      <c r="C693" s="45"/>
      <c r="D693" s="79"/>
      <c r="E693" s="79"/>
      <c r="F693" s="79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</row>
    <row r="694" ht="15.75" customHeight="1">
      <c r="A694" s="45"/>
      <c r="B694" s="45"/>
      <c r="C694" s="45"/>
      <c r="D694" s="79"/>
      <c r="E694" s="79"/>
      <c r="F694" s="79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</row>
    <row r="695" ht="15.75" customHeight="1">
      <c r="A695" s="45"/>
      <c r="B695" s="45"/>
      <c r="C695" s="45"/>
      <c r="D695" s="79"/>
      <c r="E695" s="79"/>
      <c r="F695" s="79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</row>
    <row r="696" ht="15.75" customHeight="1">
      <c r="A696" s="45"/>
      <c r="B696" s="45"/>
      <c r="C696" s="45"/>
      <c r="D696" s="79"/>
      <c r="E696" s="79"/>
      <c r="F696" s="79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</row>
    <row r="697" ht="15.75" customHeight="1">
      <c r="A697" s="45"/>
      <c r="B697" s="45"/>
      <c r="C697" s="45"/>
      <c r="D697" s="79"/>
      <c r="E697" s="79"/>
      <c r="F697" s="79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</row>
    <row r="698" ht="15.75" customHeight="1">
      <c r="A698" s="45"/>
      <c r="B698" s="45"/>
      <c r="C698" s="45"/>
      <c r="D698" s="79"/>
      <c r="E698" s="79"/>
      <c r="F698" s="79"/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</row>
    <row r="699" ht="15.75" customHeight="1">
      <c r="A699" s="45"/>
      <c r="B699" s="45"/>
      <c r="C699" s="45"/>
      <c r="D699" s="79"/>
      <c r="E699" s="79"/>
      <c r="F699" s="79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</row>
    <row r="700" ht="15.75" customHeight="1">
      <c r="A700" s="45"/>
      <c r="B700" s="45"/>
      <c r="C700" s="45"/>
      <c r="D700" s="79"/>
      <c r="E700" s="79"/>
      <c r="F700" s="79"/>
      <c r="G700" s="45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</row>
    <row r="701" ht="15.75" customHeight="1">
      <c r="A701" s="45"/>
      <c r="B701" s="45"/>
      <c r="C701" s="45"/>
      <c r="D701" s="79"/>
      <c r="E701" s="79"/>
      <c r="F701" s="79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</row>
    <row r="702" ht="15.75" customHeight="1">
      <c r="A702" s="45"/>
      <c r="B702" s="45"/>
      <c r="C702" s="45"/>
      <c r="D702" s="79"/>
      <c r="E702" s="79"/>
      <c r="F702" s="79"/>
      <c r="G702" s="45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</row>
    <row r="703" ht="15.75" customHeight="1">
      <c r="A703" s="45"/>
      <c r="B703" s="45"/>
      <c r="C703" s="45"/>
      <c r="D703" s="79"/>
      <c r="E703" s="79"/>
      <c r="F703" s="79"/>
      <c r="G703" s="45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</row>
    <row r="704" ht="15.75" customHeight="1">
      <c r="A704" s="45"/>
      <c r="B704" s="45"/>
      <c r="C704" s="45"/>
      <c r="D704" s="79"/>
      <c r="E704" s="79"/>
      <c r="F704" s="79"/>
      <c r="G704" s="45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</row>
    <row r="705" ht="15.75" customHeight="1">
      <c r="A705" s="45"/>
      <c r="B705" s="45"/>
      <c r="C705" s="45"/>
      <c r="D705" s="79"/>
      <c r="E705" s="79"/>
      <c r="F705" s="79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</row>
    <row r="706" ht="15.75" customHeight="1">
      <c r="A706" s="45"/>
      <c r="B706" s="45"/>
      <c r="C706" s="45"/>
      <c r="D706" s="79"/>
      <c r="E706" s="79"/>
      <c r="F706" s="79"/>
      <c r="G706" s="45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</row>
    <row r="707" ht="15.75" customHeight="1">
      <c r="A707" s="45"/>
      <c r="B707" s="45"/>
      <c r="C707" s="45"/>
      <c r="D707" s="79"/>
      <c r="E707" s="79"/>
      <c r="F707" s="79"/>
      <c r="G707" s="45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</row>
    <row r="708" ht="15.75" customHeight="1">
      <c r="A708" s="45"/>
      <c r="B708" s="45"/>
      <c r="C708" s="45"/>
      <c r="D708" s="79"/>
      <c r="E708" s="79"/>
      <c r="F708" s="79"/>
      <c r="G708" s="45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</row>
    <row r="709" ht="15.75" customHeight="1">
      <c r="A709" s="45"/>
      <c r="B709" s="45"/>
      <c r="C709" s="45"/>
      <c r="D709" s="79"/>
      <c r="E709" s="79"/>
      <c r="F709" s="79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</row>
    <row r="710" ht="15.75" customHeight="1">
      <c r="A710" s="45"/>
      <c r="B710" s="45"/>
      <c r="C710" s="45"/>
      <c r="D710" s="79"/>
      <c r="E710" s="79"/>
      <c r="F710" s="79"/>
      <c r="G710" s="45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</row>
    <row r="711" ht="15.75" customHeight="1">
      <c r="A711" s="45"/>
      <c r="B711" s="45"/>
      <c r="C711" s="45"/>
      <c r="D711" s="79"/>
      <c r="E711" s="79"/>
      <c r="F711" s="79"/>
      <c r="G711" s="45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</row>
    <row r="712" ht="15.75" customHeight="1">
      <c r="A712" s="45"/>
      <c r="B712" s="45"/>
      <c r="C712" s="45"/>
      <c r="D712" s="79"/>
      <c r="E712" s="79"/>
      <c r="F712" s="79"/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</row>
    <row r="713" ht="15.75" customHeight="1">
      <c r="A713" s="45"/>
      <c r="B713" s="45"/>
      <c r="C713" s="45"/>
      <c r="D713" s="79"/>
      <c r="E713" s="79"/>
      <c r="F713" s="79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</row>
    <row r="714" ht="15.75" customHeight="1">
      <c r="A714" s="45"/>
      <c r="B714" s="45"/>
      <c r="C714" s="45"/>
      <c r="D714" s="79"/>
      <c r="E714" s="79"/>
      <c r="F714" s="79"/>
      <c r="G714" s="45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</row>
    <row r="715" ht="15.75" customHeight="1">
      <c r="A715" s="45"/>
      <c r="B715" s="45"/>
      <c r="C715" s="45"/>
      <c r="D715" s="79"/>
      <c r="E715" s="79"/>
      <c r="F715" s="79"/>
      <c r="G715" s="45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</row>
    <row r="716" ht="15.75" customHeight="1">
      <c r="A716" s="45"/>
      <c r="B716" s="45"/>
      <c r="C716" s="45"/>
      <c r="D716" s="79"/>
      <c r="E716" s="79"/>
      <c r="F716" s="79"/>
      <c r="G716" s="45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</row>
    <row r="717" ht="15.75" customHeight="1">
      <c r="A717" s="45"/>
      <c r="B717" s="45"/>
      <c r="C717" s="45"/>
      <c r="D717" s="79"/>
      <c r="E717" s="79"/>
      <c r="F717" s="79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</row>
    <row r="718" ht="15.75" customHeight="1">
      <c r="A718" s="45"/>
      <c r="B718" s="45"/>
      <c r="C718" s="45"/>
      <c r="D718" s="79"/>
      <c r="E718" s="79"/>
      <c r="F718" s="79"/>
      <c r="G718" s="45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</row>
    <row r="719" ht="15.75" customHeight="1">
      <c r="A719" s="45"/>
      <c r="B719" s="45"/>
      <c r="C719" s="45"/>
      <c r="D719" s="79"/>
      <c r="E719" s="79"/>
      <c r="F719" s="79"/>
      <c r="G719" s="45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</row>
    <row r="720" ht="15.75" customHeight="1">
      <c r="A720" s="45"/>
      <c r="B720" s="45"/>
      <c r="C720" s="45"/>
      <c r="D720" s="79"/>
      <c r="E720" s="79"/>
      <c r="F720" s="79"/>
      <c r="G720" s="45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</row>
    <row r="721" ht="15.75" customHeight="1">
      <c r="A721" s="45"/>
      <c r="B721" s="45"/>
      <c r="C721" s="45"/>
      <c r="D721" s="79"/>
      <c r="E721" s="79"/>
      <c r="F721" s="79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</row>
    <row r="722" ht="15.75" customHeight="1">
      <c r="A722" s="45"/>
      <c r="B722" s="45"/>
      <c r="C722" s="45"/>
      <c r="D722" s="79"/>
      <c r="E722" s="79"/>
      <c r="F722" s="79"/>
      <c r="G722" s="45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</row>
    <row r="723" ht="15.75" customHeight="1">
      <c r="A723" s="45"/>
      <c r="B723" s="45"/>
      <c r="C723" s="45"/>
      <c r="D723" s="79"/>
      <c r="E723" s="79"/>
      <c r="F723" s="79"/>
      <c r="G723" s="45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</row>
    <row r="724" ht="15.75" customHeight="1">
      <c r="A724" s="45"/>
      <c r="B724" s="45"/>
      <c r="C724" s="45"/>
      <c r="D724" s="79"/>
      <c r="E724" s="79"/>
      <c r="F724" s="79"/>
      <c r="G724" s="45"/>
      <c r="H724" s="45"/>
      <c r="I724" s="45"/>
      <c r="J724" s="45"/>
      <c r="K724" s="45"/>
      <c r="L724" s="45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5"/>
    </row>
    <row r="725" ht="15.75" customHeight="1">
      <c r="A725" s="45"/>
      <c r="B725" s="45"/>
      <c r="C725" s="45"/>
      <c r="D725" s="79"/>
      <c r="E725" s="79"/>
      <c r="F725" s="79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</row>
    <row r="726" ht="15.75" customHeight="1">
      <c r="A726" s="45"/>
      <c r="B726" s="45"/>
      <c r="C726" s="45"/>
      <c r="D726" s="79"/>
      <c r="E726" s="79"/>
      <c r="F726" s="79"/>
      <c r="G726" s="45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5"/>
    </row>
    <row r="727" ht="15.75" customHeight="1">
      <c r="A727" s="45"/>
      <c r="B727" s="45"/>
      <c r="C727" s="45"/>
      <c r="D727" s="79"/>
      <c r="E727" s="79"/>
      <c r="F727" s="79"/>
      <c r="G727" s="45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</row>
    <row r="728" ht="15.75" customHeight="1">
      <c r="A728" s="45"/>
      <c r="B728" s="45"/>
      <c r="C728" s="45"/>
      <c r="D728" s="79"/>
      <c r="E728" s="79"/>
      <c r="F728" s="79"/>
      <c r="G728" s="45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/>
    </row>
    <row r="729" ht="15.75" customHeight="1">
      <c r="A729" s="45"/>
      <c r="B729" s="45"/>
      <c r="C729" s="45"/>
      <c r="D729" s="79"/>
      <c r="E729" s="79"/>
      <c r="F729" s="79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</row>
    <row r="730" ht="15.75" customHeight="1">
      <c r="A730" s="45"/>
      <c r="B730" s="45"/>
      <c r="C730" s="45"/>
      <c r="D730" s="79"/>
      <c r="E730" s="79"/>
      <c r="F730" s="79"/>
      <c r="G730" s="45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/>
    </row>
    <row r="731" ht="15.75" customHeight="1">
      <c r="A731" s="45"/>
      <c r="B731" s="45"/>
      <c r="C731" s="45"/>
      <c r="D731" s="79"/>
      <c r="E731" s="79"/>
      <c r="F731" s="79"/>
      <c r="G731" s="45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5"/>
    </row>
    <row r="732" ht="15.75" customHeight="1">
      <c r="A732" s="45"/>
      <c r="B732" s="45"/>
      <c r="C732" s="45"/>
      <c r="D732" s="79"/>
      <c r="E732" s="79"/>
      <c r="F732" s="79"/>
      <c r="G732" s="45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5"/>
    </row>
    <row r="733" ht="15.75" customHeight="1">
      <c r="A733" s="45"/>
      <c r="B733" s="45"/>
      <c r="C733" s="45"/>
      <c r="D733" s="79"/>
      <c r="E733" s="79"/>
      <c r="F733" s="79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</row>
    <row r="734" ht="15.75" customHeight="1">
      <c r="A734" s="45"/>
      <c r="B734" s="45"/>
      <c r="C734" s="45"/>
      <c r="D734" s="79"/>
      <c r="E734" s="79"/>
      <c r="F734" s="79"/>
      <c r="G734" s="45"/>
      <c r="H734" s="45"/>
      <c r="I734" s="45"/>
      <c r="J734" s="45"/>
      <c r="K734" s="45"/>
      <c r="L734" s="45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  <c r="Z734" s="45"/>
    </row>
    <row r="735" ht="15.75" customHeight="1">
      <c r="A735" s="45"/>
      <c r="B735" s="45"/>
      <c r="C735" s="45"/>
      <c r="D735" s="79"/>
      <c r="E735" s="79"/>
      <c r="F735" s="79"/>
      <c r="G735" s="45"/>
      <c r="H735" s="45"/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</row>
    <row r="736" ht="15.75" customHeight="1">
      <c r="A736" s="45"/>
      <c r="B736" s="45"/>
      <c r="C736" s="45"/>
      <c r="D736" s="79"/>
      <c r="E736" s="79"/>
      <c r="F736" s="79"/>
      <c r="G736" s="45"/>
      <c r="H736" s="45"/>
      <c r="I736" s="45"/>
      <c r="J736" s="45"/>
      <c r="K736" s="45"/>
      <c r="L736" s="45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  <c r="Z736" s="45"/>
    </row>
    <row r="737" ht="15.75" customHeight="1">
      <c r="A737" s="45"/>
      <c r="B737" s="45"/>
      <c r="C737" s="45"/>
      <c r="D737" s="79"/>
      <c r="E737" s="79"/>
      <c r="F737" s="79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</row>
    <row r="738" ht="15.75" customHeight="1">
      <c r="A738" s="45"/>
      <c r="B738" s="45"/>
      <c r="C738" s="45"/>
      <c r="D738" s="79"/>
      <c r="E738" s="79"/>
      <c r="F738" s="79"/>
      <c r="G738" s="45"/>
      <c r="H738" s="45"/>
      <c r="I738" s="45"/>
      <c r="J738" s="45"/>
      <c r="K738" s="45"/>
      <c r="L738" s="45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5"/>
    </row>
    <row r="739" ht="15.75" customHeight="1">
      <c r="A739" s="45"/>
      <c r="B739" s="45"/>
      <c r="C739" s="45"/>
      <c r="D739" s="79"/>
      <c r="E739" s="79"/>
      <c r="F739" s="79"/>
      <c r="G739" s="45"/>
      <c r="H739" s="45"/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</row>
    <row r="740" ht="15.75" customHeight="1">
      <c r="A740" s="45"/>
      <c r="B740" s="45"/>
      <c r="C740" s="45"/>
      <c r="D740" s="79"/>
      <c r="E740" s="79"/>
      <c r="F740" s="79"/>
      <c r="G740" s="45"/>
      <c r="H740" s="45"/>
      <c r="I740" s="45"/>
      <c r="J740" s="45"/>
      <c r="K740" s="45"/>
      <c r="L740" s="45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  <c r="Z740" s="45"/>
    </row>
    <row r="741" ht="15.75" customHeight="1">
      <c r="A741" s="45"/>
      <c r="B741" s="45"/>
      <c r="C741" s="45"/>
      <c r="D741" s="79"/>
      <c r="E741" s="79"/>
      <c r="F741" s="79"/>
      <c r="G741" s="4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5"/>
    </row>
    <row r="742" ht="15.75" customHeight="1">
      <c r="A742" s="45"/>
      <c r="B742" s="45"/>
      <c r="C742" s="45"/>
      <c r="D742" s="79"/>
      <c r="E742" s="79"/>
      <c r="F742" s="79"/>
      <c r="G742" s="45"/>
      <c r="H742" s="45"/>
      <c r="I742" s="45"/>
      <c r="J742" s="45"/>
      <c r="K742" s="45"/>
      <c r="L742" s="45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  <c r="Z742" s="45"/>
    </row>
    <row r="743" ht="15.75" customHeight="1">
      <c r="A743" s="45"/>
      <c r="B743" s="45"/>
      <c r="C743" s="45"/>
      <c r="D743" s="79"/>
      <c r="E743" s="79"/>
      <c r="F743" s="79"/>
      <c r="G743" s="45"/>
      <c r="H743" s="45"/>
      <c r="I743" s="45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</row>
    <row r="744" ht="15.75" customHeight="1">
      <c r="A744" s="45"/>
      <c r="B744" s="45"/>
      <c r="C744" s="45"/>
      <c r="D744" s="79"/>
      <c r="E744" s="79"/>
      <c r="F744" s="79"/>
      <c r="G744" s="45"/>
      <c r="H744" s="45"/>
      <c r="I744" s="45"/>
      <c r="J744" s="45"/>
      <c r="K744" s="45"/>
      <c r="L744" s="45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  <c r="Z744" s="45"/>
    </row>
    <row r="745" ht="15.75" customHeight="1">
      <c r="A745" s="45"/>
      <c r="B745" s="45"/>
      <c r="C745" s="45"/>
      <c r="D745" s="79"/>
      <c r="E745" s="79"/>
      <c r="F745" s="79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5"/>
    </row>
    <row r="746" ht="15.75" customHeight="1">
      <c r="A746" s="45"/>
      <c r="B746" s="45"/>
      <c r="C746" s="45"/>
      <c r="D746" s="79"/>
      <c r="E746" s="79"/>
      <c r="F746" s="79"/>
      <c r="G746" s="45"/>
      <c r="H746" s="45"/>
      <c r="I746" s="45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5"/>
    </row>
    <row r="747" ht="15.75" customHeight="1">
      <c r="A747" s="45"/>
      <c r="B747" s="45"/>
      <c r="C747" s="45"/>
      <c r="D747" s="79"/>
      <c r="E747" s="79"/>
      <c r="F747" s="79"/>
      <c r="G747" s="45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</row>
    <row r="748" ht="15.75" customHeight="1">
      <c r="A748" s="45"/>
      <c r="B748" s="45"/>
      <c r="C748" s="45"/>
      <c r="D748" s="79"/>
      <c r="E748" s="79"/>
      <c r="F748" s="79"/>
      <c r="G748" s="45"/>
      <c r="H748" s="45"/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  <c r="Z748" s="45"/>
    </row>
    <row r="749" ht="15.75" customHeight="1">
      <c r="A749" s="45"/>
      <c r="B749" s="45"/>
      <c r="C749" s="45"/>
      <c r="D749" s="79"/>
      <c r="E749" s="79"/>
      <c r="F749" s="79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</row>
    <row r="750" ht="15.75" customHeight="1">
      <c r="A750" s="45"/>
      <c r="B750" s="45"/>
      <c r="C750" s="45"/>
      <c r="D750" s="79"/>
      <c r="E750" s="79"/>
      <c r="F750" s="79"/>
      <c r="G750" s="45"/>
      <c r="H750" s="45"/>
      <c r="I750" s="45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</row>
    <row r="751" ht="15.75" customHeight="1">
      <c r="A751" s="45"/>
      <c r="B751" s="45"/>
      <c r="C751" s="45"/>
      <c r="D751" s="79"/>
      <c r="E751" s="79"/>
      <c r="F751" s="79"/>
      <c r="G751" s="45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</row>
    <row r="752" ht="15.75" customHeight="1">
      <c r="A752" s="45"/>
      <c r="B752" s="45"/>
      <c r="C752" s="45"/>
      <c r="D752" s="79"/>
      <c r="E752" s="79"/>
      <c r="F752" s="79"/>
      <c r="G752" s="45"/>
      <c r="H752" s="45"/>
      <c r="I752" s="45"/>
      <c r="J752" s="45"/>
      <c r="K752" s="45"/>
      <c r="L752" s="45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  <c r="Z752" s="45"/>
    </row>
    <row r="753" ht="15.75" customHeight="1">
      <c r="A753" s="45"/>
      <c r="B753" s="45"/>
      <c r="C753" s="45"/>
      <c r="D753" s="79"/>
      <c r="E753" s="79"/>
      <c r="F753" s="79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/>
    </row>
    <row r="754" ht="15.75" customHeight="1">
      <c r="A754" s="45"/>
      <c r="B754" s="45"/>
      <c r="C754" s="45"/>
      <c r="D754" s="79"/>
      <c r="E754" s="79"/>
      <c r="F754" s="79"/>
      <c r="G754" s="45"/>
      <c r="H754" s="45"/>
      <c r="I754" s="45"/>
      <c r="J754" s="45"/>
      <c r="K754" s="45"/>
      <c r="L754" s="45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  <c r="Z754" s="45"/>
    </row>
    <row r="755" ht="15.75" customHeight="1">
      <c r="A755" s="45"/>
      <c r="B755" s="45"/>
      <c r="C755" s="45"/>
      <c r="D755" s="79"/>
      <c r="E755" s="79"/>
      <c r="F755" s="79"/>
      <c r="G755" s="45"/>
      <c r="H755" s="45"/>
      <c r="I755" s="45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</row>
    <row r="756" ht="15.75" customHeight="1">
      <c r="A756" s="45"/>
      <c r="B756" s="45"/>
      <c r="C756" s="45"/>
      <c r="D756" s="79"/>
      <c r="E756" s="79"/>
      <c r="F756" s="79"/>
      <c r="G756" s="45"/>
      <c r="H756" s="45"/>
      <c r="I756" s="45"/>
      <c r="J756" s="45"/>
      <c r="K756" s="45"/>
      <c r="L756" s="45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  <c r="Z756" s="45"/>
    </row>
    <row r="757" ht="15.75" customHeight="1">
      <c r="A757" s="45"/>
      <c r="B757" s="45"/>
      <c r="C757" s="45"/>
      <c r="D757" s="79"/>
      <c r="E757" s="79"/>
      <c r="F757" s="79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  <c r="Z757" s="45"/>
    </row>
    <row r="758" ht="15.75" customHeight="1">
      <c r="A758" s="45"/>
      <c r="B758" s="45"/>
      <c r="C758" s="45"/>
      <c r="D758" s="79"/>
      <c r="E758" s="79"/>
      <c r="F758" s="79"/>
      <c r="G758" s="45"/>
      <c r="H758" s="45"/>
      <c r="I758" s="45"/>
      <c r="J758" s="45"/>
      <c r="K758" s="45"/>
      <c r="L758" s="45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5"/>
    </row>
    <row r="759" ht="15.75" customHeight="1">
      <c r="A759" s="45"/>
      <c r="B759" s="45"/>
      <c r="C759" s="45"/>
      <c r="D759" s="79"/>
      <c r="E759" s="79"/>
      <c r="F759" s="79"/>
      <c r="G759" s="45"/>
      <c r="H759" s="45"/>
      <c r="I759" s="45"/>
      <c r="J759" s="45"/>
      <c r="K759" s="45"/>
      <c r="L759" s="45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</row>
    <row r="760" ht="15.75" customHeight="1">
      <c r="A760" s="45"/>
      <c r="B760" s="45"/>
      <c r="C760" s="45"/>
      <c r="D760" s="79"/>
      <c r="E760" s="79"/>
      <c r="F760" s="79"/>
      <c r="G760" s="45"/>
      <c r="H760" s="45"/>
      <c r="I760" s="45"/>
      <c r="J760" s="45"/>
      <c r="K760" s="45"/>
      <c r="L760" s="45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5"/>
    </row>
    <row r="761" ht="15.75" customHeight="1">
      <c r="A761" s="45"/>
      <c r="B761" s="45"/>
      <c r="C761" s="45"/>
      <c r="D761" s="79"/>
      <c r="E761" s="79"/>
      <c r="F761" s="79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</row>
    <row r="762" ht="15.75" customHeight="1">
      <c r="A762" s="45"/>
      <c r="B762" s="45"/>
      <c r="C762" s="45"/>
      <c r="D762" s="79"/>
      <c r="E762" s="79"/>
      <c r="F762" s="79"/>
      <c r="G762" s="45"/>
      <c r="H762" s="45"/>
      <c r="I762" s="45"/>
      <c r="J762" s="45"/>
      <c r="K762" s="45"/>
      <c r="L762" s="45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  <c r="Z762" s="45"/>
    </row>
    <row r="763" ht="15.75" customHeight="1">
      <c r="A763" s="45"/>
      <c r="B763" s="45"/>
      <c r="C763" s="45"/>
      <c r="D763" s="79"/>
      <c r="E763" s="79"/>
      <c r="F763" s="79"/>
      <c r="G763" s="45"/>
      <c r="H763" s="45"/>
      <c r="I763" s="45"/>
      <c r="J763" s="45"/>
      <c r="K763" s="45"/>
      <c r="L763" s="45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</row>
    <row r="764" ht="15.75" customHeight="1">
      <c r="A764" s="45"/>
      <c r="B764" s="45"/>
      <c r="C764" s="45"/>
      <c r="D764" s="79"/>
      <c r="E764" s="79"/>
      <c r="F764" s="79"/>
      <c r="G764" s="45"/>
      <c r="H764" s="45"/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5"/>
    </row>
    <row r="765" ht="15.75" customHeight="1">
      <c r="A765" s="45"/>
      <c r="B765" s="45"/>
      <c r="C765" s="45"/>
      <c r="D765" s="79"/>
      <c r="E765" s="79"/>
      <c r="F765" s="79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</row>
    <row r="766" ht="15.75" customHeight="1">
      <c r="A766" s="45"/>
      <c r="B766" s="45"/>
      <c r="C766" s="45"/>
      <c r="D766" s="79"/>
      <c r="E766" s="79"/>
      <c r="F766" s="79"/>
      <c r="G766" s="45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</row>
    <row r="767" ht="15.75" customHeight="1">
      <c r="A767" s="45"/>
      <c r="B767" s="45"/>
      <c r="C767" s="45"/>
      <c r="D767" s="79"/>
      <c r="E767" s="79"/>
      <c r="F767" s="79"/>
      <c r="G767" s="45"/>
      <c r="H767" s="45"/>
      <c r="I767" s="45"/>
      <c r="J767" s="45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</row>
    <row r="768" ht="15.75" customHeight="1">
      <c r="A768" s="45"/>
      <c r="B768" s="45"/>
      <c r="C768" s="45"/>
      <c r="D768" s="79"/>
      <c r="E768" s="79"/>
      <c r="F768" s="79"/>
      <c r="G768" s="45"/>
      <c r="H768" s="45"/>
      <c r="I768" s="45"/>
      <c r="J768" s="45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</row>
    <row r="769" ht="15.75" customHeight="1">
      <c r="A769" s="45"/>
      <c r="B769" s="45"/>
      <c r="C769" s="45"/>
      <c r="D769" s="79"/>
      <c r="E769" s="79"/>
      <c r="F769" s="79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</row>
    <row r="770" ht="15.75" customHeight="1">
      <c r="A770" s="45"/>
      <c r="B770" s="45"/>
      <c r="C770" s="45"/>
      <c r="D770" s="79"/>
      <c r="E770" s="79"/>
      <c r="F770" s="79"/>
      <c r="G770" s="45"/>
      <c r="H770" s="45"/>
      <c r="I770" s="45"/>
      <c r="J770" s="45"/>
      <c r="K770" s="45"/>
      <c r="L770" s="45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</row>
    <row r="771" ht="15.75" customHeight="1">
      <c r="A771" s="45"/>
      <c r="B771" s="45"/>
      <c r="C771" s="45"/>
      <c r="D771" s="79"/>
      <c r="E771" s="79"/>
      <c r="F771" s="79"/>
      <c r="G771" s="45"/>
      <c r="H771" s="45"/>
      <c r="I771" s="45"/>
      <c r="J771" s="45"/>
      <c r="K771" s="45"/>
      <c r="L771" s="45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</row>
    <row r="772" ht="15.75" customHeight="1">
      <c r="A772" s="45"/>
      <c r="B772" s="45"/>
      <c r="C772" s="45"/>
      <c r="D772" s="79"/>
      <c r="E772" s="79"/>
      <c r="F772" s="79"/>
      <c r="G772" s="45"/>
      <c r="H772" s="45"/>
      <c r="I772" s="45"/>
      <c r="J772" s="45"/>
      <c r="K772" s="45"/>
      <c r="L772" s="45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/>
    </row>
    <row r="773" ht="15.75" customHeight="1">
      <c r="A773" s="45"/>
      <c r="B773" s="45"/>
      <c r="C773" s="45"/>
      <c r="D773" s="79"/>
      <c r="E773" s="79"/>
      <c r="F773" s="79"/>
      <c r="G773" s="45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</row>
    <row r="774" ht="15.75" customHeight="1">
      <c r="A774" s="45"/>
      <c r="B774" s="45"/>
      <c r="C774" s="45"/>
      <c r="D774" s="79"/>
      <c r="E774" s="79"/>
      <c r="F774" s="79"/>
      <c r="G774" s="45"/>
      <c r="H774" s="45"/>
      <c r="I774" s="45"/>
      <c r="J774" s="45"/>
      <c r="K774" s="45"/>
      <c r="L774" s="45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5"/>
    </row>
    <row r="775" ht="15.75" customHeight="1">
      <c r="A775" s="45"/>
      <c r="B775" s="45"/>
      <c r="C775" s="45"/>
      <c r="D775" s="79"/>
      <c r="E775" s="79"/>
      <c r="F775" s="79"/>
      <c r="G775" s="45"/>
      <c r="H775" s="45"/>
      <c r="I775" s="45"/>
      <c r="J775" s="45"/>
      <c r="K775" s="45"/>
      <c r="L775" s="45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</row>
    <row r="776" ht="15.75" customHeight="1">
      <c r="A776" s="45"/>
      <c r="B776" s="45"/>
      <c r="C776" s="45"/>
      <c r="D776" s="79"/>
      <c r="E776" s="79"/>
      <c r="F776" s="79"/>
      <c r="G776" s="45"/>
      <c r="H776" s="45"/>
      <c r="I776" s="45"/>
      <c r="J776" s="45"/>
      <c r="K776" s="45"/>
      <c r="L776" s="45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5"/>
      <c r="Z776" s="45"/>
    </row>
    <row r="777" ht="15.75" customHeight="1">
      <c r="A777" s="45"/>
      <c r="B777" s="45"/>
      <c r="C777" s="45"/>
      <c r="D777" s="79"/>
      <c r="E777" s="79"/>
      <c r="F777" s="79"/>
      <c r="G777" s="45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</row>
    <row r="778" ht="15.75" customHeight="1">
      <c r="A778" s="45"/>
      <c r="B778" s="45"/>
      <c r="C778" s="45"/>
      <c r="D778" s="79"/>
      <c r="E778" s="79"/>
      <c r="F778" s="79"/>
      <c r="G778" s="45"/>
      <c r="H778" s="45"/>
      <c r="I778" s="45"/>
      <c r="J778" s="45"/>
      <c r="K778" s="45"/>
      <c r="L778" s="45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5"/>
    </row>
    <row r="779" ht="15.75" customHeight="1">
      <c r="A779" s="45"/>
      <c r="B779" s="45"/>
      <c r="C779" s="45"/>
      <c r="D779" s="79"/>
      <c r="E779" s="79"/>
      <c r="F779" s="79"/>
      <c r="G779" s="45"/>
      <c r="H779" s="45"/>
      <c r="I779" s="45"/>
      <c r="J779" s="45"/>
      <c r="K779" s="45"/>
      <c r="L779" s="45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</row>
    <row r="780" ht="15.75" customHeight="1">
      <c r="A780" s="45"/>
      <c r="B780" s="45"/>
      <c r="C780" s="45"/>
      <c r="D780" s="79"/>
      <c r="E780" s="79"/>
      <c r="F780" s="79"/>
      <c r="G780" s="45"/>
      <c r="H780" s="45"/>
      <c r="I780" s="45"/>
      <c r="J780" s="45"/>
      <c r="K780" s="45"/>
      <c r="L780" s="45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5"/>
      <c r="Z780" s="45"/>
    </row>
    <row r="781" ht="15.75" customHeight="1">
      <c r="A781" s="45"/>
      <c r="B781" s="45"/>
      <c r="C781" s="45"/>
      <c r="D781" s="79"/>
      <c r="E781" s="79"/>
      <c r="F781" s="79"/>
      <c r="G781" s="45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</row>
    <row r="782" ht="15.75" customHeight="1">
      <c r="A782" s="45"/>
      <c r="B782" s="45"/>
      <c r="C782" s="45"/>
      <c r="D782" s="79"/>
      <c r="E782" s="79"/>
      <c r="F782" s="79"/>
      <c r="G782" s="45"/>
      <c r="H782" s="45"/>
      <c r="I782" s="45"/>
      <c r="J782" s="45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</row>
    <row r="783" ht="15.75" customHeight="1">
      <c r="A783" s="45"/>
      <c r="B783" s="45"/>
      <c r="C783" s="45"/>
      <c r="D783" s="79"/>
      <c r="E783" s="79"/>
      <c r="F783" s="79"/>
      <c r="G783" s="45"/>
      <c r="H783" s="45"/>
      <c r="I783" s="45"/>
      <c r="J783" s="45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</row>
    <row r="784" ht="15.75" customHeight="1">
      <c r="A784" s="45"/>
      <c r="B784" s="45"/>
      <c r="C784" s="45"/>
      <c r="D784" s="79"/>
      <c r="E784" s="79"/>
      <c r="F784" s="79"/>
      <c r="G784" s="45"/>
      <c r="H784" s="45"/>
      <c r="I784" s="45"/>
      <c r="J784" s="45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</row>
    <row r="785" ht="15.75" customHeight="1">
      <c r="A785" s="45"/>
      <c r="B785" s="45"/>
      <c r="C785" s="45"/>
      <c r="D785" s="79"/>
      <c r="E785" s="79"/>
      <c r="F785" s="79"/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</row>
    <row r="786" ht="15.75" customHeight="1">
      <c r="A786" s="45"/>
      <c r="B786" s="45"/>
      <c r="C786" s="45"/>
      <c r="D786" s="79"/>
      <c r="E786" s="79"/>
      <c r="F786" s="79"/>
      <c r="G786" s="45"/>
      <c r="H786" s="45"/>
      <c r="I786" s="45"/>
      <c r="J786" s="45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</row>
    <row r="787" ht="15.75" customHeight="1">
      <c r="A787" s="45"/>
      <c r="B787" s="45"/>
      <c r="C787" s="45"/>
      <c r="D787" s="79"/>
      <c r="E787" s="79"/>
      <c r="F787" s="79"/>
      <c r="G787" s="45"/>
      <c r="H787" s="45"/>
      <c r="I787" s="45"/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</row>
    <row r="788" ht="15.75" customHeight="1">
      <c r="A788" s="45"/>
      <c r="B788" s="45"/>
      <c r="C788" s="45"/>
      <c r="D788" s="79"/>
      <c r="E788" s="79"/>
      <c r="F788" s="79"/>
      <c r="G788" s="45"/>
      <c r="H788" s="45"/>
      <c r="I788" s="45"/>
      <c r="J788" s="45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</row>
    <row r="789" ht="15.75" customHeight="1">
      <c r="A789" s="45"/>
      <c r="B789" s="45"/>
      <c r="C789" s="45"/>
      <c r="D789" s="79"/>
      <c r="E789" s="79"/>
      <c r="F789" s="79"/>
      <c r="G789" s="4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</row>
    <row r="790" ht="15.75" customHeight="1">
      <c r="A790" s="45"/>
      <c r="B790" s="45"/>
      <c r="C790" s="45"/>
      <c r="D790" s="79"/>
      <c r="E790" s="79"/>
      <c r="F790" s="79"/>
      <c r="G790" s="45"/>
      <c r="H790" s="45"/>
      <c r="I790" s="45"/>
      <c r="J790" s="45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</row>
    <row r="791" ht="15.75" customHeight="1">
      <c r="A791" s="45"/>
      <c r="B791" s="45"/>
      <c r="C791" s="45"/>
      <c r="D791" s="79"/>
      <c r="E791" s="79"/>
      <c r="F791" s="79"/>
      <c r="G791" s="45"/>
      <c r="H791" s="45"/>
      <c r="I791" s="45"/>
      <c r="J791" s="45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</row>
    <row r="792" ht="15.75" customHeight="1">
      <c r="A792" s="45"/>
      <c r="B792" s="45"/>
      <c r="C792" s="45"/>
      <c r="D792" s="79"/>
      <c r="E792" s="79"/>
      <c r="F792" s="79"/>
      <c r="G792" s="45"/>
      <c r="H792" s="45"/>
      <c r="I792" s="45"/>
      <c r="J792" s="45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</row>
    <row r="793" ht="15.75" customHeight="1">
      <c r="A793" s="45"/>
      <c r="B793" s="45"/>
      <c r="C793" s="45"/>
      <c r="D793" s="79"/>
      <c r="E793" s="79"/>
      <c r="F793" s="79"/>
      <c r="G793" s="4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</row>
    <row r="794" ht="15.75" customHeight="1">
      <c r="A794" s="45"/>
      <c r="B794" s="45"/>
      <c r="C794" s="45"/>
      <c r="D794" s="79"/>
      <c r="E794" s="79"/>
      <c r="F794" s="79"/>
      <c r="G794" s="45"/>
      <c r="H794" s="45"/>
      <c r="I794" s="45"/>
      <c r="J794" s="45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5"/>
    </row>
    <row r="795" ht="15.75" customHeight="1">
      <c r="A795" s="45"/>
      <c r="B795" s="45"/>
      <c r="C795" s="45"/>
      <c r="D795" s="79"/>
      <c r="E795" s="79"/>
      <c r="F795" s="79"/>
      <c r="G795" s="45"/>
      <c r="H795" s="45"/>
      <c r="I795" s="45"/>
      <c r="J795" s="45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</row>
    <row r="796" ht="15.75" customHeight="1">
      <c r="A796" s="45"/>
      <c r="B796" s="45"/>
      <c r="C796" s="45"/>
      <c r="D796" s="79"/>
      <c r="E796" s="79"/>
      <c r="F796" s="79"/>
      <c r="G796" s="45"/>
      <c r="H796" s="45"/>
      <c r="I796" s="45"/>
      <c r="J796" s="45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</row>
    <row r="797" ht="15.75" customHeight="1">
      <c r="A797" s="45"/>
      <c r="B797" s="45"/>
      <c r="C797" s="45"/>
      <c r="D797" s="79"/>
      <c r="E797" s="79"/>
      <c r="F797" s="79"/>
      <c r="G797" s="4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</row>
    <row r="798" ht="15.75" customHeight="1">
      <c r="A798" s="45"/>
      <c r="B798" s="45"/>
      <c r="C798" s="45"/>
      <c r="D798" s="79"/>
      <c r="E798" s="79"/>
      <c r="F798" s="79"/>
      <c r="G798" s="45"/>
      <c r="H798" s="45"/>
      <c r="I798" s="45"/>
      <c r="J798" s="45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</row>
    <row r="799" ht="15.75" customHeight="1">
      <c r="A799" s="45"/>
      <c r="B799" s="45"/>
      <c r="C799" s="45"/>
      <c r="D799" s="79"/>
      <c r="E799" s="79"/>
      <c r="F799" s="79"/>
      <c r="G799" s="45"/>
      <c r="H799" s="45"/>
      <c r="I799" s="45"/>
      <c r="J799" s="45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</row>
    <row r="800" ht="15.75" customHeight="1">
      <c r="A800" s="45"/>
      <c r="B800" s="45"/>
      <c r="C800" s="45"/>
      <c r="D800" s="79"/>
      <c r="E800" s="79"/>
      <c r="F800" s="79"/>
      <c r="G800" s="45"/>
      <c r="H800" s="45"/>
      <c r="I800" s="45"/>
      <c r="J800" s="45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</row>
    <row r="801" ht="15.75" customHeight="1">
      <c r="A801" s="45"/>
      <c r="B801" s="45"/>
      <c r="C801" s="45"/>
      <c r="D801" s="79"/>
      <c r="E801" s="79"/>
      <c r="F801" s="79"/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</row>
    <row r="802" ht="15.75" customHeight="1">
      <c r="A802" s="45"/>
      <c r="B802" s="45"/>
      <c r="C802" s="45"/>
      <c r="D802" s="79"/>
      <c r="E802" s="79"/>
      <c r="F802" s="79"/>
      <c r="G802" s="45"/>
      <c r="H802" s="45"/>
      <c r="I802" s="45"/>
      <c r="J802" s="45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5"/>
    </row>
    <row r="803" ht="15.75" customHeight="1">
      <c r="A803" s="45"/>
      <c r="B803" s="45"/>
      <c r="C803" s="45"/>
      <c r="D803" s="79"/>
      <c r="E803" s="79"/>
      <c r="F803" s="79"/>
      <c r="G803" s="45"/>
      <c r="H803" s="45"/>
      <c r="I803" s="45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</row>
    <row r="804" ht="15.75" customHeight="1">
      <c r="A804" s="45"/>
      <c r="B804" s="45"/>
      <c r="C804" s="45"/>
      <c r="D804" s="79"/>
      <c r="E804" s="79"/>
      <c r="F804" s="79"/>
      <c r="G804" s="45"/>
      <c r="H804" s="45"/>
      <c r="I804" s="45"/>
      <c r="J804" s="45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</row>
    <row r="805" ht="15.75" customHeight="1">
      <c r="A805" s="45"/>
      <c r="B805" s="45"/>
      <c r="C805" s="45"/>
      <c r="D805" s="79"/>
      <c r="E805" s="79"/>
      <c r="F805" s="79"/>
      <c r="G805" s="45"/>
      <c r="H805" s="45"/>
      <c r="I805" s="45"/>
      <c r="J805" s="45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</row>
    <row r="806" ht="15.75" customHeight="1">
      <c r="A806" s="45"/>
      <c r="B806" s="45"/>
      <c r="C806" s="45"/>
      <c r="D806" s="79"/>
      <c r="E806" s="79"/>
      <c r="F806" s="79"/>
      <c r="G806" s="45"/>
      <c r="H806" s="45"/>
      <c r="I806" s="45"/>
      <c r="J806" s="45"/>
      <c r="K806" s="45"/>
      <c r="L806" s="45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</row>
    <row r="807" ht="15.75" customHeight="1">
      <c r="A807" s="45"/>
      <c r="B807" s="45"/>
      <c r="C807" s="45"/>
      <c r="D807" s="79"/>
      <c r="E807" s="79"/>
      <c r="F807" s="79"/>
      <c r="G807" s="45"/>
      <c r="H807" s="45"/>
      <c r="I807" s="45"/>
      <c r="J807" s="45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</row>
    <row r="808" ht="15.75" customHeight="1">
      <c r="A808" s="45"/>
      <c r="B808" s="45"/>
      <c r="C808" s="45"/>
      <c r="D808" s="79"/>
      <c r="E808" s="79"/>
      <c r="F808" s="79"/>
      <c r="G808" s="45"/>
      <c r="H808" s="45"/>
      <c r="I808" s="45"/>
      <c r="J808" s="45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</row>
    <row r="809" ht="15.75" customHeight="1">
      <c r="A809" s="45"/>
      <c r="B809" s="45"/>
      <c r="C809" s="45"/>
      <c r="D809" s="79"/>
      <c r="E809" s="79"/>
      <c r="F809" s="79"/>
      <c r="G809" s="45"/>
      <c r="H809" s="45"/>
      <c r="I809" s="45"/>
      <c r="J809" s="45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</row>
    <row r="810" ht="15.75" customHeight="1">
      <c r="A810" s="45"/>
      <c r="B810" s="45"/>
      <c r="C810" s="45"/>
      <c r="D810" s="79"/>
      <c r="E810" s="79"/>
      <c r="F810" s="79"/>
      <c r="G810" s="45"/>
      <c r="H810" s="45"/>
      <c r="I810" s="45"/>
      <c r="J810" s="45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</row>
    <row r="811" ht="15.75" customHeight="1">
      <c r="A811" s="45"/>
      <c r="B811" s="45"/>
      <c r="C811" s="45"/>
      <c r="D811" s="79"/>
      <c r="E811" s="79"/>
      <c r="F811" s="79"/>
      <c r="G811" s="45"/>
      <c r="H811" s="45"/>
      <c r="I811" s="45"/>
      <c r="J811" s="45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</row>
    <row r="812" ht="15.75" customHeight="1">
      <c r="A812" s="45"/>
      <c r="B812" s="45"/>
      <c r="C812" s="45"/>
      <c r="D812" s="79"/>
      <c r="E812" s="79"/>
      <c r="F812" s="79"/>
      <c r="G812" s="45"/>
      <c r="H812" s="45"/>
      <c r="I812" s="45"/>
      <c r="J812" s="45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</row>
    <row r="813" ht="15.75" customHeight="1">
      <c r="A813" s="45"/>
      <c r="B813" s="45"/>
      <c r="C813" s="45"/>
      <c r="D813" s="79"/>
      <c r="E813" s="79"/>
      <c r="F813" s="79"/>
      <c r="G813" s="45"/>
      <c r="H813" s="45"/>
      <c r="I813" s="45"/>
      <c r="J813" s="45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</row>
    <row r="814" ht="15.75" customHeight="1">
      <c r="A814" s="45"/>
      <c r="B814" s="45"/>
      <c r="C814" s="45"/>
      <c r="D814" s="79"/>
      <c r="E814" s="79"/>
      <c r="F814" s="79"/>
      <c r="G814" s="45"/>
      <c r="H814" s="45"/>
      <c r="I814" s="45"/>
      <c r="J814" s="45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</row>
    <row r="815" ht="15.75" customHeight="1">
      <c r="A815" s="45"/>
      <c r="B815" s="45"/>
      <c r="C815" s="45"/>
      <c r="D815" s="79"/>
      <c r="E815" s="79"/>
      <c r="F815" s="79"/>
      <c r="G815" s="45"/>
      <c r="H815" s="45"/>
      <c r="I815" s="45"/>
      <c r="J815" s="45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</row>
    <row r="816" ht="15.75" customHeight="1">
      <c r="A816" s="45"/>
      <c r="B816" s="45"/>
      <c r="C816" s="45"/>
      <c r="D816" s="79"/>
      <c r="E816" s="79"/>
      <c r="F816" s="79"/>
      <c r="G816" s="45"/>
      <c r="H816" s="45"/>
      <c r="I816" s="45"/>
      <c r="J816" s="45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</row>
    <row r="817" ht="15.75" customHeight="1">
      <c r="A817" s="45"/>
      <c r="B817" s="45"/>
      <c r="C817" s="45"/>
      <c r="D817" s="79"/>
      <c r="E817" s="79"/>
      <c r="F817" s="79"/>
      <c r="G817" s="45"/>
      <c r="H817" s="45"/>
      <c r="I817" s="45"/>
      <c r="J817" s="45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</row>
    <row r="818" ht="15.75" customHeight="1">
      <c r="A818" s="45"/>
      <c r="B818" s="45"/>
      <c r="C818" s="45"/>
      <c r="D818" s="79"/>
      <c r="E818" s="79"/>
      <c r="F818" s="79"/>
      <c r="G818" s="45"/>
      <c r="H818" s="45"/>
      <c r="I818" s="45"/>
      <c r="J818" s="45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</row>
    <row r="819" ht="15.75" customHeight="1">
      <c r="A819" s="45"/>
      <c r="B819" s="45"/>
      <c r="C819" s="45"/>
      <c r="D819" s="79"/>
      <c r="E819" s="79"/>
      <c r="F819" s="79"/>
      <c r="G819" s="45"/>
      <c r="H819" s="45"/>
      <c r="I819" s="45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</row>
    <row r="820" ht="15.75" customHeight="1">
      <c r="A820" s="45"/>
      <c r="B820" s="45"/>
      <c r="C820" s="45"/>
      <c r="D820" s="79"/>
      <c r="E820" s="79"/>
      <c r="F820" s="79"/>
      <c r="G820" s="45"/>
      <c r="H820" s="45"/>
      <c r="I820" s="45"/>
      <c r="J820" s="45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</row>
    <row r="821" ht="15.75" customHeight="1">
      <c r="A821" s="45"/>
      <c r="B821" s="45"/>
      <c r="C821" s="45"/>
      <c r="D821" s="79"/>
      <c r="E821" s="79"/>
      <c r="F821" s="79"/>
      <c r="G821" s="45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</row>
    <row r="822" ht="15.75" customHeight="1">
      <c r="A822" s="45"/>
      <c r="B822" s="45"/>
      <c r="C822" s="45"/>
      <c r="D822" s="79"/>
      <c r="E822" s="79"/>
      <c r="F822" s="79"/>
      <c r="G822" s="45"/>
      <c r="H822" s="45"/>
      <c r="I822" s="45"/>
      <c r="J822" s="45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</row>
    <row r="823" ht="15.75" customHeight="1">
      <c r="A823" s="45"/>
      <c r="B823" s="45"/>
      <c r="C823" s="45"/>
      <c r="D823" s="79"/>
      <c r="E823" s="79"/>
      <c r="F823" s="79"/>
      <c r="G823" s="45"/>
      <c r="H823" s="45"/>
      <c r="I823" s="45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</row>
    <row r="824" ht="15.75" customHeight="1">
      <c r="A824" s="45"/>
      <c r="B824" s="45"/>
      <c r="C824" s="45"/>
      <c r="D824" s="79"/>
      <c r="E824" s="79"/>
      <c r="F824" s="79"/>
      <c r="G824" s="45"/>
      <c r="H824" s="45"/>
      <c r="I824" s="45"/>
      <c r="J824" s="45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</row>
    <row r="825" ht="15.75" customHeight="1">
      <c r="A825" s="45"/>
      <c r="B825" s="45"/>
      <c r="C825" s="45"/>
      <c r="D825" s="79"/>
      <c r="E825" s="79"/>
      <c r="F825" s="79"/>
      <c r="G825" s="45"/>
      <c r="H825" s="45"/>
      <c r="I825" s="45"/>
      <c r="J825" s="45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</row>
    <row r="826" ht="15.75" customHeight="1">
      <c r="A826" s="45"/>
      <c r="B826" s="45"/>
      <c r="C826" s="45"/>
      <c r="D826" s="79"/>
      <c r="E826" s="79"/>
      <c r="F826" s="79"/>
      <c r="G826" s="45"/>
      <c r="H826" s="45"/>
      <c r="I826" s="45"/>
      <c r="J826" s="45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</row>
    <row r="827" ht="15.75" customHeight="1">
      <c r="A827" s="45"/>
      <c r="B827" s="45"/>
      <c r="C827" s="45"/>
      <c r="D827" s="79"/>
      <c r="E827" s="79"/>
      <c r="F827" s="79"/>
      <c r="G827" s="45"/>
      <c r="H827" s="45"/>
      <c r="I827" s="45"/>
      <c r="J827" s="45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</row>
    <row r="828" ht="15.75" customHeight="1">
      <c r="A828" s="45"/>
      <c r="B828" s="45"/>
      <c r="C828" s="45"/>
      <c r="D828" s="79"/>
      <c r="E828" s="79"/>
      <c r="F828" s="79"/>
      <c r="G828" s="45"/>
      <c r="H828" s="45"/>
      <c r="I828" s="45"/>
      <c r="J828" s="45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</row>
    <row r="829" ht="15.75" customHeight="1">
      <c r="A829" s="45"/>
      <c r="B829" s="45"/>
      <c r="C829" s="45"/>
      <c r="D829" s="79"/>
      <c r="E829" s="79"/>
      <c r="F829" s="79"/>
      <c r="G829" s="45"/>
      <c r="H829" s="45"/>
      <c r="I829" s="45"/>
      <c r="J829" s="45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</row>
    <row r="830" ht="15.75" customHeight="1">
      <c r="A830" s="45"/>
      <c r="B830" s="45"/>
      <c r="C830" s="45"/>
      <c r="D830" s="79"/>
      <c r="E830" s="79"/>
      <c r="F830" s="79"/>
      <c r="G830" s="45"/>
      <c r="H830" s="45"/>
      <c r="I830" s="45"/>
      <c r="J830" s="45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</row>
    <row r="831" ht="15.75" customHeight="1">
      <c r="A831" s="45"/>
      <c r="B831" s="45"/>
      <c r="C831" s="45"/>
      <c r="D831" s="79"/>
      <c r="E831" s="79"/>
      <c r="F831" s="79"/>
      <c r="G831" s="45"/>
      <c r="H831" s="45"/>
      <c r="I831" s="45"/>
      <c r="J831" s="45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</row>
    <row r="832" ht="15.75" customHeight="1">
      <c r="A832" s="45"/>
      <c r="B832" s="45"/>
      <c r="C832" s="45"/>
      <c r="D832" s="79"/>
      <c r="E832" s="79"/>
      <c r="F832" s="79"/>
      <c r="G832" s="45"/>
      <c r="H832" s="45"/>
      <c r="I832" s="45"/>
      <c r="J832" s="45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</row>
    <row r="833" ht="15.75" customHeight="1">
      <c r="A833" s="45"/>
      <c r="B833" s="45"/>
      <c r="C833" s="45"/>
      <c r="D833" s="79"/>
      <c r="E833" s="79"/>
      <c r="F833" s="79"/>
      <c r="G833" s="45"/>
      <c r="H833" s="45"/>
      <c r="I833" s="45"/>
      <c r="J833" s="45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</row>
    <row r="834" ht="15.75" customHeight="1">
      <c r="A834" s="45"/>
      <c r="B834" s="45"/>
      <c r="C834" s="45"/>
      <c r="D834" s="79"/>
      <c r="E834" s="79"/>
      <c r="F834" s="79"/>
      <c r="G834" s="45"/>
      <c r="H834" s="45"/>
      <c r="I834" s="45"/>
      <c r="J834" s="45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</row>
    <row r="835" ht="15.75" customHeight="1">
      <c r="A835" s="45"/>
      <c r="B835" s="45"/>
      <c r="C835" s="45"/>
      <c r="D835" s="79"/>
      <c r="E835" s="79"/>
      <c r="F835" s="79"/>
      <c r="G835" s="45"/>
      <c r="H835" s="45"/>
      <c r="I835" s="45"/>
      <c r="J835" s="45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</row>
    <row r="836" ht="15.75" customHeight="1">
      <c r="A836" s="45"/>
      <c r="B836" s="45"/>
      <c r="C836" s="45"/>
      <c r="D836" s="79"/>
      <c r="E836" s="79"/>
      <c r="F836" s="79"/>
      <c r="G836" s="45"/>
      <c r="H836" s="45"/>
      <c r="I836" s="45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</row>
    <row r="837" ht="15.75" customHeight="1">
      <c r="A837" s="45"/>
      <c r="B837" s="45"/>
      <c r="C837" s="45"/>
      <c r="D837" s="79"/>
      <c r="E837" s="79"/>
      <c r="F837" s="79"/>
      <c r="G837" s="45"/>
      <c r="H837" s="45"/>
      <c r="I837" s="45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</row>
    <row r="838" ht="15.75" customHeight="1">
      <c r="A838" s="45"/>
      <c r="B838" s="45"/>
      <c r="C838" s="45"/>
      <c r="D838" s="79"/>
      <c r="E838" s="79"/>
      <c r="F838" s="79"/>
      <c r="G838" s="45"/>
      <c r="H838" s="45"/>
      <c r="I838" s="45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</row>
    <row r="839" ht="15.75" customHeight="1">
      <c r="A839" s="45"/>
      <c r="B839" s="45"/>
      <c r="C839" s="45"/>
      <c r="D839" s="79"/>
      <c r="E839" s="79"/>
      <c r="F839" s="79"/>
      <c r="G839" s="45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</row>
    <row r="840" ht="15.75" customHeight="1">
      <c r="A840" s="45"/>
      <c r="B840" s="45"/>
      <c r="C840" s="45"/>
      <c r="D840" s="79"/>
      <c r="E840" s="79"/>
      <c r="F840" s="79"/>
      <c r="G840" s="45"/>
      <c r="H840" s="45"/>
      <c r="I840" s="45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</row>
    <row r="841" ht="15.75" customHeight="1">
      <c r="A841" s="45"/>
      <c r="B841" s="45"/>
      <c r="C841" s="45"/>
      <c r="D841" s="79"/>
      <c r="E841" s="79"/>
      <c r="F841" s="79"/>
      <c r="G841" s="45"/>
      <c r="H841" s="45"/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</row>
    <row r="842" ht="15.75" customHeight="1">
      <c r="A842" s="45"/>
      <c r="B842" s="45"/>
      <c r="C842" s="45"/>
      <c r="D842" s="79"/>
      <c r="E842" s="79"/>
      <c r="F842" s="79"/>
      <c r="G842" s="45"/>
      <c r="H842" s="45"/>
      <c r="I842" s="45"/>
      <c r="J842" s="45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</row>
    <row r="843" ht="15.75" customHeight="1">
      <c r="A843" s="45"/>
      <c r="B843" s="45"/>
      <c r="C843" s="45"/>
      <c r="D843" s="79"/>
      <c r="E843" s="79"/>
      <c r="F843" s="79"/>
      <c r="G843" s="45"/>
      <c r="H843" s="45"/>
      <c r="I843" s="45"/>
      <c r="J843" s="45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</row>
    <row r="844" ht="15.75" customHeight="1">
      <c r="A844" s="45"/>
      <c r="B844" s="45"/>
      <c r="C844" s="45"/>
      <c r="D844" s="79"/>
      <c r="E844" s="79"/>
      <c r="F844" s="79"/>
      <c r="G844" s="45"/>
      <c r="H844" s="45"/>
      <c r="I844" s="45"/>
      <c r="J844" s="45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</row>
    <row r="845" ht="15.75" customHeight="1">
      <c r="A845" s="45"/>
      <c r="B845" s="45"/>
      <c r="C845" s="45"/>
      <c r="D845" s="79"/>
      <c r="E845" s="79"/>
      <c r="F845" s="79"/>
      <c r="G845" s="45"/>
      <c r="H845" s="45"/>
      <c r="I845" s="45"/>
      <c r="J845" s="45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</row>
    <row r="846" ht="15.75" customHeight="1">
      <c r="A846" s="45"/>
      <c r="B846" s="45"/>
      <c r="C846" s="45"/>
      <c r="D846" s="79"/>
      <c r="E846" s="79"/>
      <c r="F846" s="79"/>
      <c r="G846" s="45"/>
      <c r="H846" s="45"/>
      <c r="I846" s="45"/>
      <c r="J846" s="45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</row>
    <row r="847" ht="15.75" customHeight="1">
      <c r="A847" s="45"/>
      <c r="B847" s="45"/>
      <c r="C847" s="45"/>
      <c r="D847" s="79"/>
      <c r="E847" s="79"/>
      <c r="F847" s="79"/>
      <c r="G847" s="45"/>
      <c r="H847" s="45"/>
      <c r="I847" s="45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</row>
    <row r="848" ht="15.75" customHeight="1">
      <c r="A848" s="45"/>
      <c r="B848" s="45"/>
      <c r="C848" s="45"/>
      <c r="D848" s="79"/>
      <c r="E848" s="79"/>
      <c r="F848" s="79"/>
      <c r="G848" s="45"/>
      <c r="H848" s="45"/>
      <c r="I848" s="45"/>
      <c r="J848" s="45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</row>
    <row r="849" ht="15.75" customHeight="1">
      <c r="A849" s="45"/>
      <c r="B849" s="45"/>
      <c r="C849" s="45"/>
      <c r="D849" s="79"/>
      <c r="E849" s="79"/>
      <c r="F849" s="79"/>
      <c r="G849" s="45"/>
      <c r="H849" s="45"/>
      <c r="I849" s="45"/>
      <c r="J849" s="45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</row>
    <row r="850" ht="15.75" customHeight="1">
      <c r="A850" s="45"/>
      <c r="B850" s="45"/>
      <c r="C850" s="45"/>
      <c r="D850" s="79"/>
      <c r="E850" s="79"/>
      <c r="F850" s="79"/>
      <c r="G850" s="45"/>
      <c r="H850" s="45"/>
      <c r="I850" s="45"/>
      <c r="J850" s="45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</row>
    <row r="851" ht="15.75" customHeight="1">
      <c r="A851" s="45"/>
      <c r="B851" s="45"/>
      <c r="C851" s="45"/>
      <c r="D851" s="79"/>
      <c r="E851" s="79"/>
      <c r="F851" s="79"/>
      <c r="G851" s="45"/>
      <c r="H851" s="45"/>
      <c r="I851" s="45"/>
      <c r="J851" s="45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</row>
    <row r="852" ht="15.75" customHeight="1">
      <c r="A852" s="45"/>
      <c r="B852" s="45"/>
      <c r="C852" s="45"/>
      <c r="D852" s="79"/>
      <c r="E852" s="79"/>
      <c r="F852" s="79"/>
      <c r="G852" s="45"/>
      <c r="H852" s="45"/>
      <c r="I852" s="45"/>
      <c r="J852" s="45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</row>
    <row r="853" ht="15.75" customHeight="1">
      <c r="A853" s="45"/>
      <c r="B853" s="45"/>
      <c r="C853" s="45"/>
      <c r="D853" s="79"/>
      <c r="E853" s="79"/>
      <c r="F853" s="79"/>
      <c r="G853" s="45"/>
      <c r="H853" s="45"/>
      <c r="I853" s="45"/>
      <c r="J853" s="45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</row>
    <row r="854" ht="15.75" customHeight="1">
      <c r="A854" s="45"/>
      <c r="B854" s="45"/>
      <c r="C854" s="45"/>
      <c r="D854" s="79"/>
      <c r="E854" s="79"/>
      <c r="F854" s="79"/>
      <c r="G854" s="45"/>
      <c r="H854" s="45"/>
      <c r="I854" s="45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</row>
    <row r="855" ht="15.75" customHeight="1">
      <c r="A855" s="45"/>
      <c r="B855" s="45"/>
      <c r="C855" s="45"/>
      <c r="D855" s="79"/>
      <c r="E855" s="79"/>
      <c r="F855" s="79"/>
      <c r="G855" s="45"/>
      <c r="H855" s="45"/>
      <c r="I855" s="45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</row>
    <row r="856" ht="15.75" customHeight="1">
      <c r="A856" s="45"/>
      <c r="B856" s="45"/>
      <c r="C856" s="45"/>
      <c r="D856" s="79"/>
      <c r="E856" s="79"/>
      <c r="F856" s="79"/>
      <c r="G856" s="45"/>
      <c r="H856" s="45"/>
      <c r="I856" s="45"/>
      <c r="J856" s="45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</row>
    <row r="857" ht="15.75" customHeight="1">
      <c r="A857" s="45"/>
      <c r="B857" s="45"/>
      <c r="C857" s="45"/>
      <c r="D857" s="79"/>
      <c r="E857" s="79"/>
      <c r="F857" s="79"/>
      <c r="G857" s="45"/>
      <c r="H857" s="45"/>
      <c r="I857" s="45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</row>
    <row r="858" ht="15.75" customHeight="1">
      <c r="A858" s="45"/>
      <c r="B858" s="45"/>
      <c r="C858" s="45"/>
      <c r="D858" s="79"/>
      <c r="E858" s="79"/>
      <c r="F858" s="79"/>
      <c r="G858" s="45"/>
      <c r="H858" s="45"/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</row>
    <row r="859" ht="15.75" customHeight="1">
      <c r="A859" s="45"/>
      <c r="B859" s="45"/>
      <c r="C859" s="45"/>
      <c r="D859" s="79"/>
      <c r="E859" s="79"/>
      <c r="F859" s="79"/>
      <c r="G859" s="45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</row>
    <row r="860" ht="15.75" customHeight="1">
      <c r="A860" s="45"/>
      <c r="B860" s="45"/>
      <c r="C860" s="45"/>
      <c r="D860" s="79"/>
      <c r="E860" s="79"/>
      <c r="F860" s="79"/>
      <c r="G860" s="45"/>
      <c r="H860" s="45"/>
      <c r="I860" s="45"/>
      <c r="J860" s="45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</row>
    <row r="861" ht="15.75" customHeight="1">
      <c r="A861" s="45"/>
      <c r="B861" s="45"/>
      <c r="C861" s="45"/>
      <c r="D861" s="79"/>
      <c r="E861" s="79"/>
      <c r="F861" s="79"/>
      <c r="G861" s="45"/>
      <c r="H861" s="45"/>
      <c r="I861" s="45"/>
      <c r="J861" s="45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</row>
    <row r="862" ht="15.75" customHeight="1">
      <c r="A862" s="45"/>
      <c r="B862" s="45"/>
      <c r="C862" s="45"/>
      <c r="D862" s="79"/>
      <c r="E862" s="79"/>
      <c r="F862" s="79"/>
      <c r="G862" s="45"/>
      <c r="H862" s="45"/>
      <c r="I862" s="45"/>
      <c r="J862" s="45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</row>
    <row r="863" ht="15.75" customHeight="1">
      <c r="A863" s="45"/>
      <c r="B863" s="45"/>
      <c r="C863" s="45"/>
      <c r="D863" s="79"/>
      <c r="E863" s="79"/>
      <c r="F863" s="79"/>
      <c r="G863" s="45"/>
      <c r="H863" s="45"/>
      <c r="I863" s="45"/>
      <c r="J863" s="45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</row>
    <row r="864" ht="15.75" customHeight="1">
      <c r="A864" s="45"/>
      <c r="B864" s="45"/>
      <c r="C864" s="45"/>
      <c r="D864" s="79"/>
      <c r="E864" s="79"/>
      <c r="F864" s="79"/>
      <c r="G864" s="45"/>
      <c r="H864" s="45"/>
      <c r="I864" s="45"/>
      <c r="J864" s="45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</row>
    <row r="865" ht="15.75" customHeight="1">
      <c r="A865" s="45"/>
      <c r="B865" s="45"/>
      <c r="C865" s="45"/>
      <c r="D865" s="79"/>
      <c r="E865" s="79"/>
      <c r="F865" s="79"/>
      <c r="G865" s="45"/>
      <c r="H865" s="45"/>
      <c r="I865" s="45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</row>
    <row r="866" ht="15.75" customHeight="1">
      <c r="A866" s="45"/>
      <c r="B866" s="45"/>
      <c r="C866" s="45"/>
      <c r="D866" s="79"/>
      <c r="E866" s="79"/>
      <c r="F866" s="79"/>
      <c r="G866" s="45"/>
      <c r="H866" s="45"/>
      <c r="I866" s="45"/>
      <c r="J866" s="45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</row>
    <row r="867" ht="15.75" customHeight="1">
      <c r="A867" s="45"/>
      <c r="B867" s="45"/>
      <c r="C867" s="45"/>
      <c r="D867" s="79"/>
      <c r="E867" s="79"/>
      <c r="F867" s="79"/>
      <c r="G867" s="45"/>
      <c r="H867" s="45"/>
      <c r="I867" s="45"/>
      <c r="J867" s="4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</row>
    <row r="868" ht="15.75" customHeight="1">
      <c r="A868" s="45"/>
      <c r="B868" s="45"/>
      <c r="C868" s="45"/>
      <c r="D868" s="79"/>
      <c r="E868" s="79"/>
      <c r="F868" s="79"/>
      <c r="G868" s="45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</row>
    <row r="869" ht="15.75" customHeight="1">
      <c r="A869" s="45"/>
      <c r="B869" s="45"/>
      <c r="C869" s="45"/>
      <c r="D869" s="79"/>
      <c r="E869" s="79"/>
      <c r="F869" s="79"/>
      <c r="G869" s="45"/>
      <c r="H869" s="45"/>
      <c r="I869" s="45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</row>
    <row r="870" ht="15.75" customHeight="1">
      <c r="A870" s="45"/>
      <c r="B870" s="45"/>
      <c r="C870" s="45"/>
      <c r="D870" s="79"/>
      <c r="E870" s="79"/>
      <c r="F870" s="79"/>
      <c r="G870" s="45"/>
      <c r="H870" s="45"/>
      <c r="I870" s="45"/>
      <c r="J870" s="45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</row>
    <row r="871" ht="15.75" customHeight="1">
      <c r="A871" s="45"/>
      <c r="B871" s="45"/>
      <c r="C871" s="45"/>
      <c r="D871" s="79"/>
      <c r="E871" s="79"/>
      <c r="F871" s="79"/>
      <c r="G871" s="45"/>
      <c r="H871" s="45"/>
      <c r="I871" s="45"/>
      <c r="J871" s="4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</row>
    <row r="872" ht="15.75" customHeight="1">
      <c r="A872" s="45"/>
      <c r="B872" s="45"/>
      <c r="C872" s="45"/>
      <c r="D872" s="79"/>
      <c r="E872" s="79"/>
      <c r="F872" s="79"/>
      <c r="G872" s="45"/>
      <c r="H872" s="45"/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</row>
    <row r="873" ht="15.75" customHeight="1">
      <c r="A873" s="45"/>
      <c r="B873" s="45"/>
      <c r="C873" s="45"/>
      <c r="D873" s="79"/>
      <c r="E873" s="79"/>
      <c r="F873" s="79"/>
      <c r="G873" s="45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</row>
    <row r="874" ht="15.75" customHeight="1">
      <c r="A874" s="45"/>
      <c r="B874" s="45"/>
      <c r="C874" s="45"/>
      <c r="D874" s="79"/>
      <c r="E874" s="79"/>
      <c r="F874" s="79"/>
      <c r="G874" s="45"/>
      <c r="H874" s="45"/>
      <c r="I874" s="45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</row>
    <row r="875" ht="15.75" customHeight="1">
      <c r="A875" s="45"/>
      <c r="B875" s="45"/>
      <c r="C875" s="45"/>
      <c r="D875" s="79"/>
      <c r="E875" s="79"/>
      <c r="F875" s="79"/>
      <c r="G875" s="45"/>
      <c r="H875" s="45"/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</row>
    <row r="876" ht="15.75" customHeight="1">
      <c r="A876" s="45"/>
      <c r="B876" s="45"/>
      <c r="C876" s="45"/>
      <c r="D876" s="79"/>
      <c r="E876" s="79"/>
      <c r="F876" s="79"/>
      <c r="G876" s="45"/>
      <c r="H876" s="45"/>
      <c r="I876" s="45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</row>
    <row r="877" ht="15.75" customHeight="1">
      <c r="A877" s="45"/>
      <c r="B877" s="45"/>
      <c r="C877" s="45"/>
      <c r="D877" s="79"/>
      <c r="E877" s="79"/>
      <c r="F877" s="79"/>
      <c r="G877" s="45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</row>
    <row r="878" ht="15.75" customHeight="1">
      <c r="A878" s="45"/>
      <c r="B878" s="45"/>
      <c r="C878" s="45"/>
      <c r="D878" s="79"/>
      <c r="E878" s="79"/>
      <c r="F878" s="79"/>
      <c r="G878" s="45"/>
      <c r="H878" s="45"/>
      <c r="I878" s="45"/>
      <c r="J878" s="4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</row>
    <row r="879" ht="15.75" customHeight="1">
      <c r="A879" s="45"/>
      <c r="B879" s="45"/>
      <c r="C879" s="45"/>
      <c r="D879" s="79"/>
      <c r="E879" s="79"/>
      <c r="F879" s="79"/>
      <c r="G879" s="45"/>
      <c r="H879" s="45"/>
      <c r="I879" s="45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</row>
    <row r="880" ht="15.75" customHeight="1">
      <c r="A880" s="45"/>
      <c r="B880" s="45"/>
      <c r="C880" s="45"/>
      <c r="D880" s="79"/>
      <c r="E880" s="79"/>
      <c r="F880" s="79"/>
      <c r="G880" s="45"/>
      <c r="H880" s="45"/>
      <c r="I880" s="45"/>
      <c r="J880" s="4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</row>
    <row r="881" ht="15.75" customHeight="1">
      <c r="A881" s="45"/>
      <c r="B881" s="45"/>
      <c r="C881" s="45"/>
      <c r="D881" s="79"/>
      <c r="E881" s="79"/>
      <c r="F881" s="79"/>
      <c r="G881" s="45"/>
      <c r="H881" s="45"/>
      <c r="I881" s="45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</row>
    <row r="882" ht="15.75" customHeight="1">
      <c r="A882" s="45"/>
      <c r="B882" s="45"/>
      <c r="C882" s="45"/>
      <c r="D882" s="79"/>
      <c r="E882" s="79"/>
      <c r="F882" s="79"/>
      <c r="G882" s="45"/>
      <c r="H882" s="45"/>
      <c r="I882" s="45"/>
      <c r="J882" s="4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</row>
    <row r="883" ht="15.75" customHeight="1">
      <c r="A883" s="45"/>
      <c r="B883" s="45"/>
      <c r="C883" s="45"/>
      <c r="D883" s="79"/>
      <c r="E883" s="79"/>
      <c r="F883" s="79"/>
      <c r="G883" s="45"/>
      <c r="H883" s="45"/>
      <c r="I883" s="45"/>
      <c r="J883" s="45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</row>
    <row r="884" ht="15.75" customHeight="1">
      <c r="A884" s="45"/>
      <c r="B884" s="45"/>
      <c r="C884" s="45"/>
      <c r="D884" s="79"/>
      <c r="E884" s="79"/>
      <c r="F884" s="79"/>
      <c r="G884" s="45"/>
      <c r="H884" s="45"/>
      <c r="I884" s="45"/>
      <c r="J884" s="45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</row>
    <row r="885" ht="15.75" customHeight="1">
      <c r="A885" s="45"/>
      <c r="B885" s="45"/>
      <c r="C885" s="45"/>
      <c r="D885" s="79"/>
      <c r="E885" s="79"/>
      <c r="F885" s="79"/>
      <c r="G885" s="45"/>
      <c r="H885" s="45"/>
      <c r="I885" s="45"/>
      <c r="J885" s="4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</row>
    <row r="886" ht="15.75" customHeight="1">
      <c r="A886" s="45"/>
      <c r="B886" s="45"/>
      <c r="C886" s="45"/>
      <c r="D886" s="79"/>
      <c r="E886" s="79"/>
      <c r="F886" s="79"/>
      <c r="G886" s="45"/>
      <c r="H886" s="45"/>
      <c r="I886" s="45"/>
      <c r="J886" s="4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</row>
    <row r="887" ht="15.75" customHeight="1">
      <c r="A887" s="45"/>
      <c r="B887" s="45"/>
      <c r="C887" s="45"/>
      <c r="D887" s="79"/>
      <c r="E887" s="79"/>
      <c r="F887" s="79"/>
      <c r="G887" s="45"/>
      <c r="H887" s="45"/>
      <c r="I887" s="45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</row>
    <row r="888" ht="15.75" customHeight="1">
      <c r="A888" s="45"/>
      <c r="B888" s="45"/>
      <c r="C888" s="45"/>
      <c r="D888" s="79"/>
      <c r="E888" s="79"/>
      <c r="F888" s="79"/>
      <c r="G888" s="45"/>
      <c r="H888" s="45"/>
      <c r="I888" s="45"/>
      <c r="J888" s="45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</row>
    <row r="889" ht="15.75" customHeight="1">
      <c r="A889" s="45"/>
      <c r="B889" s="45"/>
      <c r="C889" s="45"/>
      <c r="D889" s="79"/>
      <c r="E889" s="79"/>
      <c r="F889" s="79"/>
      <c r="G889" s="45"/>
      <c r="H889" s="45"/>
      <c r="I889" s="45"/>
      <c r="J889" s="45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</row>
    <row r="890" ht="15.75" customHeight="1">
      <c r="A890" s="45"/>
      <c r="B890" s="45"/>
      <c r="C890" s="45"/>
      <c r="D890" s="79"/>
      <c r="E890" s="79"/>
      <c r="F890" s="79"/>
      <c r="G890" s="45"/>
      <c r="H890" s="45"/>
      <c r="I890" s="45"/>
      <c r="J890" s="45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5"/>
    </row>
    <row r="891" ht="15.75" customHeight="1">
      <c r="A891" s="45"/>
      <c r="B891" s="45"/>
      <c r="C891" s="45"/>
      <c r="D891" s="79"/>
      <c r="E891" s="79"/>
      <c r="F891" s="79"/>
      <c r="G891" s="45"/>
      <c r="H891" s="45"/>
      <c r="I891" s="45"/>
      <c r="J891" s="4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</row>
    <row r="892" ht="15.75" customHeight="1">
      <c r="A892" s="45"/>
      <c r="B892" s="45"/>
      <c r="C892" s="45"/>
      <c r="D892" s="79"/>
      <c r="E892" s="79"/>
      <c r="F892" s="79"/>
      <c r="G892" s="45"/>
      <c r="H892" s="45"/>
      <c r="I892" s="45"/>
      <c r="J892" s="45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45"/>
    </row>
    <row r="893" ht="15.75" customHeight="1">
      <c r="A893" s="45"/>
      <c r="B893" s="45"/>
      <c r="C893" s="45"/>
      <c r="D893" s="79"/>
      <c r="E893" s="79"/>
      <c r="F893" s="79"/>
      <c r="G893" s="45"/>
      <c r="H893" s="45"/>
      <c r="I893" s="45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</row>
    <row r="894" ht="15.75" customHeight="1">
      <c r="A894" s="45"/>
      <c r="B894" s="45"/>
      <c r="C894" s="45"/>
      <c r="D894" s="79"/>
      <c r="E894" s="79"/>
      <c r="F894" s="79"/>
      <c r="G894" s="45"/>
      <c r="H894" s="45"/>
      <c r="I894" s="45"/>
      <c r="J894" s="4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5"/>
    </row>
    <row r="895" ht="15.75" customHeight="1">
      <c r="A895" s="45"/>
      <c r="B895" s="45"/>
      <c r="C895" s="45"/>
      <c r="D895" s="79"/>
      <c r="E895" s="79"/>
      <c r="F895" s="79"/>
      <c r="G895" s="45"/>
      <c r="H895" s="45"/>
      <c r="I895" s="45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</row>
    <row r="896" ht="15.75" customHeight="1">
      <c r="A896" s="45"/>
      <c r="B896" s="45"/>
      <c r="C896" s="45"/>
      <c r="D896" s="79"/>
      <c r="E896" s="79"/>
      <c r="F896" s="79"/>
      <c r="G896" s="45"/>
      <c r="H896" s="45"/>
      <c r="I896" s="45"/>
      <c r="J896" s="45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</row>
    <row r="897" ht="15.75" customHeight="1">
      <c r="A897" s="45"/>
      <c r="B897" s="45"/>
      <c r="C897" s="45"/>
      <c r="D897" s="79"/>
      <c r="E897" s="79"/>
      <c r="F897" s="79"/>
      <c r="G897" s="45"/>
      <c r="H897" s="45"/>
      <c r="I897" s="45"/>
      <c r="J897" s="45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</row>
    <row r="898" ht="15.75" customHeight="1">
      <c r="A898" s="45"/>
      <c r="B898" s="45"/>
      <c r="C898" s="45"/>
      <c r="D898" s="79"/>
      <c r="E898" s="79"/>
      <c r="F898" s="79"/>
      <c r="G898" s="45"/>
      <c r="H898" s="45"/>
      <c r="I898" s="45"/>
      <c r="J898" s="45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</row>
    <row r="899" ht="15.75" customHeight="1">
      <c r="A899" s="45"/>
      <c r="B899" s="45"/>
      <c r="C899" s="45"/>
      <c r="D899" s="79"/>
      <c r="E899" s="79"/>
      <c r="F899" s="79"/>
      <c r="G899" s="45"/>
      <c r="H899" s="45"/>
      <c r="I899" s="45"/>
      <c r="J899" s="45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</row>
    <row r="900" ht="15.75" customHeight="1">
      <c r="A900" s="45"/>
      <c r="B900" s="45"/>
      <c r="C900" s="45"/>
      <c r="D900" s="79"/>
      <c r="E900" s="79"/>
      <c r="F900" s="79"/>
      <c r="G900" s="45"/>
      <c r="H900" s="45"/>
      <c r="I900" s="45"/>
      <c r="J900" s="45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</row>
    <row r="901" ht="15.75" customHeight="1">
      <c r="A901" s="45"/>
      <c r="B901" s="45"/>
      <c r="C901" s="45"/>
      <c r="D901" s="79"/>
      <c r="E901" s="79"/>
      <c r="F901" s="79"/>
      <c r="G901" s="45"/>
      <c r="H901" s="45"/>
      <c r="I901" s="45"/>
      <c r="J901" s="45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</row>
    <row r="902" ht="15.75" customHeight="1">
      <c r="A902" s="45"/>
      <c r="B902" s="45"/>
      <c r="C902" s="45"/>
      <c r="D902" s="79"/>
      <c r="E902" s="79"/>
      <c r="F902" s="79"/>
      <c r="G902" s="45"/>
      <c r="H902" s="45"/>
      <c r="I902" s="45"/>
      <c r="J902" s="45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</row>
    <row r="903" ht="15.75" customHeight="1">
      <c r="A903" s="45"/>
      <c r="B903" s="45"/>
      <c r="C903" s="45"/>
      <c r="D903" s="79"/>
      <c r="E903" s="79"/>
      <c r="F903" s="79"/>
      <c r="G903" s="45"/>
      <c r="H903" s="45"/>
      <c r="I903" s="45"/>
      <c r="J903" s="45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</row>
    <row r="904" ht="15.75" customHeight="1">
      <c r="A904" s="45"/>
      <c r="B904" s="45"/>
      <c r="C904" s="45"/>
      <c r="D904" s="79"/>
      <c r="E904" s="79"/>
      <c r="F904" s="79"/>
      <c r="G904" s="45"/>
      <c r="H904" s="45"/>
      <c r="I904" s="45"/>
      <c r="J904" s="45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</row>
    <row r="905" ht="15.75" customHeight="1">
      <c r="A905" s="45"/>
      <c r="B905" s="45"/>
      <c r="C905" s="45"/>
      <c r="D905" s="79"/>
      <c r="E905" s="79"/>
      <c r="F905" s="79"/>
      <c r="G905" s="45"/>
      <c r="H905" s="45"/>
      <c r="I905" s="45"/>
      <c r="J905" s="45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</row>
    <row r="906" ht="15.75" customHeight="1">
      <c r="A906" s="45"/>
      <c r="B906" s="45"/>
      <c r="C906" s="45"/>
      <c r="D906" s="79"/>
      <c r="E906" s="79"/>
      <c r="F906" s="79"/>
      <c r="G906" s="45"/>
      <c r="H906" s="45"/>
      <c r="I906" s="45"/>
      <c r="J906" s="45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</row>
    <row r="907" ht="15.75" customHeight="1">
      <c r="A907" s="45"/>
      <c r="B907" s="45"/>
      <c r="C907" s="45"/>
      <c r="D907" s="79"/>
      <c r="E907" s="79"/>
      <c r="F907" s="79"/>
      <c r="G907" s="45"/>
      <c r="H907" s="45"/>
      <c r="I907" s="45"/>
      <c r="J907" s="45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</row>
    <row r="908" ht="15.75" customHeight="1">
      <c r="A908" s="45"/>
      <c r="B908" s="45"/>
      <c r="C908" s="45"/>
      <c r="D908" s="79"/>
      <c r="E908" s="79"/>
      <c r="F908" s="79"/>
      <c r="G908" s="45"/>
      <c r="H908" s="45"/>
      <c r="I908" s="45"/>
      <c r="J908" s="45"/>
      <c r="K908" s="45"/>
      <c r="L908" s="45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5"/>
      <c r="Z908" s="45"/>
    </row>
    <row r="909" ht="15.75" customHeight="1">
      <c r="A909" s="45"/>
      <c r="B909" s="45"/>
      <c r="C909" s="45"/>
      <c r="D909" s="79"/>
      <c r="E909" s="79"/>
      <c r="F909" s="79"/>
      <c r="G909" s="45"/>
      <c r="H909" s="45"/>
      <c r="I909" s="45"/>
      <c r="J909" s="45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  <c r="Z909" s="45"/>
    </row>
    <row r="910" ht="15.75" customHeight="1">
      <c r="A910" s="45"/>
      <c r="B910" s="45"/>
      <c r="C910" s="45"/>
      <c r="D910" s="79"/>
      <c r="E910" s="79"/>
      <c r="F910" s="79"/>
      <c r="G910" s="45"/>
      <c r="H910" s="45"/>
      <c r="I910" s="45"/>
      <c r="J910" s="45"/>
      <c r="K910" s="45"/>
      <c r="L910" s="45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5"/>
      <c r="Z910" s="45"/>
    </row>
    <row r="911" ht="15.75" customHeight="1">
      <c r="A911" s="45"/>
      <c r="B911" s="45"/>
      <c r="C911" s="45"/>
      <c r="D911" s="79"/>
      <c r="E911" s="79"/>
      <c r="F911" s="79"/>
      <c r="G911" s="45"/>
      <c r="H911" s="45"/>
      <c r="I911" s="45"/>
      <c r="J911" s="45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45"/>
    </row>
    <row r="912" ht="15.75" customHeight="1">
      <c r="A912" s="45"/>
      <c r="B912" s="45"/>
      <c r="C912" s="45"/>
      <c r="D912" s="79"/>
      <c r="E912" s="79"/>
      <c r="F912" s="79"/>
      <c r="G912" s="45"/>
      <c r="H912" s="45"/>
      <c r="I912" s="45"/>
      <c r="J912" s="45"/>
      <c r="K912" s="45"/>
      <c r="L912" s="45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5"/>
      <c r="Z912" s="45"/>
    </row>
    <row r="913" ht="15.75" customHeight="1">
      <c r="A913" s="45"/>
      <c r="B913" s="45"/>
      <c r="C913" s="45"/>
      <c r="D913" s="79"/>
      <c r="E913" s="79"/>
      <c r="F913" s="79"/>
      <c r="G913" s="45"/>
      <c r="H913" s="45"/>
      <c r="I913" s="45"/>
      <c r="J913" s="45"/>
      <c r="K913" s="45"/>
      <c r="L913" s="45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  <c r="Z913" s="45"/>
    </row>
    <row r="914" ht="15.75" customHeight="1">
      <c r="A914" s="45"/>
      <c r="B914" s="45"/>
      <c r="C914" s="45"/>
      <c r="D914" s="79"/>
      <c r="E914" s="79"/>
      <c r="F914" s="79"/>
      <c r="G914" s="45"/>
      <c r="H914" s="45"/>
      <c r="I914" s="45"/>
      <c r="J914" s="45"/>
      <c r="K914" s="45"/>
      <c r="L914" s="45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45"/>
      <c r="Z914" s="45"/>
    </row>
    <row r="915" ht="15.75" customHeight="1">
      <c r="A915" s="45"/>
      <c r="B915" s="45"/>
      <c r="C915" s="45"/>
      <c r="D915" s="79"/>
      <c r="E915" s="79"/>
      <c r="F915" s="79"/>
      <c r="G915" s="45"/>
      <c r="H915" s="45"/>
      <c r="I915" s="45"/>
      <c r="J915" s="45"/>
      <c r="K915" s="45"/>
      <c r="L915" s="45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  <c r="Z915" s="45"/>
    </row>
    <row r="916" ht="15.75" customHeight="1">
      <c r="A916" s="45"/>
      <c r="B916" s="45"/>
      <c r="C916" s="45"/>
      <c r="D916" s="79"/>
      <c r="E916" s="79"/>
      <c r="F916" s="79"/>
      <c r="G916" s="45"/>
      <c r="H916" s="45"/>
      <c r="I916" s="45"/>
      <c r="J916" s="45"/>
      <c r="K916" s="45"/>
      <c r="L916" s="45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45"/>
      <c r="Z916" s="45"/>
    </row>
    <row r="917" ht="15.75" customHeight="1">
      <c r="A917" s="45"/>
      <c r="B917" s="45"/>
      <c r="C917" s="45"/>
      <c r="D917" s="79"/>
      <c r="E917" s="79"/>
      <c r="F917" s="79"/>
      <c r="G917" s="45"/>
      <c r="H917" s="45"/>
      <c r="I917" s="45"/>
      <c r="J917" s="45"/>
      <c r="K917" s="45"/>
      <c r="L917" s="45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  <c r="Z917" s="45"/>
    </row>
    <row r="918" ht="15.75" customHeight="1">
      <c r="A918" s="45"/>
      <c r="B918" s="45"/>
      <c r="C918" s="45"/>
      <c r="D918" s="79"/>
      <c r="E918" s="79"/>
      <c r="F918" s="79"/>
      <c r="G918" s="45"/>
      <c r="H918" s="45"/>
      <c r="I918" s="45"/>
      <c r="J918" s="45"/>
      <c r="K918" s="45"/>
      <c r="L918" s="45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  <c r="Y918" s="45"/>
      <c r="Z918" s="45"/>
    </row>
    <row r="919" ht="15.75" customHeight="1">
      <c r="A919" s="45"/>
      <c r="B919" s="45"/>
      <c r="C919" s="45"/>
      <c r="D919" s="79"/>
      <c r="E919" s="79"/>
      <c r="F919" s="79"/>
      <c r="G919" s="45"/>
      <c r="H919" s="45"/>
      <c r="I919" s="45"/>
      <c r="J919" s="45"/>
      <c r="K919" s="45"/>
      <c r="L919" s="45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45"/>
      <c r="Z919" s="45"/>
    </row>
    <row r="920" ht="15.75" customHeight="1">
      <c r="A920" s="45"/>
      <c r="B920" s="45"/>
      <c r="C920" s="45"/>
      <c r="D920" s="79"/>
      <c r="E920" s="79"/>
      <c r="F920" s="79"/>
      <c r="G920" s="45"/>
      <c r="H920" s="45"/>
      <c r="I920" s="45"/>
      <c r="J920" s="45"/>
      <c r="K920" s="45"/>
      <c r="L920" s="45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  <c r="Y920" s="45"/>
      <c r="Z920" s="45"/>
    </row>
    <row r="921" ht="15.75" customHeight="1">
      <c r="A921" s="45"/>
      <c r="B921" s="45"/>
      <c r="C921" s="45"/>
      <c r="D921" s="79"/>
      <c r="E921" s="79"/>
      <c r="F921" s="79"/>
      <c r="G921" s="45"/>
      <c r="H921" s="45"/>
      <c r="I921" s="45"/>
      <c r="J921" s="45"/>
      <c r="K921" s="45"/>
      <c r="L921" s="45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  <c r="Y921" s="45"/>
      <c r="Z921" s="45"/>
    </row>
    <row r="922" ht="15.75" customHeight="1">
      <c r="A922" s="45"/>
      <c r="B922" s="45"/>
      <c r="C922" s="45"/>
      <c r="D922" s="79"/>
      <c r="E922" s="79"/>
      <c r="F922" s="79"/>
      <c r="G922" s="45"/>
      <c r="H922" s="45"/>
      <c r="I922" s="45"/>
      <c r="J922" s="45"/>
      <c r="K922" s="45"/>
      <c r="L922" s="45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  <c r="Y922" s="45"/>
      <c r="Z922" s="45"/>
    </row>
    <row r="923" ht="15.75" customHeight="1">
      <c r="A923" s="45"/>
      <c r="B923" s="45"/>
      <c r="C923" s="45"/>
      <c r="D923" s="79"/>
      <c r="E923" s="79"/>
      <c r="F923" s="79"/>
      <c r="G923" s="45"/>
      <c r="H923" s="45"/>
      <c r="I923" s="45"/>
      <c r="J923" s="45"/>
      <c r="K923" s="45"/>
      <c r="L923" s="45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  <c r="Y923" s="45"/>
      <c r="Z923" s="45"/>
    </row>
    <row r="924" ht="15.75" customHeight="1">
      <c r="A924" s="45"/>
      <c r="B924" s="45"/>
      <c r="C924" s="45"/>
      <c r="D924" s="79"/>
      <c r="E924" s="79"/>
      <c r="F924" s="79"/>
      <c r="G924" s="45"/>
      <c r="H924" s="45"/>
      <c r="I924" s="45"/>
      <c r="J924" s="45"/>
      <c r="K924" s="45"/>
      <c r="L924" s="45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  <c r="Y924" s="45"/>
      <c r="Z924" s="45"/>
    </row>
    <row r="925" ht="15.75" customHeight="1">
      <c r="A925" s="45"/>
      <c r="B925" s="45"/>
      <c r="C925" s="45"/>
      <c r="D925" s="79"/>
      <c r="E925" s="79"/>
      <c r="F925" s="79"/>
      <c r="G925" s="45"/>
      <c r="H925" s="45"/>
      <c r="I925" s="45"/>
      <c r="J925" s="45"/>
      <c r="K925" s="45"/>
      <c r="L925" s="45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45"/>
      <c r="Z925" s="45"/>
    </row>
    <row r="926" ht="15.75" customHeight="1">
      <c r="A926" s="45"/>
      <c r="B926" s="45"/>
      <c r="C926" s="45"/>
      <c r="D926" s="79"/>
      <c r="E926" s="79"/>
      <c r="F926" s="79"/>
      <c r="G926" s="45"/>
      <c r="H926" s="45"/>
      <c r="I926" s="45"/>
      <c r="J926" s="45"/>
      <c r="K926" s="45"/>
      <c r="L926" s="45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/>
      <c r="Y926" s="45"/>
      <c r="Z926" s="45"/>
    </row>
    <row r="927" ht="15.75" customHeight="1">
      <c r="A927" s="45"/>
      <c r="B927" s="45"/>
      <c r="C927" s="45"/>
      <c r="D927" s="79"/>
      <c r="E927" s="79"/>
      <c r="F927" s="79"/>
      <c r="G927" s="45"/>
      <c r="H927" s="45"/>
      <c r="I927" s="45"/>
      <c r="J927" s="45"/>
      <c r="K927" s="45"/>
      <c r="L927" s="45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45"/>
      <c r="Y927" s="45"/>
      <c r="Z927" s="45"/>
    </row>
    <row r="928" ht="15.75" customHeight="1">
      <c r="A928" s="45"/>
      <c r="B928" s="45"/>
      <c r="C928" s="45"/>
      <c r="D928" s="79"/>
      <c r="E928" s="79"/>
      <c r="F928" s="79"/>
      <c r="G928" s="45"/>
      <c r="H928" s="45"/>
      <c r="I928" s="45"/>
      <c r="J928" s="45"/>
      <c r="K928" s="45"/>
      <c r="L928" s="45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5"/>
      <c r="X928" s="45"/>
      <c r="Y928" s="45"/>
      <c r="Z928" s="45"/>
    </row>
    <row r="929" ht="15.75" customHeight="1">
      <c r="A929" s="45"/>
      <c r="B929" s="45"/>
      <c r="C929" s="45"/>
      <c r="D929" s="79"/>
      <c r="E929" s="79"/>
      <c r="F929" s="79"/>
      <c r="G929" s="45"/>
      <c r="H929" s="45"/>
      <c r="I929" s="45"/>
      <c r="J929" s="45"/>
      <c r="K929" s="45"/>
      <c r="L929" s="45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  <c r="Y929" s="45"/>
      <c r="Z929" s="45"/>
    </row>
    <row r="930" ht="15.75" customHeight="1">
      <c r="A930" s="45"/>
      <c r="B930" s="45"/>
      <c r="C930" s="45"/>
      <c r="D930" s="79"/>
      <c r="E930" s="79"/>
      <c r="F930" s="79"/>
      <c r="G930" s="45"/>
      <c r="H930" s="45"/>
      <c r="I930" s="45"/>
      <c r="J930" s="45"/>
      <c r="K930" s="45"/>
      <c r="L930" s="45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5"/>
      <c r="X930" s="45"/>
      <c r="Y930" s="45"/>
      <c r="Z930" s="45"/>
    </row>
    <row r="931" ht="15.75" customHeight="1">
      <c r="A931" s="45"/>
      <c r="B931" s="45"/>
      <c r="C931" s="45"/>
      <c r="D931" s="79"/>
      <c r="E931" s="79"/>
      <c r="F931" s="79"/>
      <c r="G931" s="45"/>
      <c r="H931" s="45"/>
      <c r="I931" s="45"/>
      <c r="J931" s="45"/>
      <c r="K931" s="45"/>
      <c r="L931" s="45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45"/>
      <c r="Y931" s="45"/>
      <c r="Z931" s="45"/>
    </row>
    <row r="932" ht="15.75" customHeight="1">
      <c r="A932" s="45"/>
      <c r="B932" s="45"/>
      <c r="C932" s="45"/>
      <c r="D932" s="79"/>
      <c r="E932" s="79"/>
      <c r="F932" s="79"/>
      <c r="G932" s="45"/>
      <c r="H932" s="45"/>
      <c r="I932" s="45"/>
      <c r="J932" s="45"/>
      <c r="K932" s="45"/>
      <c r="L932" s="45"/>
      <c r="M932" s="45"/>
      <c r="N932" s="45"/>
      <c r="O932" s="45"/>
      <c r="P932" s="45"/>
      <c r="Q932" s="45"/>
      <c r="R932" s="45"/>
      <c r="S932" s="45"/>
      <c r="T932" s="45"/>
      <c r="U932" s="45"/>
      <c r="V932" s="45"/>
      <c r="W932" s="45"/>
      <c r="X932" s="45"/>
      <c r="Y932" s="45"/>
      <c r="Z932" s="45"/>
    </row>
    <row r="933" ht="15.75" customHeight="1">
      <c r="A933" s="45"/>
      <c r="B933" s="45"/>
      <c r="C933" s="45"/>
      <c r="D933" s="79"/>
      <c r="E933" s="79"/>
      <c r="F933" s="79"/>
      <c r="G933" s="45"/>
      <c r="H933" s="45"/>
      <c r="I933" s="45"/>
      <c r="J933" s="45"/>
      <c r="K933" s="45"/>
      <c r="L933" s="45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  <c r="Y933" s="45"/>
      <c r="Z933" s="45"/>
    </row>
    <row r="934" ht="15.75" customHeight="1">
      <c r="A934" s="45"/>
      <c r="B934" s="45"/>
      <c r="C934" s="45"/>
      <c r="D934" s="79"/>
      <c r="E934" s="79"/>
      <c r="F934" s="79"/>
      <c r="G934" s="45"/>
      <c r="H934" s="45"/>
      <c r="I934" s="45"/>
      <c r="J934" s="45"/>
      <c r="K934" s="45"/>
      <c r="L934" s="45"/>
      <c r="M934" s="45"/>
      <c r="N934" s="45"/>
      <c r="O934" s="45"/>
      <c r="P934" s="45"/>
      <c r="Q934" s="45"/>
      <c r="R934" s="45"/>
      <c r="S934" s="45"/>
      <c r="T934" s="45"/>
      <c r="U934" s="45"/>
      <c r="V934" s="45"/>
      <c r="W934" s="45"/>
      <c r="X934" s="45"/>
      <c r="Y934" s="45"/>
      <c r="Z934" s="45"/>
    </row>
    <row r="935" ht="15.75" customHeight="1">
      <c r="A935" s="45"/>
      <c r="B935" s="45"/>
      <c r="C935" s="45"/>
      <c r="D935" s="79"/>
      <c r="E935" s="79"/>
      <c r="F935" s="79"/>
      <c r="G935" s="45"/>
      <c r="H935" s="45"/>
      <c r="I935" s="45"/>
      <c r="J935" s="45"/>
      <c r="K935" s="45"/>
      <c r="L935" s="45"/>
      <c r="M935" s="45"/>
      <c r="N935" s="45"/>
      <c r="O935" s="45"/>
      <c r="P935" s="45"/>
      <c r="Q935" s="45"/>
      <c r="R935" s="45"/>
      <c r="S935" s="45"/>
      <c r="T935" s="45"/>
      <c r="U935" s="45"/>
      <c r="V935" s="45"/>
      <c r="W935" s="45"/>
      <c r="X935" s="45"/>
      <c r="Y935" s="45"/>
      <c r="Z935" s="45"/>
    </row>
    <row r="936" ht="15.75" customHeight="1">
      <c r="A936" s="45"/>
      <c r="B936" s="45"/>
      <c r="C936" s="45"/>
      <c r="D936" s="79"/>
      <c r="E936" s="79"/>
      <c r="F936" s="79"/>
      <c r="G936" s="45"/>
      <c r="H936" s="45"/>
      <c r="I936" s="45"/>
      <c r="J936" s="45"/>
      <c r="K936" s="45"/>
      <c r="L936" s="45"/>
      <c r="M936" s="45"/>
      <c r="N936" s="45"/>
      <c r="O936" s="45"/>
      <c r="P936" s="45"/>
      <c r="Q936" s="45"/>
      <c r="R936" s="45"/>
      <c r="S936" s="45"/>
      <c r="T936" s="45"/>
      <c r="U936" s="45"/>
      <c r="V936" s="45"/>
      <c r="W936" s="45"/>
      <c r="X936" s="45"/>
      <c r="Y936" s="45"/>
      <c r="Z936" s="45"/>
    </row>
    <row r="937" ht="15.75" customHeight="1">
      <c r="A937" s="45"/>
      <c r="B937" s="45"/>
      <c r="C937" s="45"/>
      <c r="D937" s="79"/>
      <c r="E937" s="79"/>
      <c r="F937" s="79"/>
      <c r="G937" s="45"/>
      <c r="H937" s="45"/>
      <c r="I937" s="45"/>
      <c r="J937" s="45"/>
      <c r="K937" s="45"/>
      <c r="L937" s="45"/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</row>
    <row r="938" ht="15.75" customHeight="1">
      <c r="A938" s="45"/>
      <c r="B938" s="45"/>
      <c r="C938" s="45"/>
      <c r="D938" s="79"/>
      <c r="E938" s="79"/>
      <c r="F938" s="79"/>
      <c r="G938" s="45"/>
      <c r="H938" s="45"/>
      <c r="I938" s="45"/>
      <c r="J938" s="45"/>
      <c r="K938" s="45"/>
      <c r="L938" s="45"/>
      <c r="M938" s="45"/>
      <c r="N938" s="45"/>
      <c r="O938" s="45"/>
      <c r="P938" s="45"/>
      <c r="Q938" s="45"/>
      <c r="R938" s="45"/>
      <c r="S938" s="45"/>
      <c r="T938" s="45"/>
      <c r="U938" s="45"/>
      <c r="V938" s="45"/>
      <c r="W938" s="45"/>
      <c r="X938" s="45"/>
      <c r="Y938" s="45"/>
      <c r="Z938" s="45"/>
    </row>
    <row r="939" ht="15.75" customHeight="1">
      <c r="A939" s="45"/>
      <c r="B939" s="45"/>
      <c r="C939" s="45"/>
      <c r="D939" s="79"/>
      <c r="E939" s="79"/>
      <c r="F939" s="79"/>
      <c r="G939" s="45"/>
      <c r="H939" s="45"/>
      <c r="I939" s="45"/>
      <c r="J939" s="45"/>
      <c r="K939" s="45"/>
      <c r="L939" s="45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45"/>
      <c r="Y939" s="45"/>
      <c r="Z939" s="45"/>
    </row>
    <row r="940" ht="15.75" customHeight="1">
      <c r="A940" s="45"/>
      <c r="B940" s="45"/>
      <c r="C940" s="45"/>
      <c r="D940" s="79"/>
      <c r="E940" s="79"/>
      <c r="F940" s="79"/>
      <c r="G940" s="45"/>
      <c r="H940" s="45"/>
      <c r="I940" s="45"/>
      <c r="J940" s="45"/>
      <c r="K940" s="45"/>
      <c r="L940" s="45"/>
      <c r="M940" s="45"/>
      <c r="N940" s="45"/>
      <c r="O940" s="45"/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</row>
    <row r="941" ht="15.75" customHeight="1">
      <c r="A941" s="45"/>
      <c r="B941" s="45"/>
      <c r="C941" s="45"/>
      <c r="D941" s="79"/>
      <c r="E941" s="79"/>
      <c r="F941" s="79"/>
      <c r="G941" s="45"/>
      <c r="H941" s="45"/>
      <c r="I941" s="45"/>
      <c r="J941" s="45"/>
      <c r="K941" s="45"/>
      <c r="L941" s="45"/>
      <c r="M941" s="45"/>
      <c r="N941" s="45"/>
      <c r="O941" s="45"/>
      <c r="P941" s="45"/>
      <c r="Q941" s="45"/>
      <c r="R941" s="45"/>
      <c r="S941" s="45"/>
      <c r="T941" s="45"/>
      <c r="U941" s="45"/>
      <c r="V941" s="45"/>
      <c r="W941" s="45"/>
      <c r="X941" s="45"/>
      <c r="Y941" s="45"/>
      <c r="Z941" s="45"/>
    </row>
    <row r="942" ht="15.75" customHeight="1">
      <c r="A942" s="45"/>
      <c r="B942" s="45"/>
      <c r="C942" s="45"/>
      <c r="D942" s="79"/>
      <c r="E942" s="79"/>
      <c r="F942" s="79"/>
      <c r="G942" s="45"/>
      <c r="H942" s="45"/>
      <c r="I942" s="45"/>
      <c r="J942" s="45"/>
      <c r="K942" s="45"/>
      <c r="L942" s="45"/>
      <c r="M942" s="45"/>
      <c r="N942" s="45"/>
      <c r="O942" s="45"/>
      <c r="P942" s="45"/>
      <c r="Q942" s="45"/>
      <c r="R942" s="45"/>
      <c r="S942" s="45"/>
      <c r="T942" s="45"/>
      <c r="U942" s="45"/>
      <c r="V942" s="45"/>
      <c r="W942" s="45"/>
      <c r="X942" s="45"/>
      <c r="Y942" s="45"/>
      <c r="Z942" s="45"/>
    </row>
    <row r="943" ht="15.75" customHeight="1">
      <c r="A943" s="45"/>
      <c r="B943" s="45"/>
      <c r="C943" s="45"/>
      <c r="D943" s="79"/>
      <c r="E943" s="79"/>
      <c r="F943" s="79"/>
      <c r="G943" s="45"/>
      <c r="H943" s="45"/>
      <c r="I943" s="45"/>
      <c r="J943" s="45"/>
      <c r="K943" s="45"/>
      <c r="L943" s="45"/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45"/>
      <c r="Y943" s="45"/>
      <c r="Z943" s="45"/>
    </row>
    <row r="944" ht="15.75" customHeight="1">
      <c r="A944" s="45"/>
      <c r="B944" s="45"/>
      <c r="C944" s="45"/>
      <c r="D944" s="79"/>
      <c r="E944" s="79"/>
      <c r="F944" s="79"/>
      <c r="G944" s="45"/>
      <c r="H944" s="45"/>
      <c r="I944" s="45"/>
      <c r="J944" s="45"/>
      <c r="K944" s="45"/>
      <c r="L944" s="45"/>
      <c r="M944" s="45"/>
      <c r="N944" s="45"/>
      <c r="O944" s="45"/>
      <c r="P944" s="45"/>
      <c r="Q944" s="45"/>
      <c r="R944" s="45"/>
      <c r="S944" s="45"/>
      <c r="T944" s="45"/>
      <c r="U944" s="45"/>
      <c r="V944" s="45"/>
      <c r="W944" s="45"/>
      <c r="X944" s="45"/>
      <c r="Y944" s="45"/>
      <c r="Z944" s="45"/>
    </row>
    <row r="945" ht="15.75" customHeight="1">
      <c r="A945" s="45"/>
      <c r="B945" s="45"/>
      <c r="C945" s="45"/>
      <c r="D945" s="79"/>
      <c r="E945" s="79"/>
      <c r="F945" s="79"/>
      <c r="G945" s="45"/>
      <c r="H945" s="45"/>
      <c r="I945" s="45"/>
      <c r="J945" s="45"/>
      <c r="K945" s="45"/>
      <c r="L945" s="45"/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45"/>
      <c r="X945" s="45"/>
      <c r="Y945" s="45"/>
      <c r="Z945" s="45"/>
    </row>
    <row r="946" ht="15.75" customHeight="1">
      <c r="A946" s="45"/>
      <c r="B946" s="45"/>
      <c r="C946" s="45"/>
      <c r="D946" s="79"/>
      <c r="E946" s="79"/>
      <c r="F946" s="79"/>
      <c r="G946" s="45"/>
      <c r="H946" s="45"/>
      <c r="I946" s="45"/>
      <c r="J946" s="45"/>
      <c r="K946" s="45"/>
      <c r="L946" s="45"/>
      <c r="M946" s="45"/>
      <c r="N946" s="45"/>
      <c r="O946" s="45"/>
      <c r="P946" s="45"/>
      <c r="Q946" s="45"/>
      <c r="R946" s="45"/>
      <c r="S946" s="45"/>
      <c r="T946" s="45"/>
      <c r="U946" s="45"/>
      <c r="V946" s="45"/>
      <c r="W946" s="45"/>
      <c r="X946" s="45"/>
      <c r="Y946" s="45"/>
      <c r="Z946" s="45"/>
    </row>
    <row r="947" ht="15.75" customHeight="1">
      <c r="A947" s="45"/>
      <c r="B947" s="45"/>
      <c r="C947" s="45"/>
      <c r="D947" s="79"/>
      <c r="E947" s="79"/>
      <c r="F947" s="79"/>
      <c r="G947" s="45"/>
      <c r="H947" s="45"/>
      <c r="I947" s="45"/>
      <c r="J947" s="45"/>
      <c r="K947" s="45"/>
      <c r="L947" s="45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5"/>
      <c r="X947" s="45"/>
      <c r="Y947" s="45"/>
      <c r="Z947" s="45"/>
    </row>
    <row r="948" ht="15.75" customHeight="1">
      <c r="A948" s="45"/>
      <c r="B948" s="45"/>
      <c r="C948" s="45"/>
      <c r="D948" s="79"/>
      <c r="E948" s="79"/>
      <c r="F948" s="79"/>
      <c r="G948" s="45"/>
      <c r="H948" s="45"/>
      <c r="I948" s="45"/>
      <c r="J948" s="45"/>
      <c r="K948" s="45"/>
      <c r="L948" s="45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45"/>
      <c r="X948" s="45"/>
      <c r="Y948" s="45"/>
      <c r="Z948" s="45"/>
    </row>
    <row r="949" ht="15.75" customHeight="1">
      <c r="A949" s="45"/>
      <c r="B949" s="45"/>
      <c r="C949" s="45"/>
      <c r="D949" s="79"/>
      <c r="E949" s="79"/>
      <c r="F949" s="79"/>
      <c r="G949" s="45"/>
      <c r="H949" s="45"/>
      <c r="I949" s="45"/>
      <c r="J949" s="45"/>
      <c r="K949" s="45"/>
      <c r="L949" s="45"/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45"/>
      <c r="X949" s="45"/>
      <c r="Y949" s="45"/>
      <c r="Z949" s="45"/>
    </row>
    <row r="950" ht="15.75" customHeight="1">
      <c r="A950" s="45"/>
      <c r="B950" s="45"/>
      <c r="C950" s="45"/>
      <c r="D950" s="79"/>
      <c r="E950" s="79"/>
      <c r="F950" s="79"/>
      <c r="G950" s="45"/>
      <c r="H950" s="45"/>
      <c r="I950" s="45"/>
      <c r="J950" s="45"/>
      <c r="K950" s="45"/>
      <c r="L950" s="45"/>
      <c r="M950" s="45"/>
      <c r="N950" s="45"/>
      <c r="O950" s="45"/>
      <c r="P950" s="45"/>
      <c r="Q950" s="45"/>
      <c r="R950" s="45"/>
      <c r="S950" s="45"/>
      <c r="T950" s="45"/>
      <c r="U950" s="45"/>
      <c r="V950" s="45"/>
      <c r="W950" s="45"/>
      <c r="X950" s="45"/>
      <c r="Y950" s="45"/>
      <c r="Z950" s="45"/>
    </row>
    <row r="951" ht="15.75" customHeight="1">
      <c r="A951" s="45"/>
      <c r="B951" s="45"/>
      <c r="C951" s="45"/>
      <c r="D951" s="79"/>
      <c r="E951" s="79"/>
      <c r="F951" s="79"/>
      <c r="G951" s="45"/>
      <c r="H951" s="45"/>
      <c r="I951" s="45"/>
      <c r="J951" s="45"/>
      <c r="K951" s="45"/>
      <c r="L951" s="45"/>
      <c r="M951" s="45"/>
      <c r="N951" s="45"/>
      <c r="O951" s="45"/>
      <c r="P951" s="45"/>
      <c r="Q951" s="45"/>
      <c r="R951" s="45"/>
      <c r="S951" s="45"/>
      <c r="T951" s="45"/>
      <c r="U951" s="45"/>
      <c r="V951" s="45"/>
      <c r="W951" s="45"/>
      <c r="X951" s="45"/>
      <c r="Y951" s="45"/>
      <c r="Z951" s="45"/>
    </row>
    <row r="952" ht="15.75" customHeight="1">
      <c r="A952" s="45"/>
      <c r="B952" s="45"/>
      <c r="C952" s="45"/>
      <c r="D952" s="79"/>
      <c r="E952" s="79"/>
      <c r="F952" s="79"/>
      <c r="G952" s="45"/>
      <c r="H952" s="45"/>
      <c r="I952" s="45"/>
      <c r="J952" s="45"/>
      <c r="K952" s="45"/>
      <c r="L952" s="45"/>
      <c r="M952" s="45"/>
      <c r="N952" s="45"/>
      <c r="O952" s="45"/>
      <c r="P952" s="45"/>
      <c r="Q952" s="45"/>
      <c r="R952" s="45"/>
      <c r="S952" s="45"/>
      <c r="T952" s="45"/>
      <c r="U952" s="45"/>
      <c r="V952" s="45"/>
      <c r="W952" s="45"/>
      <c r="X952" s="45"/>
      <c r="Y952" s="45"/>
      <c r="Z952" s="45"/>
    </row>
    <row r="953" ht="15.75" customHeight="1">
      <c r="A953" s="45"/>
      <c r="B953" s="45"/>
      <c r="C953" s="45"/>
      <c r="D953" s="79"/>
      <c r="E953" s="79"/>
      <c r="F953" s="79"/>
      <c r="G953" s="45"/>
      <c r="H953" s="45"/>
      <c r="I953" s="45"/>
      <c r="J953" s="45"/>
      <c r="K953" s="45"/>
      <c r="L953" s="45"/>
      <c r="M953" s="45"/>
      <c r="N953" s="45"/>
      <c r="O953" s="45"/>
      <c r="P953" s="45"/>
      <c r="Q953" s="45"/>
      <c r="R953" s="45"/>
      <c r="S953" s="45"/>
      <c r="T953" s="45"/>
      <c r="U953" s="45"/>
      <c r="V953" s="45"/>
      <c r="W953" s="45"/>
      <c r="X953" s="45"/>
      <c r="Y953" s="45"/>
      <c r="Z953" s="45"/>
    </row>
    <row r="954" ht="15.75" customHeight="1">
      <c r="A954" s="45"/>
      <c r="B954" s="45"/>
      <c r="C954" s="45"/>
      <c r="D954" s="79"/>
      <c r="E954" s="79"/>
      <c r="F954" s="79"/>
      <c r="G954" s="45"/>
      <c r="H954" s="45"/>
      <c r="I954" s="45"/>
      <c r="J954" s="45"/>
      <c r="K954" s="45"/>
      <c r="L954" s="45"/>
      <c r="M954" s="45"/>
      <c r="N954" s="45"/>
      <c r="O954" s="45"/>
      <c r="P954" s="45"/>
      <c r="Q954" s="45"/>
      <c r="R954" s="45"/>
      <c r="S954" s="45"/>
      <c r="T954" s="45"/>
      <c r="U954" s="45"/>
      <c r="V954" s="45"/>
      <c r="W954" s="45"/>
      <c r="X954" s="45"/>
      <c r="Y954" s="45"/>
      <c r="Z954" s="45"/>
    </row>
    <row r="955" ht="15.75" customHeight="1">
      <c r="A955" s="45"/>
      <c r="B955" s="45"/>
      <c r="C955" s="45"/>
      <c r="D955" s="79"/>
      <c r="E955" s="79"/>
      <c r="F955" s="79"/>
      <c r="G955" s="45"/>
      <c r="H955" s="45"/>
      <c r="I955" s="45"/>
      <c r="J955" s="45"/>
      <c r="K955" s="45"/>
      <c r="L955" s="45"/>
      <c r="M955" s="45"/>
      <c r="N955" s="45"/>
      <c r="O955" s="45"/>
      <c r="P955" s="45"/>
      <c r="Q955" s="45"/>
      <c r="R955" s="45"/>
      <c r="S955" s="45"/>
      <c r="T955" s="45"/>
      <c r="U955" s="45"/>
      <c r="V955" s="45"/>
      <c r="W955" s="45"/>
      <c r="X955" s="45"/>
      <c r="Y955" s="45"/>
      <c r="Z955" s="45"/>
    </row>
    <row r="956" ht="15.75" customHeight="1">
      <c r="A956" s="45"/>
      <c r="B956" s="45"/>
      <c r="C956" s="45"/>
      <c r="D956" s="79"/>
      <c r="E956" s="79"/>
      <c r="F956" s="79"/>
      <c r="G956" s="45"/>
      <c r="H956" s="45"/>
      <c r="I956" s="45"/>
      <c r="J956" s="45"/>
      <c r="K956" s="45"/>
      <c r="L956" s="45"/>
      <c r="M956" s="45"/>
      <c r="N956" s="45"/>
      <c r="O956" s="45"/>
      <c r="P956" s="45"/>
      <c r="Q956" s="45"/>
      <c r="R956" s="45"/>
      <c r="S956" s="45"/>
      <c r="T956" s="45"/>
      <c r="U956" s="45"/>
      <c r="V956" s="45"/>
      <c r="W956" s="45"/>
      <c r="X956" s="45"/>
      <c r="Y956" s="45"/>
      <c r="Z956" s="45"/>
    </row>
    <row r="957" ht="15.75" customHeight="1">
      <c r="A957" s="45"/>
      <c r="B957" s="45"/>
      <c r="C957" s="45"/>
      <c r="D957" s="79"/>
      <c r="E957" s="79"/>
      <c r="F957" s="79"/>
      <c r="G957" s="45"/>
      <c r="H957" s="45"/>
      <c r="I957" s="45"/>
      <c r="J957" s="45"/>
      <c r="K957" s="45"/>
      <c r="L957" s="45"/>
      <c r="M957" s="45"/>
      <c r="N957" s="45"/>
      <c r="O957" s="45"/>
      <c r="P957" s="45"/>
      <c r="Q957" s="45"/>
      <c r="R957" s="45"/>
      <c r="S957" s="45"/>
      <c r="T957" s="45"/>
      <c r="U957" s="45"/>
      <c r="V957" s="45"/>
      <c r="W957" s="45"/>
      <c r="X957" s="45"/>
      <c r="Y957" s="45"/>
      <c r="Z957" s="45"/>
    </row>
    <row r="958" ht="15.75" customHeight="1">
      <c r="A958" s="45"/>
      <c r="B958" s="45"/>
      <c r="C958" s="45"/>
      <c r="D958" s="79"/>
      <c r="E958" s="79"/>
      <c r="F958" s="79"/>
      <c r="G958" s="45"/>
      <c r="H958" s="45"/>
      <c r="I958" s="45"/>
      <c r="J958" s="45"/>
      <c r="K958" s="45"/>
      <c r="L958" s="45"/>
      <c r="M958" s="45"/>
      <c r="N958" s="45"/>
      <c r="O958" s="45"/>
      <c r="P958" s="45"/>
      <c r="Q958" s="45"/>
      <c r="R958" s="45"/>
      <c r="S958" s="45"/>
      <c r="T958" s="45"/>
      <c r="U958" s="45"/>
      <c r="V958" s="45"/>
      <c r="W958" s="45"/>
      <c r="X958" s="45"/>
      <c r="Y958" s="45"/>
      <c r="Z958" s="45"/>
    </row>
    <row r="959" ht="15.75" customHeight="1">
      <c r="A959" s="45"/>
      <c r="B959" s="45"/>
      <c r="C959" s="45"/>
      <c r="D959" s="79"/>
      <c r="E959" s="79"/>
      <c r="F959" s="79"/>
      <c r="G959" s="45"/>
      <c r="H959" s="45"/>
      <c r="I959" s="45"/>
      <c r="J959" s="45"/>
      <c r="K959" s="45"/>
      <c r="L959" s="45"/>
      <c r="M959" s="45"/>
      <c r="N959" s="45"/>
      <c r="O959" s="45"/>
      <c r="P959" s="45"/>
      <c r="Q959" s="45"/>
      <c r="R959" s="45"/>
      <c r="S959" s="45"/>
      <c r="T959" s="45"/>
      <c r="U959" s="45"/>
      <c r="V959" s="45"/>
      <c r="W959" s="45"/>
      <c r="X959" s="45"/>
      <c r="Y959" s="45"/>
      <c r="Z959" s="45"/>
    </row>
    <row r="960" ht="15.75" customHeight="1">
      <c r="A960" s="45"/>
      <c r="B960" s="45"/>
      <c r="C960" s="45"/>
      <c r="D960" s="79"/>
      <c r="E960" s="79"/>
      <c r="F960" s="79"/>
      <c r="G960" s="45"/>
      <c r="H960" s="45"/>
      <c r="I960" s="45"/>
      <c r="J960" s="45"/>
      <c r="K960" s="45"/>
      <c r="L960" s="45"/>
      <c r="M960" s="45"/>
      <c r="N960" s="45"/>
      <c r="O960" s="45"/>
      <c r="P960" s="45"/>
      <c r="Q960" s="45"/>
      <c r="R960" s="45"/>
      <c r="S960" s="45"/>
      <c r="T960" s="45"/>
      <c r="U960" s="45"/>
      <c r="V960" s="45"/>
      <c r="W960" s="45"/>
      <c r="X960" s="45"/>
      <c r="Y960" s="45"/>
      <c r="Z960" s="45"/>
    </row>
    <row r="961" ht="15.75" customHeight="1">
      <c r="A961" s="45"/>
      <c r="B961" s="45"/>
      <c r="C961" s="45"/>
      <c r="D961" s="79"/>
      <c r="E961" s="79"/>
      <c r="F961" s="79"/>
      <c r="G961" s="45"/>
      <c r="H961" s="45"/>
      <c r="I961" s="45"/>
      <c r="J961" s="45"/>
      <c r="K961" s="45"/>
      <c r="L961" s="45"/>
      <c r="M961" s="45"/>
      <c r="N961" s="45"/>
      <c r="O961" s="45"/>
      <c r="P961" s="45"/>
      <c r="Q961" s="45"/>
      <c r="R961" s="45"/>
      <c r="S961" s="45"/>
      <c r="T961" s="45"/>
      <c r="U961" s="45"/>
      <c r="V961" s="45"/>
      <c r="W961" s="45"/>
      <c r="X961" s="45"/>
      <c r="Y961" s="45"/>
      <c r="Z961" s="45"/>
    </row>
    <row r="962" ht="15.75" customHeight="1">
      <c r="A962" s="45"/>
      <c r="B962" s="45"/>
      <c r="C962" s="45"/>
      <c r="D962" s="79"/>
      <c r="E962" s="79"/>
      <c r="F962" s="79"/>
      <c r="G962" s="45"/>
      <c r="H962" s="45"/>
      <c r="I962" s="45"/>
      <c r="J962" s="45"/>
      <c r="K962" s="45"/>
      <c r="L962" s="45"/>
      <c r="M962" s="45"/>
      <c r="N962" s="45"/>
      <c r="O962" s="45"/>
      <c r="P962" s="45"/>
      <c r="Q962" s="45"/>
      <c r="R962" s="45"/>
      <c r="S962" s="45"/>
      <c r="T962" s="45"/>
      <c r="U962" s="45"/>
      <c r="V962" s="45"/>
      <c r="W962" s="45"/>
      <c r="X962" s="45"/>
      <c r="Y962" s="45"/>
      <c r="Z962" s="45"/>
    </row>
    <row r="963" ht="15.75" customHeight="1">
      <c r="A963" s="45"/>
      <c r="B963" s="45"/>
      <c r="C963" s="45"/>
      <c r="D963" s="79"/>
      <c r="E963" s="79"/>
      <c r="F963" s="79"/>
      <c r="G963" s="45"/>
      <c r="H963" s="45"/>
      <c r="I963" s="45"/>
      <c r="J963" s="45"/>
      <c r="K963" s="45"/>
      <c r="L963" s="45"/>
      <c r="M963" s="45"/>
      <c r="N963" s="45"/>
      <c r="O963" s="45"/>
      <c r="P963" s="45"/>
      <c r="Q963" s="45"/>
      <c r="R963" s="45"/>
      <c r="S963" s="45"/>
      <c r="T963" s="45"/>
      <c r="U963" s="45"/>
      <c r="V963" s="45"/>
      <c r="W963" s="45"/>
      <c r="X963" s="45"/>
      <c r="Y963" s="45"/>
      <c r="Z963" s="45"/>
    </row>
    <row r="964" ht="15.75" customHeight="1">
      <c r="A964" s="45"/>
      <c r="B964" s="45"/>
      <c r="C964" s="45"/>
      <c r="D964" s="79"/>
      <c r="E964" s="79"/>
      <c r="F964" s="79"/>
      <c r="G964" s="45"/>
      <c r="H964" s="45"/>
      <c r="I964" s="45"/>
      <c r="J964" s="45"/>
      <c r="K964" s="45"/>
      <c r="L964" s="45"/>
      <c r="M964" s="45"/>
      <c r="N964" s="45"/>
      <c r="O964" s="45"/>
      <c r="P964" s="45"/>
      <c r="Q964" s="45"/>
      <c r="R964" s="45"/>
      <c r="S964" s="45"/>
      <c r="T964" s="45"/>
      <c r="U964" s="45"/>
      <c r="V964" s="45"/>
      <c r="W964" s="45"/>
      <c r="X964" s="45"/>
      <c r="Y964" s="45"/>
      <c r="Z964" s="45"/>
    </row>
    <row r="965" ht="15.75" customHeight="1">
      <c r="A965" s="45"/>
      <c r="B965" s="45"/>
      <c r="C965" s="45"/>
      <c r="D965" s="79"/>
      <c r="E965" s="79"/>
      <c r="F965" s="79"/>
      <c r="G965" s="45"/>
      <c r="H965" s="45"/>
      <c r="I965" s="45"/>
      <c r="J965" s="45"/>
      <c r="K965" s="45"/>
      <c r="L965" s="45"/>
      <c r="M965" s="45"/>
      <c r="N965" s="45"/>
      <c r="O965" s="45"/>
      <c r="P965" s="45"/>
      <c r="Q965" s="45"/>
      <c r="R965" s="45"/>
      <c r="S965" s="45"/>
      <c r="T965" s="45"/>
      <c r="U965" s="45"/>
      <c r="V965" s="45"/>
      <c r="W965" s="45"/>
      <c r="X965" s="45"/>
      <c r="Y965" s="45"/>
      <c r="Z965" s="45"/>
    </row>
    <row r="966" ht="15.75" customHeight="1">
      <c r="A966" s="45"/>
      <c r="B966" s="45"/>
      <c r="C966" s="45"/>
      <c r="D966" s="79"/>
      <c r="E966" s="79"/>
      <c r="F966" s="79"/>
      <c r="G966" s="45"/>
      <c r="H966" s="45"/>
      <c r="I966" s="45"/>
      <c r="J966" s="45"/>
      <c r="K966" s="45"/>
      <c r="L966" s="45"/>
      <c r="M966" s="45"/>
      <c r="N966" s="45"/>
      <c r="O966" s="45"/>
      <c r="P966" s="45"/>
      <c r="Q966" s="45"/>
      <c r="R966" s="45"/>
      <c r="S966" s="45"/>
      <c r="T966" s="45"/>
      <c r="U966" s="45"/>
      <c r="V966" s="45"/>
      <c r="W966" s="45"/>
      <c r="X966" s="45"/>
      <c r="Y966" s="45"/>
      <c r="Z966" s="45"/>
    </row>
    <row r="967" ht="15.75" customHeight="1">
      <c r="A967" s="45"/>
      <c r="B967" s="45"/>
      <c r="C967" s="45"/>
      <c r="D967" s="79"/>
      <c r="E967" s="79"/>
      <c r="F967" s="79"/>
      <c r="G967" s="45"/>
      <c r="H967" s="45"/>
      <c r="I967" s="45"/>
      <c r="J967" s="45"/>
      <c r="K967" s="45"/>
      <c r="L967" s="45"/>
      <c r="M967" s="45"/>
      <c r="N967" s="45"/>
      <c r="O967" s="45"/>
      <c r="P967" s="45"/>
      <c r="Q967" s="45"/>
      <c r="R967" s="45"/>
      <c r="S967" s="45"/>
      <c r="T967" s="45"/>
      <c r="U967" s="45"/>
      <c r="V967" s="45"/>
      <c r="W967" s="45"/>
      <c r="X967" s="45"/>
      <c r="Y967" s="45"/>
      <c r="Z967" s="45"/>
    </row>
    <row r="968" ht="15.75" customHeight="1">
      <c r="A968" s="45"/>
      <c r="B968" s="45"/>
      <c r="C968" s="45"/>
      <c r="D968" s="79"/>
      <c r="E968" s="79"/>
      <c r="F968" s="79"/>
      <c r="G968" s="45"/>
      <c r="H968" s="45"/>
      <c r="I968" s="45"/>
      <c r="J968" s="45"/>
      <c r="K968" s="45"/>
      <c r="L968" s="45"/>
      <c r="M968" s="45"/>
      <c r="N968" s="45"/>
      <c r="O968" s="45"/>
      <c r="P968" s="45"/>
      <c r="Q968" s="45"/>
      <c r="R968" s="45"/>
      <c r="S968" s="45"/>
      <c r="T968" s="45"/>
      <c r="U968" s="45"/>
      <c r="V968" s="45"/>
      <c r="W968" s="45"/>
      <c r="X968" s="45"/>
      <c r="Y968" s="45"/>
      <c r="Z968" s="45"/>
    </row>
    <row r="969" ht="15.75" customHeight="1">
      <c r="A969" s="45"/>
      <c r="B969" s="45"/>
      <c r="C969" s="45"/>
      <c r="D969" s="79"/>
      <c r="E969" s="79"/>
      <c r="F969" s="79"/>
      <c r="G969" s="45"/>
      <c r="H969" s="45"/>
      <c r="I969" s="45"/>
      <c r="J969" s="45"/>
      <c r="K969" s="45"/>
      <c r="L969" s="45"/>
      <c r="M969" s="45"/>
      <c r="N969" s="45"/>
      <c r="O969" s="45"/>
      <c r="P969" s="45"/>
      <c r="Q969" s="45"/>
      <c r="R969" s="45"/>
      <c r="S969" s="45"/>
      <c r="T969" s="45"/>
      <c r="U969" s="45"/>
      <c r="V969" s="45"/>
      <c r="W969" s="45"/>
      <c r="X969" s="45"/>
      <c r="Y969" s="45"/>
      <c r="Z969" s="45"/>
    </row>
    <row r="970" ht="15.75" customHeight="1">
      <c r="A970" s="45"/>
      <c r="B970" s="45"/>
      <c r="C970" s="45"/>
      <c r="D970" s="79"/>
      <c r="E970" s="79"/>
      <c r="F970" s="79"/>
      <c r="G970" s="45"/>
      <c r="H970" s="45"/>
      <c r="I970" s="45"/>
      <c r="J970" s="45"/>
      <c r="K970" s="45"/>
      <c r="L970" s="45"/>
      <c r="M970" s="45"/>
      <c r="N970" s="45"/>
      <c r="O970" s="45"/>
      <c r="P970" s="45"/>
      <c r="Q970" s="45"/>
      <c r="R970" s="45"/>
      <c r="S970" s="45"/>
      <c r="T970" s="45"/>
      <c r="U970" s="45"/>
      <c r="V970" s="45"/>
      <c r="W970" s="45"/>
      <c r="X970" s="45"/>
      <c r="Y970" s="45"/>
      <c r="Z970" s="45"/>
    </row>
    <row r="971" ht="15.75" customHeight="1">
      <c r="A971" s="45"/>
      <c r="B971" s="45"/>
      <c r="C971" s="45"/>
      <c r="D971" s="79"/>
      <c r="E971" s="79"/>
      <c r="F971" s="79"/>
      <c r="G971" s="45"/>
      <c r="H971" s="45"/>
      <c r="I971" s="45"/>
      <c r="J971" s="45"/>
      <c r="K971" s="45"/>
      <c r="L971" s="45"/>
      <c r="M971" s="45"/>
      <c r="N971" s="45"/>
      <c r="O971" s="45"/>
      <c r="P971" s="45"/>
      <c r="Q971" s="45"/>
      <c r="R971" s="45"/>
      <c r="S971" s="45"/>
      <c r="T971" s="45"/>
      <c r="U971" s="45"/>
      <c r="V971" s="45"/>
      <c r="W971" s="45"/>
      <c r="X971" s="45"/>
      <c r="Y971" s="45"/>
      <c r="Z971" s="45"/>
    </row>
    <row r="972" ht="15.75" customHeight="1">
      <c r="A972" s="45"/>
      <c r="B972" s="45"/>
      <c r="C972" s="45"/>
      <c r="D972" s="79"/>
      <c r="E972" s="79"/>
      <c r="F972" s="79"/>
      <c r="G972" s="45"/>
      <c r="H972" s="45"/>
      <c r="I972" s="45"/>
      <c r="J972" s="45"/>
      <c r="K972" s="45"/>
      <c r="L972" s="45"/>
      <c r="M972" s="45"/>
      <c r="N972" s="45"/>
      <c r="O972" s="45"/>
      <c r="P972" s="45"/>
      <c r="Q972" s="45"/>
      <c r="R972" s="45"/>
      <c r="S972" s="45"/>
      <c r="T972" s="45"/>
      <c r="U972" s="45"/>
      <c r="V972" s="45"/>
      <c r="W972" s="45"/>
      <c r="X972" s="45"/>
      <c r="Y972" s="45"/>
      <c r="Z972" s="45"/>
    </row>
    <row r="973" ht="15.75" customHeight="1">
      <c r="A973" s="45"/>
      <c r="B973" s="45"/>
      <c r="C973" s="45"/>
      <c r="D973" s="79"/>
      <c r="E973" s="79"/>
      <c r="F973" s="79"/>
      <c r="G973" s="45"/>
      <c r="H973" s="45"/>
      <c r="I973" s="45"/>
      <c r="J973" s="45"/>
      <c r="K973" s="45"/>
      <c r="L973" s="45"/>
      <c r="M973" s="45"/>
      <c r="N973" s="45"/>
      <c r="O973" s="45"/>
      <c r="P973" s="45"/>
      <c r="Q973" s="45"/>
      <c r="R973" s="45"/>
      <c r="S973" s="45"/>
      <c r="T973" s="45"/>
      <c r="U973" s="45"/>
      <c r="V973" s="45"/>
      <c r="W973" s="45"/>
      <c r="X973" s="45"/>
      <c r="Y973" s="45"/>
      <c r="Z973" s="45"/>
    </row>
    <row r="974" ht="15.75" customHeight="1">
      <c r="A974" s="45"/>
      <c r="B974" s="45"/>
      <c r="C974" s="45"/>
      <c r="D974" s="79"/>
      <c r="E974" s="79"/>
      <c r="F974" s="79"/>
      <c r="G974" s="45"/>
      <c r="H974" s="45"/>
      <c r="I974" s="45"/>
      <c r="J974" s="45"/>
      <c r="K974" s="45"/>
      <c r="L974" s="45"/>
      <c r="M974" s="45"/>
      <c r="N974" s="45"/>
      <c r="O974" s="45"/>
      <c r="P974" s="45"/>
      <c r="Q974" s="45"/>
      <c r="R974" s="45"/>
      <c r="S974" s="45"/>
      <c r="T974" s="45"/>
      <c r="U974" s="45"/>
      <c r="V974" s="45"/>
      <c r="W974" s="45"/>
      <c r="X974" s="45"/>
      <c r="Y974" s="45"/>
      <c r="Z974" s="45"/>
    </row>
    <row r="975" ht="15.75" customHeight="1">
      <c r="A975" s="45"/>
      <c r="B975" s="45"/>
      <c r="C975" s="45"/>
      <c r="D975" s="79"/>
      <c r="E975" s="79"/>
      <c r="F975" s="79"/>
      <c r="G975" s="45"/>
      <c r="H975" s="45"/>
      <c r="I975" s="45"/>
      <c r="J975" s="45"/>
      <c r="K975" s="45"/>
      <c r="L975" s="45"/>
      <c r="M975" s="45"/>
      <c r="N975" s="45"/>
      <c r="O975" s="45"/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</row>
    <row r="976" ht="15.75" customHeight="1">
      <c r="A976" s="45"/>
      <c r="B976" s="45"/>
      <c r="C976" s="45"/>
      <c r="D976" s="79"/>
      <c r="E976" s="79"/>
      <c r="F976" s="79"/>
      <c r="G976" s="45"/>
      <c r="H976" s="45"/>
      <c r="I976" s="45"/>
      <c r="J976" s="45"/>
      <c r="K976" s="45"/>
      <c r="L976" s="45"/>
      <c r="M976" s="45"/>
      <c r="N976" s="45"/>
      <c r="O976" s="45"/>
      <c r="P976" s="45"/>
      <c r="Q976" s="45"/>
      <c r="R976" s="45"/>
      <c r="S976" s="45"/>
      <c r="T976" s="45"/>
      <c r="U976" s="45"/>
      <c r="V976" s="45"/>
      <c r="W976" s="45"/>
      <c r="X976" s="45"/>
      <c r="Y976" s="45"/>
      <c r="Z976" s="45"/>
    </row>
    <row r="977" ht="15.75" customHeight="1">
      <c r="A977" s="45"/>
      <c r="B977" s="45"/>
      <c r="C977" s="45"/>
      <c r="D977" s="79"/>
      <c r="E977" s="79"/>
      <c r="F977" s="79"/>
      <c r="G977" s="45"/>
      <c r="H977" s="45"/>
      <c r="I977" s="45"/>
      <c r="J977" s="45"/>
      <c r="K977" s="45"/>
      <c r="L977" s="45"/>
      <c r="M977" s="45"/>
      <c r="N977" s="45"/>
      <c r="O977" s="45"/>
      <c r="P977" s="45"/>
      <c r="Q977" s="45"/>
      <c r="R977" s="45"/>
      <c r="S977" s="45"/>
      <c r="T977" s="45"/>
      <c r="U977" s="45"/>
      <c r="V977" s="45"/>
      <c r="W977" s="45"/>
      <c r="X977" s="45"/>
      <c r="Y977" s="45"/>
      <c r="Z977" s="45"/>
    </row>
    <row r="978" ht="15.75" customHeight="1">
      <c r="A978" s="45"/>
      <c r="B978" s="45"/>
      <c r="C978" s="45"/>
      <c r="D978" s="79"/>
      <c r="E978" s="79"/>
      <c r="F978" s="79"/>
      <c r="G978" s="45"/>
      <c r="H978" s="45"/>
      <c r="I978" s="45"/>
      <c r="J978" s="45"/>
      <c r="K978" s="45"/>
      <c r="L978" s="45"/>
      <c r="M978" s="45"/>
      <c r="N978" s="45"/>
      <c r="O978" s="45"/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</row>
    <row r="979" ht="15.75" customHeight="1">
      <c r="A979" s="45"/>
      <c r="B979" s="45"/>
      <c r="C979" s="45"/>
      <c r="D979" s="79"/>
      <c r="E979" s="79"/>
      <c r="F979" s="79"/>
      <c r="G979" s="45"/>
      <c r="H979" s="45"/>
      <c r="I979" s="45"/>
      <c r="J979" s="45"/>
      <c r="K979" s="45"/>
      <c r="L979" s="45"/>
      <c r="M979" s="45"/>
      <c r="N979" s="45"/>
      <c r="O979" s="45"/>
      <c r="P979" s="45"/>
      <c r="Q979" s="45"/>
      <c r="R979" s="45"/>
      <c r="S979" s="45"/>
      <c r="T979" s="45"/>
      <c r="U979" s="45"/>
      <c r="V979" s="45"/>
      <c r="W979" s="45"/>
      <c r="X979" s="45"/>
      <c r="Y979" s="45"/>
      <c r="Z979" s="45"/>
    </row>
    <row r="980" ht="15.75" customHeight="1">
      <c r="A980" s="45"/>
      <c r="B980" s="45"/>
      <c r="C980" s="45"/>
      <c r="D980" s="79"/>
      <c r="E980" s="79"/>
      <c r="F980" s="79"/>
      <c r="G980" s="45"/>
      <c r="H980" s="45"/>
      <c r="I980" s="45"/>
      <c r="J980" s="45"/>
      <c r="K980" s="45"/>
      <c r="L980" s="45"/>
      <c r="M980" s="45"/>
      <c r="N980" s="45"/>
      <c r="O980" s="45"/>
      <c r="P980" s="45"/>
      <c r="Q980" s="45"/>
      <c r="R980" s="45"/>
      <c r="S980" s="45"/>
      <c r="T980" s="45"/>
      <c r="U980" s="45"/>
      <c r="V980" s="45"/>
      <c r="W980" s="45"/>
      <c r="X980" s="45"/>
      <c r="Y980" s="45"/>
      <c r="Z980" s="45"/>
    </row>
    <row r="981" ht="15.75" customHeight="1">
      <c r="A981" s="45"/>
      <c r="B981" s="45"/>
      <c r="C981" s="45"/>
      <c r="D981" s="79"/>
      <c r="E981" s="79"/>
      <c r="F981" s="79"/>
      <c r="G981" s="45"/>
      <c r="H981" s="45"/>
      <c r="I981" s="45"/>
      <c r="J981" s="45"/>
      <c r="K981" s="45"/>
      <c r="L981" s="45"/>
      <c r="M981" s="45"/>
      <c r="N981" s="45"/>
      <c r="O981" s="45"/>
      <c r="P981" s="45"/>
      <c r="Q981" s="45"/>
      <c r="R981" s="45"/>
      <c r="S981" s="45"/>
      <c r="T981" s="45"/>
      <c r="U981" s="45"/>
      <c r="V981" s="45"/>
      <c r="W981" s="45"/>
      <c r="X981" s="45"/>
      <c r="Y981" s="45"/>
      <c r="Z981" s="45"/>
    </row>
    <row r="982" ht="15.75" customHeight="1">
      <c r="A982" s="45"/>
      <c r="B982" s="45"/>
      <c r="C982" s="45"/>
      <c r="D982" s="79"/>
      <c r="E982" s="79"/>
      <c r="F982" s="79"/>
      <c r="G982" s="45"/>
      <c r="H982" s="45"/>
      <c r="I982" s="45"/>
      <c r="J982" s="45"/>
      <c r="K982" s="45"/>
      <c r="L982" s="45"/>
      <c r="M982" s="45"/>
      <c r="N982" s="45"/>
      <c r="O982" s="45"/>
      <c r="P982" s="45"/>
      <c r="Q982" s="45"/>
      <c r="R982" s="45"/>
      <c r="S982" s="45"/>
      <c r="T982" s="45"/>
      <c r="U982" s="45"/>
      <c r="V982" s="45"/>
      <c r="W982" s="45"/>
      <c r="X982" s="45"/>
      <c r="Y982" s="45"/>
      <c r="Z982" s="45"/>
    </row>
    <row r="983" ht="15.75" customHeight="1">
      <c r="A983" s="45"/>
      <c r="B983" s="45"/>
      <c r="C983" s="45"/>
      <c r="D983" s="79"/>
      <c r="E983" s="79"/>
      <c r="F983" s="79"/>
      <c r="G983" s="45"/>
      <c r="H983" s="45"/>
      <c r="I983" s="45"/>
      <c r="J983" s="45"/>
      <c r="K983" s="45"/>
      <c r="L983" s="45"/>
      <c r="M983" s="45"/>
      <c r="N983" s="45"/>
      <c r="O983" s="45"/>
      <c r="P983" s="45"/>
      <c r="Q983" s="45"/>
      <c r="R983" s="45"/>
      <c r="S983" s="45"/>
      <c r="T983" s="45"/>
      <c r="U983" s="45"/>
      <c r="V983" s="45"/>
      <c r="W983" s="45"/>
      <c r="X983" s="45"/>
      <c r="Y983" s="45"/>
      <c r="Z983" s="45"/>
    </row>
    <row r="984" ht="15.75" customHeight="1">
      <c r="A984" s="45"/>
      <c r="B984" s="45"/>
      <c r="C984" s="45"/>
      <c r="D984" s="79"/>
      <c r="E984" s="79"/>
      <c r="F984" s="79"/>
      <c r="G984" s="45"/>
      <c r="H984" s="45"/>
      <c r="I984" s="45"/>
      <c r="J984" s="45"/>
      <c r="K984" s="45"/>
      <c r="L984" s="45"/>
      <c r="M984" s="45"/>
      <c r="N984" s="45"/>
      <c r="O984" s="45"/>
      <c r="P984" s="45"/>
      <c r="Q984" s="45"/>
      <c r="R984" s="45"/>
      <c r="S984" s="45"/>
      <c r="T984" s="45"/>
      <c r="U984" s="45"/>
      <c r="V984" s="45"/>
      <c r="W984" s="45"/>
      <c r="X984" s="45"/>
      <c r="Y984" s="45"/>
      <c r="Z984" s="45"/>
    </row>
    <row r="985" ht="15.75" customHeight="1">
      <c r="A985" s="45"/>
      <c r="B985" s="45"/>
      <c r="C985" s="45"/>
      <c r="D985" s="79"/>
      <c r="E985" s="79"/>
      <c r="F985" s="79"/>
      <c r="G985" s="45"/>
      <c r="H985" s="45"/>
      <c r="I985" s="45"/>
      <c r="J985" s="45"/>
      <c r="K985" s="45"/>
      <c r="L985" s="45"/>
      <c r="M985" s="45"/>
      <c r="N985" s="45"/>
      <c r="O985" s="45"/>
      <c r="P985" s="45"/>
      <c r="Q985" s="45"/>
      <c r="R985" s="45"/>
      <c r="S985" s="45"/>
      <c r="T985" s="45"/>
      <c r="U985" s="45"/>
      <c r="V985" s="45"/>
      <c r="W985" s="45"/>
      <c r="X985" s="45"/>
      <c r="Y985" s="45"/>
      <c r="Z985" s="45"/>
    </row>
    <row r="986" ht="15.75" customHeight="1">
      <c r="A986" s="45"/>
      <c r="B986" s="45"/>
      <c r="C986" s="45"/>
      <c r="D986" s="79"/>
      <c r="E986" s="79"/>
      <c r="F986" s="79"/>
      <c r="G986" s="45"/>
      <c r="H986" s="45"/>
      <c r="I986" s="45"/>
      <c r="J986" s="45"/>
      <c r="K986" s="45"/>
      <c r="L986" s="45"/>
      <c r="M986" s="45"/>
      <c r="N986" s="45"/>
      <c r="O986" s="45"/>
      <c r="P986" s="45"/>
      <c r="Q986" s="45"/>
      <c r="R986" s="45"/>
      <c r="S986" s="45"/>
      <c r="T986" s="45"/>
      <c r="U986" s="45"/>
      <c r="V986" s="45"/>
      <c r="W986" s="45"/>
      <c r="X986" s="45"/>
      <c r="Y986" s="45"/>
      <c r="Z986" s="45"/>
    </row>
    <row r="987" ht="15.75" customHeight="1">
      <c r="A987" s="45"/>
      <c r="B987" s="45"/>
      <c r="C987" s="45"/>
      <c r="D987" s="79"/>
      <c r="E987" s="79"/>
      <c r="F987" s="79"/>
      <c r="G987" s="45"/>
      <c r="H987" s="45"/>
      <c r="I987" s="45"/>
      <c r="J987" s="45"/>
      <c r="K987" s="45"/>
      <c r="L987" s="45"/>
      <c r="M987" s="45"/>
      <c r="N987" s="45"/>
      <c r="O987" s="45"/>
      <c r="P987" s="45"/>
      <c r="Q987" s="45"/>
      <c r="R987" s="45"/>
      <c r="S987" s="45"/>
      <c r="T987" s="45"/>
      <c r="U987" s="45"/>
      <c r="V987" s="45"/>
      <c r="W987" s="45"/>
      <c r="X987" s="45"/>
      <c r="Y987" s="45"/>
      <c r="Z987" s="45"/>
    </row>
    <row r="988" ht="15.75" customHeight="1">
      <c r="A988" s="45"/>
      <c r="B988" s="45"/>
      <c r="C988" s="45"/>
      <c r="D988" s="79"/>
      <c r="E988" s="79"/>
      <c r="F988" s="79"/>
      <c r="G988" s="45"/>
      <c r="H988" s="45"/>
      <c r="I988" s="45"/>
      <c r="J988" s="45"/>
      <c r="K988" s="45"/>
      <c r="L988" s="45"/>
      <c r="M988" s="45"/>
      <c r="N988" s="45"/>
      <c r="O988" s="45"/>
      <c r="P988" s="45"/>
      <c r="Q988" s="45"/>
      <c r="R988" s="45"/>
      <c r="S988" s="45"/>
      <c r="T988" s="45"/>
      <c r="U988" s="45"/>
      <c r="V988" s="45"/>
      <c r="W988" s="45"/>
      <c r="X988" s="45"/>
      <c r="Y988" s="45"/>
      <c r="Z988" s="45"/>
    </row>
    <row r="989" ht="15.75" customHeight="1">
      <c r="A989" s="45"/>
      <c r="B989" s="45"/>
      <c r="C989" s="45"/>
      <c r="D989" s="79"/>
      <c r="E989" s="79"/>
      <c r="F989" s="79"/>
      <c r="G989" s="45"/>
      <c r="H989" s="45"/>
      <c r="I989" s="45"/>
      <c r="J989" s="45"/>
      <c r="K989" s="45"/>
      <c r="L989" s="45"/>
      <c r="M989" s="45"/>
      <c r="N989" s="45"/>
      <c r="O989" s="45"/>
      <c r="P989" s="45"/>
      <c r="Q989" s="45"/>
      <c r="R989" s="45"/>
      <c r="S989" s="45"/>
      <c r="T989" s="45"/>
      <c r="U989" s="45"/>
      <c r="V989" s="45"/>
      <c r="W989" s="45"/>
      <c r="X989" s="45"/>
      <c r="Y989" s="45"/>
      <c r="Z989" s="45"/>
    </row>
    <row r="990" ht="15.75" customHeight="1">
      <c r="A990" s="45"/>
      <c r="B990" s="45"/>
      <c r="C990" s="45"/>
      <c r="D990" s="79"/>
      <c r="E990" s="79"/>
      <c r="F990" s="79"/>
      <c r="G990" s="45"/>
      <c r="H990" s="45"/>
      <c r="I990" s="45"/>
      <c r="J990" s="45"/>
      <c r="K990" s="45"/>
      <c r="L990" s="45"/>
      <c r="M990" s="45"/>
      <c r="N990" s="45"/>
      <c r="O990" s="45"/>
      <c r="P990" s="45"/>
      <c r="Q990" s="45"/>
      <c r="R990" s="45"/>
      <c r="S990" s="45"/>
      <c r="T990" s="45"/>
      <c r="U990" s="45"/>
      <c r="V990" s="45"/>
      <c r="W990" s="45"/>
      <c r="X990" s="45"/>
      <c r="Y990" s="45"/>
      <c r="Z990" s="45"/>
    </row>
    <row r="991" ht="15.75" customHeight="1">
      <c r="A991" s="45"/>
      <c r="B991" s="45"/>
      <c r="C991" s="45"/>
      <c r="D991" s="79"/>
      <c r="E991" s="79"/>
      <c r="F991" s="79"/>
      <c r="G991" s="45"/>
      <c r="H991" s="45"/>
      <c r="I991" s="45"/>
      <c r="J991" s="45"/>
      <c r="K991" s="45"/>
      <c r="L991" s="45"/>
      <c r="M991" s="45"/>
      <c r="N991" s="45"/>
      <c r="O991" s="45"/>
      <c r="P991" s="45"/>
      <c r="Q991" s="45"/>
      <c r="R991" s="45"/>
      <c r="S991" s="45"/>
      <c r="T991" s="45"/>
      <c r="U991" s="45"/>
      <c r="V991" s="45"/>
      <c r="W991" s="45"/>
      <c r="X991" s="45"/>
      <c r="Y991" s="45"/>
      <c r="Z991" s="45"/>
    </row>
    <row r="992" ht="15.75" customHeight="1">
      <c r="A992" s="45"/>
      <c r="B992" s="45"/>
      <c r="C992" s="45"/>
      <c r="D992" s="79"/>
      <c r="E992" s="79"/>
      <c r="F992" s="79"/>
      <c r="G992" s="45"/>
      <c r="H992" s="45"/>
      <c r="I992" s="45"/>
      <c r="J992" s="45"/>
      <c r="K992" s="45"/>
      <c r="L992" s="45"/>
      <c r="M992" s="45"/>
      <c r="N992" s="45"/>
      <c r="O992" s="45"/>
      <c r="P992" s="45"/>
      <c r="Q992" s="45"/>
      <c r="R992" s="45"/>
      <c r="S992" s="45"/>
      <c r="T992" s="45"/>
      <c r="U992" s="45"/>
      <c r="V992" s="45"/>
      <c r="W992" s="45"/>
      <c r="X992" s="45"/>
      <c r="Y992" s="45"/>
      <c r="Z992" s="45"/>
    </row>
    <row r="993" ht="15.75" customHeight="1">
      <c r="A993" s="45"/>
      <c r="B993" s="45"/>
      <c r="C993" s="45"/>
      <c r="D993" s="79"/>
      <c r="E993" s="79"/>
      <c r="F993" s="79"/>
      <c r="G993" s="45"/>
      <c r="H993" s="45"/>
      <c r="I993" s="45"/>
      <c r="J993" s="45"/>
      <c r="K993" s="45"/>
      <c r="L993" s="45"/>
      <c r="M993" s="45"/>
      <c r="N993" s="45"/>
      <c r="O993" s="45"/>
      <c r="P993" s="45"/>
      <c r="Q993" s="45"/>
      <c r="R993" s="45"/>
      <c r="S993" s="45"/>
      <c r="T993" s="45"/>
      <c r="U993" s="45"/>
      <c r="V993" s="45"/>
      <c r="W993" s="45"/>
      <c r="X993" s="45"/>
      <c r="Y993" s="45"/>
      <c r="Z993" s="45"/>
    </row>
    <row r="994" ht="15.75" customHeight="1">
      <c r="A994" s="45"/>
      <c r="B994" s="45"/>
      <c r="C994" s="45"/>
      <c r="D994" s="79"/>
      <c r="E994" s="79"/>
      <c r="F994" s="79"/>
      <c r="G994" s="45"/>
      <c r="H994" s="45"/>
      <c r="I994" s="45"/>
      <c r="J994" s="45"/>
      <c r="K994" s="45"/>
      <c r="L994" s="45"/>
      <c r="M994" s="45"/>
      <c r="N994" s="45"/>
      <c r="O994" s="45"/>
      <c r="P994" s="45"/>
      <c r="Q994" s="45"/>
      <c r="R994" s="45"/>
      <c r="S994" s="45"/>
      <c r="T994" s="45"/>
      <c r="U994" s="45"/>
      <c r="V994" s="45"/>
      <c r="W994" s="45"/>
      <c r="X994" s="45"/>
      <c r="Y994" s="45"/>
      <c r="Z994" s="45"/>
    </row>
    <row r="995" ht="15.75" customHeight="1">
      <c r="A995" s="45"/>
      <c r="B995" s="45"/>
      <c r="C995" s="45"/>
      <c r="D995" s="79"/>
      <c r="E995" s="79"/>
      <c r="F995" s="79"/>
      <c r="G995" s="45"/>
      <c r="H995" s="45"/>
      <c r="I995" s="45"/>
      <c r="J995" s="45"/>
      <c r="K995" s="45"/>
      <c r="L995" s="45"/>
      <c r="M995" s="45"/>
      <c r="N995" s="45"/>
      <c r="O995" s="45"/>
      <c r="P995" s="45"/>
      <c r="Q995" s="45"/>
      <c r="R995" s="45"/>
      <c r="S995" s="45"/>
      <c r="T995" s="45"/>
      <c r="U995" s="45"/>
      <c r="V995" s="45"/>
      <c r="W995" s="45"/>
      <c r="X995" s="45"/>
      <c r="Y995" s="45"/>
      <c r="Z995" s="45"/>
    </row>
    <row r="996" ht="15.75" customHeight="1">
      <c r="A996" s="45"/>
      <c r="B996" s="45"/>
      <c r="C996" s="45"/>
      <c r="D996" s="79"/>
      <c r="E996" s="79"/>
      <c r="F996" s="79"/>
      <c r="G996" s="45"/>
      <c r="H996" s="45"/>
      <c r="I996" s="45"/>
      <c r="J996" s="45"/>
      <c r="K996" s="45"/>
      <c r="L996" s="45"/>
      <c r="M996" s="45"/>
      <c r="N996" s="45"/>
      <c r="O996" s="45"/>
      <c r="P996" s="45"/>
      <c r="Q996" s="45"/>
      <c r="R996" s="45"/>
      <c r="S996" s="45"/>
      <c r="T996" s="45"/>
      <c r="U996" s="45"/>
      <c r="V996" s="45"/>
      <c r="W996" s="45"/>
      <c r="X996" s="45"/>
      <c r="Y996" s="45"/>
      <c r="Z996" s="45"/>
    </row>
    <row r="997" ht="15.75" customHeight="1">
      <c r="A997" s="45"/>
      <c r="B997" s="45"/>
      <c r="C997" s="45"/>
      <c r="D997" s="79"/>
      <c r="E997" s="79"/>
      <c r="F997" s="79"/>
      <c r="G997" s="45"/>
      <c r="H997" s="45"/>
      <c r="I997" s="45"/>
      <c r="J997" s="45"/>
      <c r="K997" s="45"/>
      <c r="L997" s="45"/>
      <c r="M997" s="45"/>
      <c r="N997" s="45"/>
      <c r="O997" s="45"/>
      <c r="P997" s="45"/>
      <c r="Q997" s="45"/>
      <c r="R997" s="45"/>
      <c r="S997" s="45"/>
      <c r="T997" s="45"/>
      <c r="U997" s="45"/>
      <c r="V997" s="45"/>
      <c r="W997" s="45"/>
      <c r="X997" s="45"/>
      <c r="Y997" s="45"/>
      <c r="Z997" s="45"/>
    </row>
    <row r="998" ht="15.75" customHeight="1">
      <c r="A998" s="45"/>
      <c r="B998" s="45"/>
      <c r="C998" s="45"/>
      <c r="D998" s="79"/>
      <c r="E998" s="79"/>
      <c r="F998" s="79"/>
      <c r="G998" s="45"/>
      <c r="H998" s="45"/>
      <c r="I998" s="45"/>
      <c r="J998" s="45"/>
      <c r="K998" s="45"/>
      <c r="L998" s="45"/>
      <c r="M998" s="45"/>
      <c r="N998" s="45"/>
      <c r="O998" s="45"/>
      <c r="P998" s="45"/>
      <c r="Q998" s="45"/>
      <c r="R998" s="45"/>
      <c r="S998" s="45"/>
      <c r="T998" s="45"/>
      <c r="U998" s="45"/>
      <c r="V998" s="45"/>
      <c r="W998" s="45"/>
      <c r="X998" s="45"/>
      <c r="Y998" s="45"/>
      <c r="Z998" s="45"/>
    </row>
    <row r="999" ht="15.75" customHeight="1">
      <c r="A999" s="45"/>
      <c r="B999" s="45"/>
      <c r="C999" s="45"/>
      <c r="D999" s="79"/>
      <c r="E999" s="79"/>
      <c r="F999" s="79"/>
      <c r="G999" s="45"/>
      <c r="H999" s="45"/>
      <c r="I999" s="45"/>
      <c r="J999" s="45"/>
      <c r="K999" s="45"/>
      <c r="L999" s="45"/>
      <c r="M999" s="45"/>
      <c r="N999" s="45"/>
      <c r="O999" s="45"/>
      <c r="P999" s="45"/>
      <c r="Q999" s="45"/>
      <c r="R999" s="45"/>
      <c r="S999" s="45"/>
      <c r="T999" s="45"/>
      <c r="U999" s="45"/>
      <c r="V999" s="45"/>
      <c r="W999" s="45"/>
      <c r="X999" s="45"/>
      <c r="Y999" s="45"/>
      <c r="Z999" s="45"/>
    </row>
    <row r="1000" ht="15.75" customHeight="1">
      <c r="A1000" s="45"/>
      <c r="B1000" s="45"/>
      <c r="C1000" s="45"/>
      <c r="D1000" s="79"/>
      <c r="E1000" s="79"/>
      <c r="F1000" s="79"/>
      <c r="G1000" s="45"/>
      <c r="H1000" s="45"/>
      <c r="I1000" s="45"/>
      <c r="J1000" s="45"/>
      <c r="K1000" s="45"/>
      <c r="L1000" s="45"/>
      <c r="M1000" s="45"/>
      <c r="N1000" s="45"/>
      <c r="O1000" s="45"/>
      <c r="P1000" s="45"/>
      <c r="Q1000" s="45"/>
      <c r="R1000" s="45"/>
      <c r="S1000" s="45"/>
      <c r="T1000" s="45"/>
      <c r="U1000" s="45"/>
      <c r="V1000" s="45"/>
      <c r="W1000" s="45"/>
      <c r="X1000" s="45"/>
      <c r="Y1000" s="45"/>
      <c r="Z1000" s="45"/>
    </row>
  </sheetData>
  <autoFilter ref="$A$2:$W$70"/>
  <printOptions/>
  <pageMargins bottom="0.787401575" footer="0.0" header="0.0" left="0.511811024" right="0.511811024" top="0.7874015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2.0"/>
    <col customWidth="1" min="3" max="3" width="24.0"/>
    <col customWidth="1" min="4" max="4" width="22.0"/>
    <col customWidth="1" min="5" max="5" width="21.71"/>
    <col customWidth="1" min="6" max="6" width="21.14"/>
    <col customWidth="1" min="7" max="7" width="33.86"/>
    <col customWidth="1" min="8" max="8" width="12.43"/>
    <col customWidth="1" min="9" max="13" width="12.14"/>
    <col customWidth="1" min="14" max="14" width="25.29"/>
    <col customWidth="1" min="15" max="19" width="12.14"/>
    <col customWidth="1" min="20" max="20" width="24.43"/>
    <col customWidth="1" min="21" max="21" width="12.43"/>
    <col customWidth="1" min="22" max="22" width="12.14"/>
    <col customWidth="1" min="23" max="23" width="12.43"/>
    <col customWidth="1" min="24" max="24" width="12.14"/>
    <col customWidth="1" min="25" max="25" width="12.43"/>
    <col customWidth="1" min="26" max="26" width="12.14"/>
    <col customWidth="1" min="27" max="27" width="25.29"/>
    <col customWidth="1" min="28" max="28" width="23.57"/>
    <col customWidth="1" min="29" max="29" width="29.14"/>
    <col customWidth="1" min="30" max="30" width="22.57"/>
    <col customWidth="1" min="31" max="31" width="24.14"/>
    <col customWidth="1" min="32" max="32" width="23.14"/>
    <col customWidth="1" min="33" max="33" width="14.43"/>
  </cols>
  <sheetData>
    <row r="1">
      <c r="A1" s="83"/>
      <c r="B1" s="84"/>
      <c r="C1" s="84"/>
      <c r="D1" s="84"/>
      <c r="E1" s="84"/>
      <c r="F1" s="85"/>
      <c r="G1" s="83" t="s">
        <v>286</v>
      </c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5"/>
      <c r="T1" s="86" t="s">
        <v>287</v>
      </c>
      <c r="U1" s="87"/>
      <c r="V1" s="87"/>
      <c r="W1" s="87"/>
      <c r="X1" s="87"/>
      <c r="Y1" s="87"/>
      <c r="Z1" s="87"/>
      <c r="AA1" s="87"/>
      <c r="AB1" s="87"/>
      <c r="AC1" s="87"/>
      <c r="AD1" s="87"/>
      <c r="AE1" s="87"/>
      <c r="AF1" s="88"/>
      <c r="AG1" s="89"/>
    </row>
    <row r="2">
      <c r="A2" s="90"/>
      <c r="B2" s="91"/>
      <c r="C2" s="91"/>
      <c r="D2" s="92"/>
      <c r="E2" s="43"/>
      <c r="F2" s="93"/>
      <c r="G2" s="94"/>
      <c r="H2" s="95" t="s">
        <v>288</v>
      </c>
      <c r="I2" s="96"/>
      <c r="J2" s="95" t="s">
        <v>289</v>
      </c>
      <c r="K2" s="96"/>
      <c r="L2" s="95" t="s">
        <v>290</v>
      </c>
      <c r="M2" s="88"/>
      <c r="N2" s="97" t="s">
        <v>291</v>
      </c>
      <c r="O2" s="87"/>
      <c r="P2" s="87"/>
      <c r="Q2" s="87"/>
      <c r="R2" s="87"/>
      <c r="S2" s="88"/>
      <c r="T2" s="98"/>
      <c r="U2" s="95" t="s">
        <v>288</v>
      </c>
      <c r="V2" s="96"/>
      <c r="W2" s="95" t="s">
        <v>289</v>
      </c>
      <c r="X2" s="96"/>
      <c r="Y2" s="95" t="s">
        <v>290</v>
      </c>
      <c r="Z2" s="88"/>
      <c r="AA2" s="99" t="s">
        <v>292</v>
      </c>
      <c r="AB2" s="100"/>
      <c r="AC2" s="100"/>
      <c r="AD2" s="100"/>
      <c r="AE2" s="100"/>
      <c r="AF2" s="101"/>
      <c r="AG2" s="102"/>
    </row>
    <row r="3">
      <c r="A3" s="103" t="s">
        <v>51</v>
      </c>
      <c r="B3" s="104" t="s">
        <v>53</v>
      </c>
      <c r="C3" s="105" t="s">
        <v>228</v>
      </c>
      <c r="D3" s="104" t="s">
        <v>293</v>
      </c>
      <c r="E3" s="104" t="s">
        <v>294</v>
      </c>
      <c r="F3" s="106" t="s">
        <v>295</v>
      </c>
      <c r="G3" s="103" t="s">
        <v>296</v>
      </c>
      <c r="H3" s="104" t="s">
        <v>297</v>
      </c>
      <c r="I3" s="104" t="s">
        <v>298</v>
      </c>
      <c r="J3" s="104" t="s">
        <v>297</v>
      </c>
      <c r="K3" s="104" t="s">
        <v>298</v>
      </c>
      <c r="L3" s="104" t="s">
        <v>297</v>
      </c>
      <c r="M3" s="106" t="s">
        <v>298</v>
      </c>
      <c r="N3" s="103" t="s">
        <v>299</v>
      </c>
      <c r="O3" s="104" t="s">
        <v>300</v>
      </c>
      <c r="P3" s="104" t="s">
        <v>301</v>
      </c>
      <c r="Q3" s="104" t="s">
        <v>302</v>
      </c>
      <c r="R3" s="104" t="s">
        <v>303</v>
      </c>
      <c r="S3" s="106" t="s">
        <v>304</v>
      </c>
      <c r="T3" s="103" t="s">
        <v>296</v>
      </c>
      <c r="U3" s="104" t="s">
        <v>297</v>
      </c>
      <c r="V3" s="104" t="s">
        <v>298</v>
      </c>
      <c r="W3" s="104" t="s">
        <v>297</v>
      </c>
      <c r="X3" s="104" t="s">
        <v>298</v>
      </c>
      <c r="Y3" s="104" t="s">
        <v>297</v>
      </c>
      <c r="Z3" s="106" t="s">
        <v>298</v>
      </c>
      <c r="AA3" s="107" t="s">
        <v>305</v>
      </c>
      <c r="AB3" s="104" t="s">
        <v>306</v>
      </c>
      <c r="AC3" s="104" t="s">
        <v>307</v>
      </c>
      <c r="AD3" s="104" t="s">
        <v>308</v>
      </c>
      <c r="AE3" s="104" t="s">
        <v>309</v>
      </c>
      <c r="AF3" s="106" t="s">
        <v>310</v>
      </c>
      <c r="AG3" s="108" t="s">
        <v>63</v>
      </c>
    </row>
    <row r="4">
      <c r="A4" s="54" t="s">
        <v>85</v>
      </c>
      <c r="B4" s="56">
        <v>5055.1</v>
      </c>
      <c r="C4" s="54" t="s">
        <v>232</v>
      </c>
      <c r="D4" s="54">
        <v>1.2</v>
      </c>
      <c r="E4" s="54">
        <v>0.9</v>
      </c>
      <c r="F4" s="54" t="s">
        <v>311</v>
      </c>
      <c r="G4" s="109">
        <v>0.0</v>
      </c>
      <c r="H4" s="110">
        <v>4.729718004338395</v>
      </c>
      <c r="I4" s="110">
        <v>2.6577791143272824</v>
      </c>
      <c r="J4" s="54"/>
      <c r="K4" s="54"/>
      <c r="L4" s="54"/>
      <c r="M4" s="54"/>
      <c r="N4" s="54">
        <v>2.363086972</v>
      </c>
      <c r="O4" s="54">
        <v>42.37367521953577</v>
      </c>
      <c r="P4" s="54">
        <v>0.2692543586260781</v>
      </c>
      <c r="Q4" s="111">
        <v>16.692349697898116</v>
      </c>
      <c r="R4" s="109">
        <v>30.606338482518005</v>
      </c>
      <c r="S4" s="54">
        <v>0.0326729706845263</v>
      </c>
      <c r="T4" s="28"/>
      <c r="U4" s="55"/>
      <c r="V4" s="55"/>
      <c r="W4" s="54"/>
      <c r="X4" s="54"/>
      <c r="Y4" s="54"/>
      <c r="Z4" s="54"/>
      <c r="AA4" s="54"/>
      <c r="AB4" s="54"/>
      <c r="AC4" s="54"/>
      <c r="AD4" s="54"/>
      <c r="AE4" s="54"/>
      <c r="AF4" s="54"/>
      <c r="AG4" s="54"/>
    </row>
    <row r="5">
      <c r="A5" s="20" t="s">
        <v>85</v>
      </c>
      <c r="B5" s="36">
        <v>5055.1</v>
      </c>
      <c r="C5" s="20" t="s">
        <v>232</v>
      </c>
      <c r="D5" s="20">
        <v>1.2</v>
      </c>
      <c r="E5" s="20">
        <v>0.9</v>
      </c>
      <c r="F5" s="20" t="s">
        <v>311</v>
      </c>
      <c r="G5" s="112">
        <v>5.5</v>
      </c>
      <c r="H5" s="32">
        <v>4.800528401585205</v>
      </c>
      <c r="I5" s="32">
        <v>2.7259968129191545</v>
      </c>
      <c r="J5" s="20">
        <v>4.404</v>
      </c>
      <c r="K5" s="20">
        <v>2.661</v>
      </c>
      <c r="L5" s="20">
        <v>4.329</v>
      </c>
      <c r="M5" s="20">
        <v>2.569</v>
      </c>
      <c r="N5" s="20">
        <v>2.367250877</v>
      </c>
      <c r="O5" s="20">
        <v>44.40150411725934</v>
      </c>
      <c r="P5" s="20">
        <v>0.26203881729809464</v>
      </c>
      <c r="Q5" s="68">
        <v>17.591180044809857</v>
      </c>
      <c r="R5" s="112">
        <v>31.098562388136248</v>
      </c>
      <c r="S5" s="20">
        <v>0.03215582725397907</v>
      </c>
      <c r="T5" s="112">
        <v>5.5</v>
      </c>
      <c r="U5" s="47">
        <v>5.000917431192661</v>
      </c>
      <c r="V5" s="47">
        <v>2.6870915260720656</v>
      </c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</row>
    <row r="6">
      <c r="A6" s="20" t="s">
        <v>85</v>
      </c>
      <c r="B6" s="36">
        <v>5055.1</v>
      </c>
      <c r="C6" s="20" t="s">
        <v>232</v>
      </c>
      <c r="D6" s="20">
        <v>1.2</v>
      </c>
      <c r="E6" s="20">
        <v>0.9</v>
      </c>
      <c r="F6" s="20" t="s">
        <v>311</v>
      </c>
      <c r="G6" s="112">
        <v>8.3</v>
      </c>
      <c r="H6" s="32">
        <v>4.96222121074192</v>
      </c>
      <c r="I6" s="32">
        <v>2.8134133606826093</v>
      </c>
      <c r="J6" s="20">
        <v>4.664</v>
      </c>
      <c r="K6" s="20">
        <v>2.676</v>
      </c>
      <c r="L6" s="20">
        <v>4.404</v>
      </c>
      <c r="M6" s="20">
        <v>2.612</v>
      </c>
      <c r="N6" s="20">
        <v>2.368368773</v>
      </c>
      <c r="O6" s="20">
        <v>47.35825166136669</v>
      </c>
      <c r="P6" s="20">
        <v>0.26313348435795075</v>
      </c>
      <c r="Q6" s="68">
        <v>18.746336886730077</v>
      </c>
      <c r="R6" s="112">
        <v>33.322742651768536</v>
      </c>
      <c r="S6" s="20">
        <v>0.030009534642759277</v>
      </c>
      <c r="T6" s="112">
        <v>8.3</v>
      </c>
      <c r="U6" s="47">
        <v>5.132768361581922</v>
      </c>
      <c r="V6" s="47">
        <v>2.771430585508539</v>
      </c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</row>
    <row r="7">
      <c r="A7" s="20" t="s">
        <v>85</v>
      </c>
      <c r="B7" s="36">
        <v>5055.1</v>
      </c>
      <c r="C7" s="20" t="s">
        <v>232</v>
      </c>
      <c r="D7" s="20">
        <v>1.2</v>
      </c>
      <c r="E7" s="20">
        <v>0.9</v>
      </c>
      <c r="F7" s="20" t="s">
        <v>311</v>
      </c>
      <c r="G7" s="112">
        <v>11.0</v>
      </c>
      <c r="H7" s="32">
        <v>5.06834030683403</v>
      </c>
      <c r="I7" s="32">
        <v>2.891239621449188</v>
      </c>
      <c r="J7" s="20">
        <v>4.687</v>
      </c>
      <c r="K7" s="20">
        <v>2.7</v>
      </c>
      <c r="L7" s="20">
        <v>4.676</v>
      </c>
      <c r="M7" s="20">
        <v>2.662</v>
      </c>
      <c r="N7" s="20">
        <v>2.36918811</v>
      </c>
      <c r="O7" s="20">
        <v>49.86042089339909</v>
      </c>
      <c r="P7" s="20">
        <v>0.25880432540566845</v>
      </c>
      <c r="Q7" s="68">
        <v>19.80467491535304</v>
      </c>
      <c r="R7" s="112">
        <v>34.45364500369505</v>
      </c>
      <c r="S7" s="20">
        <v>0.029024505241542743</v>
      </c>
      <c r="T7" s="112">
        <v>11.0</v>
      </c>
      <c r="U7" s="47">
        <v>5.231285988483686</v>
      </c>
      <c r="V7" s="47">
        <v>2.8362010240123405</v>
      </c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</row>
    <row r="8">
      <c r="A8" s="20" t="s">
        <v>85</v>
      </c>
      <c r="B8" s="36">
        <v>5055.1</v>
      </c>
      <c r="C8" s="20" t="s">
        <v>232</v>
      </c>
      <c r="D8" s="20">
        <v>1.2</v>
      </c>
      <c r="E8" s="20">
        <v>0.9</v>
      </c>
      <c r="F8" s="20" t="s">
        <v>311</v>
      </c>
      <c r="G8" s="112">
        <v>13.8</v>
      </c>
      <c r="H8" s="32">
        <v>5.159488878371983</v>
      </c>
      <c r="I8" s="32">
        <v>2.961961372539297</v>
      </c>
      <c r="J8" s="20">
        <v>4.752</v>
      </c>
      <c r="K8" s="20">
        <v>2.727</v>
      </c>
      <c r="L8" s="20">
        <v>4.716</v>
      </c>
      <c r="M8" s="20">
        <v>2.695</v>
      </c>
      <c r="N8" s="20">
        <v>2.369894769</v>
      </c>
      <c r="O8" s="20">
        <v>52.15413552717623</v>
      </c>
      <c r="P8" s="20">
        <v>0.2542118858951907</v>
      </c>
      <c r="Q8" s="68">
        <v>20.791596744417447</v>
      </c>
      <c r="R8" s="112">
        <v>35.365241125896894</v>
      </c>
      <c r="S8" s="20">
        <v>0.02827635181222419</v>
      </c>
      <c r="T8" s="112">
        <v>13.8</v>
      </c>
      <c r="U8" s="47">
        <v>5.302529182879378</v>
      </c>
      <c r="V8" s="47">
        <v>2.9008782137300786</v>
      </c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</row>
    <row r="9">
      <c r="A9" s="20" t="s">
        <v>85</v>
      </c>
      <c r="B9" s="36">
        <v>5055.1</v>
      </c>
      <c r="C9" s="20" t="s">
        <v>232</v>
      </c>
      <c r="D9" s="20">
        <v>1.2</v>
      </c>
      <c r="E9" s="20">
        <v>0.9</v>
      </c>
      <c r="F9" s="20" t="s">
        <v>311</v>
      </c>
      <c r="G9" s="112">
        <v>16.5</v>
      </c>
      <c r="H9" s="32">
        <v>5.2237661715380925</v>
      </c>
      <c r="I9" s="32">
        <v>3.0056307490344207</v>
      </c>
      <c r="J9" s="20">
        <v>5.009</v>
      </c>
      <c r="K9" s="20">
        <v>2.757</v>
      </c>
      <c r="L9" s="20">
        <v>4.957</v>
      </c>
      <c r="M9" s="20">
        <v>2.727</v>
      </c>
      <c r="N9" s="20">
        <v>2.370459485</v>
      </c>
      <c r="O9" s="20">
        <v>53.645006555808706</v>
      </c>
      <c r="P9" s="20">
        <v>0.25255129376021507</v>
      </c>
      <c r="Q9" s="68">
        <v>21.414295295949124</v>
      </c>
      <c r="R9" s="112">
        <v>36.132071821398796</v>
      </c>
      <c r="S9" s="20">
        <v>0.02767624300491293</v>
      </c>
      <c r="T9" s="112">
        <v>16.5</v>
      </c>
      <c r="U9" s="47">
        <v>5.349362119725222</v>
      </c>
      <c r="V9" s="47">
        <v>2.9492862618158187</v>
      </c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</row>
    <row r="10">
      <c r="A10" s="20" t="s">
        <v>85</v>
      </c>
      <c r="B10" s="36">
        <v>5055.1</v>
      </c>
      <c r="C10" s="20" t="s">
        <v>232</v>
      </c>
      <c r="D10" s="20">
        <v>1.2</v>
      </c>
      <c r="E10" s="20">
        <v>0.9</v>
      </c>
      <c r="F10" s="20" t="s">
        <v>311</v>
      </c>
      <c r="G10" s="112">
        <v>19.3</v>
      </c>
      <c r="H10" s="32">
        <v>5.294803302574065</v>
      </c>
      <c r="I10" s="32">
        <v>3.042246563573883</v>
      </c>
      <c r="J10" s="20">
        <v>5.138</v>
      </c>
      <c r="K10" s="20">
        <v>2.787</v>
      </c>
      <c r="L10" s="20">
        <v>4.989</v>
      </c>
      <c r="M10" s="20">
        <v>2.751</v>
      </c>
      <c r="N10" s="20">
        <v>2.371182684</v>
      </c>
      <c r="O10" s="20">
        <v>55.022069257664754</v>
      </c>
      <c r="P10" s="20">
        <v>0.25358298947182956</v>
      </c>
      <c r="Q10" s="68">
        <v>21.945922096807937</v>
      </c>
      <c r="R10" s="112">
        <v>37.21473958563873</v>
      </c>
      <c r="S10" s="20">
        <v>0.02687107342774213</v>
      </c>
      <c r="T10" s="112">
        <v>19.3</v>
      </c>
      <c r="U10" s="47">
        <v>5.3916913946587535</v>
      </c>
      <c r="V10" s="47">
        <v>2.998280041161718</v>
      </c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</row>
    <row r="11">
      <c r="A11" s="20" t="s">
        <v>85</v>
      </c>
      <c r="B11" s="36">
        <v>5055.1</v>
      </c>
      <c r="C11" s="20" t="s">
        <v>232</v>
      </c>
      <c r="D11" s="20">
        <v>1.2</v>
      </c>
      <c r="E11" s="20">
        <v>0.9</v>
      </c>
      <c r="F11" s="20" t="s">
        <v>311</v>
      </c>
      <c r="G11" s="112">
        <v>22.1</v>
      </c>
      <c r="H11" s="32">
        <v>5.336270190895741</v>
      </c>
      <c r="I11" s="32">
        <v>3.0665032645119545</v>
      </c>
      <c r="J11" s="20">
        <v>5.173</v>
      </c>
      <c r="K11" s="20">
        <v>2.803</v>
      </c>
      <c r="L11" s="20">
        <v>5.049</v>
      </c>
      <c r="M11" s="20">
        <v>2.776</v>
      </c>
      <c r="N11" s="20">
        <v>2.37164902</v>
      </c>
      <c r="O11" s="20">
        <v>55.9093612096347</v>
      </c>
      <c r="P11" s="20">
        <v>0.2534795517268301</v>
      </c>
      <c r="Q11" s="68">
        <v>22.30166464726622</v>
      </c>
      <c r="R11" s="112">
        <v>37.79900180104696</v>
      </c>
      <c r="S11" s="20">
        <v>0.02645572508140418</v>
      </c>
      <c r="T11" s="112">
        <v>22.1</v>
      </c>
      <c r="U11" s="47">
        <v>5.418489065606362</v>
      </c>
      <c r="V11" s="47">
        <v>3.0281913883211447</v>
      </c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</row>
    <row r="12">
      <c r="A12" s="20" t="s">
        <v>89</v>
      </c>
      <c r="B12" s="36">
        <v>5055.2</v>
      </c>
      <c r="C12" s="20" t="s">
        <v>232</v>
      </c>
      <c r="D12" s="20">
        <v>1.2</v>
      </c>
      <c r="E12" s="20">
        <v>0.9</v>
      </c>
      <c r="F12" s="20" t="s">
        <v>311</v>
      </c>
      <c r="G12" s="112">
        <v>0.0</v>
      </c>
      <c r="H12" s="32">
        <v>3.6789512738065797</v>
      </c>
      <c r="I12" s="32">
        <v>2.229361619190647</v>
      </c>
      <c r="J12" s="20"/>
      <c r="K12" s="20"/>
      <c r="L12" s="20"/>
      <c r="M12" s="20"/>
      <c r="N12" s="20">
        <v>2.36570925</v>
      </c>
      <c r="O12" s="20">
        <v>28.450110401468088</v>
      </c>
      <c r="P12" s="20">
        <v>0.20985006551880842</v>
      </c>
      <c r="Q12" s="68">
        <v>11.757700897122367</v>
      </c>
      <c r="R12" s="112">
        <v>16.342188997525763</v>
      </c>
      <c r="S12" s="20">
        <v>0.06119131287438921</v>
      </c>
      <c r="T12" s="112"/>
      <c r="U12" s="47"/>
      <c r="V12" s="47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</row>
    <row r="13">
      <c r="A13" s="20" t="s">
        <v>89</v>
      </c>
      <c r="B13" s="36">
        <v>5055.2</v>
      </c>
      <c r="C13" s="20" t="s">
        <v>232</v>
      </c>
      <c r="D13" s="20">
        <v>1.2</v>
      </c>
      <c r="E13" s="20">
        <v>0.9</v>
      </c>
      <c r="F13" s="20" t="s">
        <v>311</v>
      </c>
      <c r="G13" s="112">
        <v>5.5</v>
      </c>
      <c r="H13" s="32">
        <v>4.085141444658061</v>
      </c>
      <c r="I13" s="32">
        <v>2.380730838386953</v>
      </c>
      <c r="J13" s="20">
        <v>3.647</v>
      </c>
      <c r="K13" s="20">
        <v>2.134</v>
      </c>
      <c r="L13" s="20">
        <v>3.661</v>
      </c>
      <c r="M13" s="20">
        <v>2.034</v>
      </c>
      <c r="N13" s="20">
        <v>2.376899124</v>
      </c>
      <c r="O13" s="20">
        <v>33.487250822803546</v>
      </c>
      <c r="P13" s="20">
        <v>0.24284838903531253</v>
      </c>
      <c r="Q13" s="68">
        <v>13.471977402165699</v>
      </c>
      <c r="R13" s="112">
        <v>21.703960747240583</v>
      </c>
      <c r="S13" s="20">
        <v>0.046074539649503324</v>
      </c>
      <c r="T13" s="112">
        <v>5.5</v>
      </c>
      <c r="U13" s="47">
        <v>4.38243959929287</v>
      </c>
      <c r="V13" s="47">
        <v>2.3913803765458366</v>
      </c>
      <c r="W13" s="20">
        <v>4.365</v>
      </c>
      <c r="X13" s="20">
        <v>2.5629999999999997</v>
      </c>
      <c r="Y13" s="20">
        <v>4.375</v>
      </c>
      <c r="Z13" s="20">
        <v>2.566</v>
      </c>
      <c r="AA13" s="20" t="s">
        <v>31</v>
      </c>
      <c r="AB13" s="20">
        <v>1.201</v>
      </c>
      <c r="AC13" s="20">
        <v>3.47</v>
      </c>
      <c r="AD13" s="20"/>
      <c r="AE13" s="20">
        <v>22.0</v>
      </c>
      <c r="AF13" s="20">
        <v>17027.0</v>
      </c>
      <c r="AG13" s="20"/>
    </row>
    <row r="14">
      <c r="A14" s="20" t="s">
        <v>89</v>
      </c>
      <c r="B14" s="36">
        <v>5055.2</v>
      </c>
      <c r="C14" s="20" t="s">
        <v>232</v>
      </c>
      <c r="D14" s="20">
        <v>1.2</v>
      </c>
      <c r="E14" s="20">
        <v>0.9</v>
      </c>
      <c r="F14" s="20" t="s">
        <v>311</v>
      </c>
      <c r="G14" s="112">
        <v>8.3</v>
      </c>
      <c r="H14" s="32">
        <v>4.473383458646617</v>
      </c>
      <c r="I14" s="32">
        <v>2.5863554112099667</v>
      </c>
      <c r="J14" s="20">
        <v>3.993</v>
      </c>
      <c r="K14" s="20">
        <v>2.373</v>
      </c>
      <c r="L14" s="20">
        <v>3.927</v>
      </c>
      <c r="M14" s="20">
        <v>2.279</v>
      </c>
      <c r="N14" s="20">
        <v>2.379021899</v>
      </c>
      <c r="O14" s="20">
        <v>39.75081507997408</v>
      </c>
      <c r="P14" s="20">
        <v>0.24893890391010023</v>
      </c>
      <c r="Q14" s="68">
        <v>15.913834918395409</v>
      </c>
      <c r="R14" s="112">
        <v>26.388540279016482</v>
      </c>
      <c r="S14" s="20">
        <v>0.03789523745635811</v>
      </c>
      <c r="T14" s="112">
        <v>8.3</v>
      </c>
      <c r="U14" s="47">
        <v>4.610663360198387</v>
      </c>
      <c r="V14" s="47">
        <v>2.5206060173726774</v>
      </c>
      <c r="W14" s="20"/>
      <c r="X14" s="20"/>
      <c r="Y14" s="20"/>
      <c r="Z14" s="20"/>
      <c r="AA14" s="20" t="s">
        <v>31</v>
      </c>
      <c r="AB14" s="20">
        <v>1.201</v>
      </c>
      <c r="AC14" s="20">
        <v>3.47</v>
      </c>
      <c r="AD14" s="20"/>
      <c r="AE14" s="20">
        <v>22.0</v>
      </c>
      <c r="AF14" s="20">
        <v>17027.0</v>
      </c>
      <c r="AG14" s="20"/>
    </row>
    <row r="15">
      <c r="A15" s="20" t="s">
        <v>89</v>
      </c>
      <c r="B15" s="36">
        <v>5055.2</v>
      </c>
      <c r="C15" s="20" t="s">
        <v>232</v>
      </c>
      <c r="D15" s="20">
        <v>1.2</v>
      </c>
      <c r="E15" s="20">
        <v>0.9</v>
      </c>
      <c r="F15" s="20" t="s">
        <v>311</v>
      </c>
      <c r="G15" s="112">
        <v>11.0</v>
      </c>
      <c r="H15" s="32">
        <v>4.678829820698334</v>
      </c>
      <c r="I15" s="32">
        <v>2.697860730721281</v>
      </c>
      <c r="J15" s="20">
        <v>4.421</v>
      </c>
      <c r="K15" s="20">
        <v>2.521</v>
      </c>
      <c r="L15" s="20">
        <v>4.4</v>
      </c>
      <c r="M15" s="20">
        <v>2.426</v>
      </c>
      <c r="N15" s="20">
        <v>2.380010857</v>
      </c>
      <c r="O15" s="20">
        <v>43.340236210840345</v>
      </c>
      <c r="P15" s="20">
        <v>0.25095960684708823</v>
      </c>
      <c r="Q15" s="68">
        <v>17.32279602539479</v>
      </c>
      <c r="R15" s="112">
        <v>29.00482371697649</v>
      </c>
      <c r="S15" s="20">
        <v>0.03447702388257237</v>
      </c>
      <c r="T15" s="112">
        <v>11.0</v>
      </c>
      <c r="U15" s="47">
        <v>4.782636655948553</v>
      </c>
      <c r="V15" s="47">
        <v>2.634103793253461</v>
      </c>
      <c r="W15" s="20">
        <v>4.718</v>
      </c>
      <c r="X15" s="20">
        <v>2.705</v>
      </c>
      <c r="Y15" s="20">
        <v>4.712</v>
      </c>
      <c r="Z15" s="20">
        <v>2.77</v>
      </c>
      <c r="AA15" s="20" t="s">
        <v>31</v>
      </c>
      <c r="AB15" s="20">
        <v>1.201</v>
      </c>
      <c r="AC15" s="20">
        <v>3.47</v>
      </c>
      <c r="AD15" s="20"/>
      <c r="AE15" s="20">
        <v>22.0</v>
      </c>
      <c r="AF15" s="20">
        <v>17027.0</v>
      </c>
      <c r="AG15" s="20"/>
    </row>
    <row r="16">
      <c r="A16" s="20" t="s">
        <v>89</v>
      </c>
      <c r="B16" s="36">
        <v>5055.2</v>
      </c>
      <c r="C16" s="20" t="s">
        <v>232</v>
      </c>
      <c r="D16" s="20">
        <v>1.2</v>
      </c>
      <c r="E16" s="20">
        <v>0.9</v>
      </c>
      <c r="F16" s="20" t="s">
        <v>311</v>
      </c>
      <c r="G16" s="112">
        <v>13.8</v>
      </c>
      <c r="H16" s="32">
        <v>4.787254586417767</v>
      </c>
      <c r="I16" s="32">
        <v>2.773077503682192</v>
      </c>
      <c r="J16" s="20">
        <v>4.741</v>
      </c>
      <c r="K16" s="20">
        <v>2.737</v>
      </c>
      <c r="L16" s="20">
        <v>4.689</v>
      </c>
      <c r="M16" s="20">
        <v>2.617</v>
      </c>
      <c r="N16" s="20">
        <v>2.3809705</v>
      </c>
      <c r="O16" s="20">
        <v>45.682490347120385</v>
      </c>
      <c r="P16" s="20">
        <v>0.2475034218104173</v>
      </c>
      <c r="Q16" s="68">
        <v>18.30956514765486</v>
      </c>
      <c r="R16" s="112">
        <v>30.153867611901187</v>
      </c>
      <c r="S16" s="20">
        <v>0.03316324170652384</v>
      </c>
      <c r="T16" s="112">
        <v>13.8</v>
      </c>
      <c r="U16" s="47">
        <v>4.9121532364597105</v>
      </c>
      <c r="V16" s="47">
        <v>2.719967903097796</v>
      </c>
      <c r="W16" s="20"/>
      <c r="X16" s="20"/>
      <c r="Y16" s="20"/>
      <c r="Z16" s="20"/>
      <c r="AA16" s="20" t="s">
        <v>31</v>
      </c>
      <c r="AB16" s="20">
        <v>1.201</v>
      </c>
      <c r="AC16" s="20">
        <v>3.47</v>
      </c>
      <c r="AD16" s="20"/>
      <c r="AE16" s="20">
        <v>22.0</v>
      </c>
      <c r="AF16" s="20">
        <v>17027.0</v>
      </c>
      <c r="AG16" s="20"/>
    </row>
    <row r="17">
      <c r="A17" s="20" t="s">
        <v>89</v>
      </c>
      <c r="B17" s="36">
        <v>5055.2</v>
      </c>
      <c r="C17" s="20" t="s">
        <v>232</v>
      </c>
      <c r="D17" s="20">
        <v>1.2</v>
      </c>
      <c r="E17" s="20">
        <v>0.9</v>
      </c>
      <c r="F17" s="20" t="s">
        <v>311</v>
      </c>
      <c r="G17" s="112">
        <v>16.5</v>
      </c>
      <c r="H17" s="32">
        <v>4.875122910521141</v>
      </c>
      <c r="I17" s="32">
        <v>2.8275992975457465</v>
      </c>
      <c r="J17" s="20">
        <v>4.984</v>
      </c>
      <c r="K17" s="20">
        <v>2.86</v>
      </c>
      <c r="L17" s="20">
        <v>4.939</v>
      </c>
      <c r="M17" s="20">
        <v>2.659</v>
      </c>
      <c r="N17" s="20">
        <v>2.381792135</v>
      </c>
      <c r="O17" s="20">
        <v>47.47566914624318</v>
      </c>
      <c r="P17" s="20">
        <v>0.24652648936568355</v>
      </c>
      <c r="Q17" s="68">
        <v>19.04318502304832</v>
      </c>
      <c r="R17" s="112">
        <v>31.216719666574164</v>
      </c>
      <c r="S17" s="20">
        <v>0.03203411539332133</v>
      </c>
      <c r="T17" s="112">
        <v>16.5</v>
      </c>
      <c r="U17" s="47">
        <v>5.004710632570659</v>
      </c>
      <c r="V17" s="47">
        <v>2.772267228415089</v>
      </c>
      <c r="W17" s="20">
        <v>4.939</v>
      </c>
      <c r="X17" s="20">
        <v>2.8905000000000003</v>
      </c>
      <c r="Y17" s="20">
        <v>4.901</v>
      </c>
      <c r="Z17" s="20">
        <v>2.815</v>
      </c>
      <c r="AA17" s="20" t="s">
        <v>31</v>
      </c>
      <c r="AB17" s="20">
        <v>1.201</v>
      </c>
      <c r="AC17" s="20">
        <v>3.47</v>
      </c>
      <c r="AD17" s="20"/>
      <c r="AE17" s="20">
        <v>22.0</v>
      </c>
      <c r="AF17" s="20">
        <v>17027.0</v>
      </c>
      <c r="AG17" s="20"/>
    </row>
    <row r="18">
      <c r="A18" s="20" t="s">
        <v>89</v>
      </c>
      <c r="B18" s="36">
        <v>5055.2</v>
      </c>
      <c r="C18" s="20" t="s">
        <v>232</v>
      </c>
      <c r="D18" s="20">
        <v>1.2</v>
      </c>
      <c r="E18" s="20">
        <v>0.9</v>
      </c>
      <c r="F18" s="20" t="s">
        <v>311</v>
      </c>
      <c r="G18" s="112">
        <v>19.3</v>
      </c>
      <c r="H18" s="32">
        <v>4.926796952633323</v>
      </c>
      <c r="I18" s="32">
        <v>2.8682446557320973</v>
      </c>
      <c r="J18" s="20">
        <v>5.004</v>
      </c>
      <c r="K18" s="20">
        <v>2.885</v>
      </c>
      <c r="L18" s="20">
        <v>5.024</v>
      </c>
      <c r="M18" s="20">
        <v>2.756</v>
      </c>
      <c r="N18" s="20">
        <v>2.382349061</v>
      </c>
      <c r="O18" s="20">
        <v>48.74928768279844</v>
      </c>
      <c r="P18" s="20">
        <v>0.24365665437252307</v>
      </c>
      <c r="Q18" s="68">
        <v>19.59917454363419</v>
      </c>
      <c r="R18" s="112">
        <v>31.6953079494938</v>
      </c>
      <c r="S18" s="20">
        <v>0.031550411234164105</v>
      </c>
      <c r="T18" s="112">
        <v>19.3</v>
      </c>
      <c r="U18" s="47">
        <v>5.059183673469388</v>
      </c>
      <c r="V18" s="47">
        <v>2.812420848968105</v>
      </c>
      <c r="W18" s="20"/>
      <c r="X18" s="20"/>
      <c r="Y18" s="20"/>
      <c r="Z18" s="20"/>
      <c r="AA18" s="20" t="s">
        <v>31</v>
      </c>
      <c r="AB18" s="20">
        <v>1.201</v>
      </c>
      <c r="AC18" s="20">
        <v>3.47</v>
      </c>
      <c r="AD18" s="20"/>
      <c r="AE18" s="20">
        <v>22.0</v>
      </c>
      <c r="AF18" s="20">
        <v>17027.0</v>
      </c>
      <c r="AG18" s="20"/>
    </row>
    <row r="19">
      <c r="A19" s="20" t="s">
        <v>312</v>
      </c>
      <c r="B19" s="36">
        <v>5055.2</v>
      </c>
      <c r="C19" s="20" t="s">
        <v>232</v>
      </c>
      <c r="D19" s="20">
        <v>1.2</v>
      </c>
      <c r="E19" s="20">
        <v>0.9</v>
      </c>
      <c r="F19" s="20" t="s">
        <v>311</v>
      </c>
      <c r="G19" s="112">
        <v>22.1</v>
      </c>
      <c r="H19" s="32">
        <v>4.956347884038655</v>
      </c>
      <c r="I19" s="32">
        <v>2.8837491159319883</v>
      </c>
      <c r="J19" s="20">
        <v>5.057</v>
      </c>
      <c r="K19" s="20">
        <v>2.902</v>
      </c>
      <c r="L19" s="20">
        <v>5.084</v>
      </c>
      <c r="M19" s="20">
        <v>2.865</v>
      </c>
      <c r="N19" s="20">
        <v>2.382598725</v>
      </c>
      <c r="O19" s="20">
        <v>49.30099286253617</v>
      </c>
      <c r="P19" s="20">
        <v>0.2441129653562183</v>
      </c>
      <c r="Q19" s="68">
        <v>19.813712353853717</v>
      </c>
      <c r="R19" s="112">
        <v>32.111170287289525</v>
      </c>
      <c r="S19" s="20">
        <v>0.031141811122213356</v>
      </c>
      <c r="T19" s="112">
        <v>22.1</v>
      </c>
      <c r="U19" s="47">
        <v>5.076450511945393</v>
      </c>
      <c r="V19" s="47">
        <v>2.844127201125966</v>
      </c>
      <c r="W19" s="20">
        <v>5.133</v>
      </c>
      <c r="X19" s="20">
        <v>2.8890000000000002</v>
      </c>
      <c r="Y19" s="20">
        <v>5.105</v>
      </c>
      <c r="Z19" s="20">
        <v>2.965</v>
      </c>
      <c r="AA19" s="20" t="s">
        <v>31</v>
      </c>
      <c r="AB19" s="20">
        <v>1.201</v>
      </c>
      <c r="AC19" s="20">
        <v>3.47</v>
      </c>
      <c r="AD19" s="20"/>
      <c r="AE19" s="20">
        <v>22.0</v>
      </c>
      <c r="AF19" s="20">
        <v>17027.0</v>
      </c>
      <c r="AG19" s="20"/>
    </row>
    <row r="20">
      <c r="A20" s="20" t="s">
        <v>92</v>
      </c>
      <c r="B20" s="36">
        <v>5055.4</v>
      </c>
      <c r="C20" s="20" t="s">
        <v>232</v>
      </c>
      <c r="D20" s="20">
        <v>1.2</v>
      </c>
      <c r="E20" s="20">
        <v>0.9</v>
      </c>
      <c r="F20" s="20" t="s">
        <v>311</v>
      </c>
      <c r="G20" s="20">
        <v>2.8</v>
      </c>
      <c r="H20" s="32">
        <v>5.465152297367061</v>
      </c>
      <c r="I20" s="32">
        <v>3.0910985154866157</v>
      </c>
      <c r="J20" s="20"/>
      <c r="K20" s="20"/>
      <c r="L20" s="32"/>
      <c r="M20" s="32"/>
      <c r="N20" s="32">
        <v>2.498794079</v>
      </c>
      <c r="O20" s="20">
        <v>60.39638288049002</v>
      </c>
      <c r="P20" s="20">
        <v>0.26480849160293596</v>
      </c>
      <c r="Q20" s="68">
        <v>23.875702638566086</v>
      </c>
      <c r="R20" s="112">
        <v>42.79943558345178</v>
      </c>
      <c r="S20" s="20">
        <v>0.023364794099916722</v>
      </c>
      <c r="T20" s="20"/>
      <c r="U20" s="47"/>
      <c r="V20" s="47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</row>
    <row r="21" ht="15.75" customHeight="1">
      <c r="A21" s="20" t="s">
        <v>92</v>
      </c>
      <c r="B21" s="36">
        <v>5055.4</v>
      </c>
      <c r="C21" s="20" t="s">
        <v>232</v>
      </c>
      <c r="D21" s="20">
        <v>1.2</v>
      </c>
      <c r="E21" s="20">
        <v>0.9</v>
      </c>
      <c r="F21" s="20" t="s">
        <v>311</v>
      </c>
      <c r="G21" s="20">
        <v>5.5</v>
      </c>
      <c r="H21" s="32">
        <v>5.574512901527119</v>
      </c>
      <c r="I21" s="32">
        <v>3.1796837021869653</v>
      </c>
      <c r="J21" s="20">
        <v>5.887</v>
      </c>
      <c r="K21" s="20">
        <v>3.513</v>
      </c>
      <c r="L21" s="32">
        <v>5.814</v>
      </c>
      <c r="M21" s="32">
        <v>3.4349999999999996</v>
      </c>
      <c r="N21" s="32">
        <v>2.475801316</v>
      </c>
      <c r="O21" s="20">
        <v>63.0224559152283</v>
      </c>
      <c r="P21" s="20">
        <v>0.25887235450795226</v>
      </c>
      <c r="Q21" s="68">
        <v>25.03131301976264</v>
      </c>
      <c r="R21" s="112">
        <v>43.560922394875114</v>
      </c>
      <c r="S21" s="20">
        <v>0.02295635503158328</v>
      </c>
      <c r="T21" s="20">
        <v>5.5</v>
      </c>
      <c r="U21" s="47">
        <v>5.624867162592986</v>
      </c>
      <c r="V21" s="47">
        <v>3.0863288011566894</v>
      </c>
      <c r="W21" s="20"/>
      <c r="X21" s="20"/>
      <c r="Y21" s="20"/>
      <c r="Z21" s="20"/>
      <c r="AA21" s="20" t="s">
        <v>31</v>
      </c>
      <c r="AB21" s="20">
        <v>1.201</v>
      </c>
      <c r="AC21" s="20">
        <v>3.47</v>
      </c>
      <c r="AD21" s="20"/>
      <c r="AE21" s="20">
        <v>22.0</v>
      </c>
      <c r="AF21" s="20">
        <v>17027.0</v>
      </c>
      <c r="AG21" s="20"/>
    </row>
    <row r="22" ht="15.75" customHeight="1">
      <c r="A22" s="20" t="s">
        <v>92</v>
      </c>
      <c r="B22" s="36">
        <v>5055.4</v>
      </c>
      <c r="C22" s="20" t="s">
        <v>232</v>
      </c>
      <c r="D22" s="20">
        <v>1.2</v>
      </c>
      <c r="E22" s="20">
        <v>0.9</v>
      </c>
      <c r="F22" s="20" t="s">
        <v>311</v>
      </c>
      <c r="G22" s="20">
        <v>8.3</v>
      </c>
      <c r="H22" s="32">
        <v>5.700592353257943</v>
      </c>
      <c r="I22" s="32">
        <v>3.2587541749460955</v>
      </c>
      <c r="J22" s="20"/>
      <c r="K22" s="20"/>
      <c r="L22" s="32"/>
      <c r="M22" s="32"/>
      <c r="N22" s="32">
        <v>2.509511122</v>
      </c>
      <c r="O22" s="20">
        <v>67.0130315823688</v>
      </c>
      <c r="P22" s="20">
        <v>0.25729429141870885</v>
      </c>
      <c r="Q22" s="68">
        <v>26.649700090005354</v>
      </c>
      <c r="R22" s="112">
        <v>46.01803007579694</v>
      </c>
      <c r="S22" s="20">
        <v>0.021730612943511182</v>
      </c>
      <c r="T22" s="20">
        <v>8.3</v>
      </c>
      <c r="U22" s="47">
        <v>5.778384279475983</v>
      </c>
      <c r="V22" s="47">
        <v>3.223127841881431</v>
      </c>
      <c r="W22" s="20"/>
      <c r="X22" s="20"/>
      <c r="Y22" s="20"/>
      <c r="Z22" s="20"/>
      <c r="AA22" s="20" t="s">
        <v>31</v>
      </c>
      <c r="AB22" s="20">
        <v>1.201</v>
      </c>
      <c r="AC22" s="20">
        <v>3.47</v>
      </c>
      <c r="AD22" s="20"/>
      <c r="AE22" s="20">
        <v>22.0</v>
      </c>
      <c r="AF22" s="20">
        <v>17027.0</v>
      </c>
      <c r="AG22" s="20"/>
    </row>
    <row r="23" ht="15.75" customHeight="1">
      <c r="A23" s="20" t="s">
        <v>92</v>
      </c>
      <c r="B23" s="36">
        <v>5055.4</v>
      </c>
      <c r="C23" s="20" t="s">
        <v>232</v>
      </c>
      <c r="D23" s="20">
        <v>1.2</v>
      </c>
      <c r="E23" s="20">
        <v>0.9</v>
      </c>
      <c r="F23" s="20" t="s">
        <v>311</v>
      </c>
      <c r="G23" s="20">
        <v>11.0</v>
      </c>
      <c r="H23" s="32">
        <v>5.800547945205479</v>
      </c>
      <c r="I23" s="32">
        <v>3.326995694564565</v>
      </c>
      <c r="J23" s="20">
        <v>5.961</v>
      </c>
      <c r="K23" s="20">
        <v>3.557</v>
      </c>
      <c r="L23" s="32">
        <v>5.97</v>
      </c>
      <c r="M23" s="32">
        <v>3.5055</v>
      </c>
      <c r="N23" s="32">
        <v>2.511397023</v>
      </c>
      <c r="O23" s="20">
        <v>69.76667046821112</v>
      </c>
      <c r="P23" s="20">
        <v>0.254868301010907</v>
      </c>
      <c r="Q23" s="68">
        <v>27.798403391020358</v>
      </c>
      <c r="R23" s="112">
        <v>47.43482160536851</v>
      </c>
      <c r="S23" s="20">
        <v>0.021081559203899765</v>
      </c>
      <c r="T23" s="20">
        <v>11.0</v>
      </c>
      <c r="U23" s="47">
        <v>5.907366071428571</v>
      </c>
      <c r="V23" s="47">
        <v>3.3109305236836195</v>
      </c>
      <c r="W23" s="20"/>
      <c r="X23" s="20"/>
      <c r="Y23" s="20"/>
      <c r="Z23" s="20"/>
      <c r="AA23" s="20" t="s">
        <v>31</v>
      </c>
      <c r="AB23" s="20">
        <v>1.201</v>
      </c>
      <c r="AC23" s="20">
        <v>3.47</v>
      </c>
      <c r="AD23" s="20"/>
      <c r="AE23" s="20">
        <v>22.0</v>
      </c>
      <c r="AF23" s="20">
        <v>17027.0</v>
      </c>
      <c r="AG23" s="20"/>
    </row>
    <row r="24" ht="15.75" customHeight="1">
      <c r="A24" s="20" t="s">
        <v>92</v>
      </c>
      <c r="B24" s="36">
        <v>5055.4</v>
      </c>
      <c r="C24" s="20" t="s">
        <v>232</v>
      </c>
      <c r="D24" s="20">
        <v>1.2</v>
      </c>
      <c r="E24" s="20">
        <v>0.9</v>
      </c>
      <c r="F24" s="20" t="s">
        <v>311</v>
      </c>
      <c r="G24" s="20">
        <v>13.8</v>
      </c>
      <c r="H24" s="32">
        <v>5.890929326655537</v>
      </c>
      <c r="I24" s="32">
        <v>3.389701861157161</v>
      </c>
      <c r="J24" s="20"/>
      <c r="K24" s="20"/>
      <c r="L24" s="32"/>
      <c r="M24" s="32"/>
      <c r="N24" s="32">
        <v>2.513983043</v>
      </c>
      <c r="O24" s="20">
        <v>72.35951155307912</v>
      </c>
      <c r="P24" s="20">
        <v>0.2525073505547024</v>
      </c>
      <c r="Q24" s="68">
        <v>28.88586303347162</v>
      </c>
      <c r="R24" s="112">
        <v>48.728391001549376</v>
      </c>
      <c r="S24" s="20">
        <v>0.020521917088709204</v>
      </c>
      <c r="T24" s="20">
        <v>13.8</v>
      </c>
      <c r="U24" s="47">
        <v>6.014772727272727</v>
      </c>
      <c r="V24" s="47">
        <v>3.372254521441688</v>
      </c>
      <c r="W24" s="20"/>
      <c r="X24" s="20"/>
      <c r="Y24" s="20"/>
      <c r="Z24" s="20"/>
      <c r="AA24" s="20" t="s">
        <v>31</v>
      </c>
      <c r="AB24" s="20">
        <v>1.201</v>
      </c>
      <c r="AC24" s="20">
        <v>3.47</v>
      </c>
      <c r="AD24" s="20"/>
      <c r="AE24" s="20">
        <v>22.0</v>
      </c>
      <c r="AF24" s="20">
        <v>17027.0</v>
      </c>
      <c r="AG24" s="20"/>
    </row>
    <row r="25" ht="15.75" customHeight="1">
      <c r="A25" s="20" t="s">
        <v>92</v>
      </c>
      <c r="B25" s="36">
        <v>5055.4</v>
      </c>
      <c r="C25" s="20" t="s">
        <v>232</v>
      </c>
      <c r="D25" s="20">
        <v>1.2</v>
      </c>
      <c r="E25" s="20">
        <v>0.9</v>
      </c>
      <c r="F25" s="20" t="s">
        <v>311</v>
      </c>
      <c r="G25" s="20">
        <v>16.5</v>
      </c>
      <c r="H25" s="32">
        <v>5.9572312886888</v>
      </c>
      <c r="I25" s="32">
        <v>3.432067391702535</v>
      </c>
      <c r="J25" s="20">
        <v>6.037</v>
      </c>
      <c r="K25" s="20">
        <v>3.589</v>
      </c>
      <c r="L25" s="32">
        <v>5.979</v>
      </c>
      <c r="M25" s="32">
        <v>3.5275</v>
      </c>
      <c r="N25" s="32">
        <v>2.515101963</v>
      </c>
      <c r="O25" s="20">
        <v>74.15856396308149</v>
      </c>
      <c r="P25" s="20">
        <v>0.2515958241230093</v>
      </c>
      <c r="Q25" s="68">
        <v>29.625603782692497</v>
      </c>
      <c r="R25" s="112">
        <v>49.75665411773963</v>
      </c>
      <c r="S25" s="20">
        <v>0.02009781440757031</v>
      </c>
      <c r="T25" s="20">
        <v>16.5</v>
      </c>
      <c r="U25" s="47">
        <v>6.076923076923077</v>
      </c>
      <c r="V25" s="47">
        <v>3.409720847725093</v>
      </c>
      <c r="W25" s="20"/>
      <c r="X25" s="20"/>
      <c r="Y25" s="20"/>
      <c r="Z25" s="20"/>
      <c r="AA25" s="20" t="s">
        <v>31</v>
      </c>
      <c r="AB25" s="20">
        <v>1.201</v>
      </c>
      <c r="AC25" s="20">
        <v>3.47</v>
      </c>
      <c r="AD25" s="20"/>
      <c r="AE25" s="20">
        <v>22.0</v>
      </c>
      <c r="AF25" s="20">
        <v>17027.0</v>
      </c>
      <c r="AG25" s="20"/>
    </row>
    <row r="26" ht="15.75" customHeight="1">
      <c r="A26" s="20" t="s">
        <v>92</v>
      </c>
      <c r="B26" s="36">
        <v>5055.4</v>
      </c>
      <c r="C26" s="20" t="s">
        <v>232</v>
      </c>
      <c r="D26" s="20">
        <v>1.2</v>
      </c>
      <c r="E26" s="20">
        <v>0.9</v>
      </c>
      <c r="F26" s="20" t="s">
        <v>311</v>
      </c>
      <c r="G26" s="20">
        <v>19.3</v>
      </c>
      <c r="H26" s="32">
        <v>6.004537719795802</v>
      </c>
      <c r="I26" s="32">
        <v>3.462598436953424</v>
      </c>
      <c r="J26" s="20"/>
      <c r="K26" s="20"/>
      <c r="L26" s="32"/>
      <c r="M26" s="32"/>
      <c r="N26" s="32">
        <v>2.515977302</v>
      </c>
      <c r="O26" s="20">
        <v>75.46754649725692</v>
      </c>
      <c r="P26" s="20">
        <v>0.25089039923347484</v>
      </c>
      <c r="Q26" s="68">
        <v>30.165531106283254</v>
      </c>
      <c r="R26" s="112">
        <v>50.49152813663729</v>
      </c>
      <c r="S26" s="20">
        <v>0.019805302729080747</v>
      </c>
      <c r="T26" s="20">
        <v>19.3</v>
      </c>
      <c r="U26" s="47">
        <v>6.1261574074074066</v>
      </c>
      <c r="V26" s="47">
        <v>3.4331891983818017</v>
      </c>
      <c r="W26" s="20"/>
      <c r="X26" s="20"/>
      <c r="Y26" s="20"/>
      <c r="Z26" s="20"/>
      <c r="AA26" s="20" t="s">
        <v>31</v>
      </c>
      <c r="AB26" s="20">
        <v>1.201</v>
      </c>
      <c r="AC26" s="20">
        <v>3.47</v>
      </c>
      <c r="AD26" s="20"/>
      <c r="AE26" s="20">
        <v>22.0</v>
      </c>
      <c r="AF26" s="20">
        <v>17027.0</v>
      </c>
      <c r="AG26" s="20"/>
    </row>
    <row r="27" ht="15.75" customHeight="1">
      <c r="A27" s="20" t="s">
        <v>92</v>
      </c>
      <c r="B27" s="36">
        <v>5055.4</v>
      </c>
      <c r="C27" s="20" t="s">
        <v>232</v>
      </c>
      <c r="D27" s="20">
        <v>1.2</v>
      </c>
      <c r="E27" s="20">
        <v>0.9</v>
      </c>
      <c r="F27" s="20" t="s">
        <v>311</v>
      </c>
      <c r="G27" s="20">
        <v>22.1</v>
      </c>
      <c r="H27" s="32">
        <v>6.038790644609241</v>
      </c>
      <c r="I27" s="32">
        <v>3.4836981299227894</v>
      </c>
      <c r="J27" s="20">
        <v>6.075</v>
      </c>
      <c r="K27" s="20">
        <v>3.609</v>
      </c>
      <c r="L27" s="32">
        <v>6.027</v>
      </c>
      <c r="M27" s="32">
        <v>3.548</v>
      </c>
      <c r="N27" s="32">
        <v>2.51672611</v>
      </c>
      <c r="O27" s="20">
        <v>76.3951708929508</v>
      </c>
      <c r="P27" s="20">
        <v>0.25060144315450184</v>
      </c>
      <c r="Q27" s="68">
        <v>30.543372275443954</v>
      </c>
      <c r="R27" s="112">
        <v>51.05293568336982</v>
      </c>
      <c r="S27" s="20">
        <v>0.019587512189347886</v>
      </c>
      <c r="T27" s="20">
        <v>22.1</v>
      </c>
      <c r="U27" s="47">
        <v>6.147502903600465</v>
      </c>
      <c r="V27" s="47">
        <v>3.448034333450815</v>
      </c>
      <c r="W27" s="20"/>
      <c r="X27" s="20"/>
      <c r="Y27" s="20"/>
      <c r="Z27" s="20"/>
      <c r="AA27" s="20" t="s">
        <v>31</v>
      </c>
      <c r="AB27" s="20">
        <v>1.201</v>
      </c>
      <c r="AC27" s="20">
        <v>3.47</v>
      </c>
      <c r="AD27" s="20"/>
      <c r="AE27" s="20">
        <v>22.0</v>
      </c>
      <c r="AF27" s="20">
        <v>17027.0</v>
      </c>
      <c r="AG27" s="20"/>
    </row>
    <row r="28" ht="15.75" customHeight="1">
      <c r="A28" s="20" t="s">
        <v>97</v>
      </c>
      <c r="B28" s="20">
        <v>5055.75</v>
      </c>
      <c r="C28" s="20" t="s">
        <v>232</v>
      </c>
      <c r="D28" s="20">
        <v>1.2</v>
      </c>
      <c r="E28" s="20">
        <v>0.9</v>
      </c>
      <c r="F28" s="20" t="s">
        <v>311</v>
      </c>
      <c r="G28" s="20">
        <v>0.0</v>
      </c>
      <c r="H28" s="32">
        <v>4.985888993414864</v>
      </c>
      <c r="I28" s="32">
        <v>2.6483790834987326</v>
      </c>
      <c r="J28" s="20"/>
      <c r="K28" s="20"/>
      <c r="L28" s="20"/>
      <c r="M28" s="20"/>
      <c r="N28" s="20">
        <v>2.296603291</v>
      </c>
      <c r="O28" s="20">
        <v>41.99332322614807</v>
      </c>
      <c r="P28" s="20">
        <v>0.3034787870695275</v>
      </c>
      <c r="Q28" s="68">
        <v>16.10817285356718</v>
      </c>
      <c r="R28" s="112">
        <v>35.613901929427634</v>
      </c>
      <c r="S28" s="20">
        <v>0.028078922719043706</v>
      </c>
      <c r="T28" s="112"/>
      <c r="U28" s="47"/>
      <c r="V28" s="47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</row>
    <row r="29" ht="15.75" customHeight="1">
      <c r="A29" s="20" t="s">
        <v>97</v>
      </c>
      <c r="B29" s="20">
        <v>5055.75</v>
      </c>
      <c r="C29" s="20" t="s">
        <v>232</v>
      </c>
      <c r="D29" s="20">
        <v>1.2</v>
      </c>
      <c r="E29" s="20">
        <v>0.9</v>
      </c>
      <c r="F29" s="20" t="s">
        <v>311</v>
      </c>
      <c r="G29" s="20">
        <v>5.5</v>
      </c>
      <c r="H29" s="32">
        <v>5.076628352490423</v>
      </c>
      <c r="I29" s="32">
        <v>2.74613388987927</v>
      </c>
      <c r="J29" s="20">
        <v>4.623</v>
      </c>
      <c r="K29" s="20">
        <v>2.51</v>
      </c>
      <c r="L29" s="20">
        <v>4.551</v>
      </c>
      <c r="M29" s="20">
        <v>2.487</v>
      </c>
      <c r="N29" s="20">
        <v>2.304454142</v>
      </c>
      <c r="O29" s="20">
        <v>44.946764330026916</v>
      </c>
      <c r="P29" s="20">
        <v>0.2931739615141045</v>
      </c>
      <c r="Q29" s="68">
        <v>17.378467888961083</v>
      </c>
      <c r="R29" s="112">
        <v>36.21945980872558</v>
      </c>
      <c r="S29" s="20">
        <v>0.027609467542613415</v>
      </c>
      <c r="T29" s="112">
        <v>5.5</v>
      </c>
      <c r="U29" s="47">
        <v>5.140640155189136</v>
      </c>
      <c r="V29" s="47">
        <v>2.7370975901905785</v>
      </c>
      <c r="W29" s="20">
        <v>5.179</v>
      </c>
      <c r="X29" s="20">
        <v>3.015</v>
      </c>
      <c r="Y29" s="20">
        <v>5.158</v>
      </c>
      <c r="Z29" s="20">
        <v>3.0735</v>
      </c>
      <c r="AA29" s="20" t="s">
        <v>31</v>
      </c>
      <c r="AB29" s="20">
        <v>1.201</v>
      </c>
      <c r="AC29" s="20">
        <v>3.47</v>
      </c>
      <c r="AD29" s="20"/>
      <c r="AE29" s="20">
        <v>22.0</v>
      </c>
      <c r="AF29" s="20">
        <v>17027.0</v>
      </c>
      <c r="AG29" s="20"/>
    </row>
    <row r="30" ht="15.75" customHeight="1">
      <c r="A30" s="20" t="s">
        <v>97</v>
      </c>
      <c r="B30" s="20">
        <v>5055.75</v>
      </c>
      <c r="C30" s="20" t="s">
        <v>232</v>
      </c>
      <c r="D30" s="20">
        <v>1.2</v>
      </c>
      <c r="E30" s="20">
        <v>0.9</v>
      </c>
      <c r="F30" s="20" t="s">
        <v>311</v>
      </c>
      <c r="G30" s="20">
        <v>8.3</v>
      </c>
      <c r="H30" s="32">
        <v>5.221674876847292</v>
      </c>
      <c r="I30" s="32">
        <v>2.870342507096336</v>
      </c>
      <c r="J30" s="20">
        <v>4.692</v>
      </c>
      <c r="K30" s="20">
        <v>2.544</v>
      </c>
      <c r="L30" s="20">
        <v>4.703</v>
      </c>
      <c r="M30" s="20">
        <v>2.55</v>
      </c>
      <c r="N30" s="20">
        <v>2.307971102</v>
      </c>
      <c r="O30" s="20">
        <v>48.81150627426696</v>
      </c>
      <c r="P30" s="20">
        <v>0.2834956534480047</v>
      </c>
      <c r="Q30" s="68">
        <v>19.015064890612948</v>
      </c>
      <c r="R30" s="112">
        <v>37.57546291920477</v>
      </c>
      <c r="S30" s="20">
        <v>0.026613111916949966</v>
      </c>
      <c r="T30" s="112">
        <v>8.3</v>
      </c>
      <c r="U30" s="47">
        <v>5.273631840796019</v>
      </c>
      <c r="V30" s="47">
        <v>2.8514743895522434</v>
      </c>
      <c r="W30" s="20"/>
      <c r="X30" s="20"/>
      <c r="Y30" s="20"/>
      <c r="Z30" s="20"/>
      <c r="AA30" s="20" t="s">
        <v>31</v>
      </c>
      <c r="AB30" s="20">
        <v>1.201</v>
      </c>
      <c r="AC30" s="20">
        <v>3.47</v>
      </c>
      <c r="AD30" s="20"/>
      <c r="AE30" s="20">
        <v>22.0</v>
      </c>
      <c r="AF30" s="20">
        <v>17027.0</v>
      </c>
      <c r="AG30" s="20"/>
    </row>
    <row r="31" ht="15.75" customHeight="1">
      <c r="A31" s="20" t="s">
        <v>97</v>
      </c>
      <c r="B31" s="20">
        <v>5055.75</v>
      </c>
      <c r="C31" s="20" t="s">
        <v>232</v>
      </c>
      <c r="D31" s="20">
        <v>1.2</v>
      </c>
      <c r="E31" s="20">
        <v>0.9</v>
      </c>
      <c r="F31" s="20" t="s">
        <v>311</v>
      </c>
      <c r="G31" s="20">
        <v>11.0</v>
      </c>
      <c r="H31" s="32">
        <v>5.31062124248497</v>
      </c>
      <c r="I31" s="32">
        <v>2.965872936342911</v>
      </c>
      <c r="J31" s="20">
        <v>4.835</v>
      </c>
      <c r="K31" s="20">
        <v>2.621</v>
      </c>
      <c r="L31" s="20">
        <v>4.769</v>
      </c>
      <c r="M31" s="20">
        <v>2.608</v>
      </c>
      <c r="N31" s="20">
        <v>2.310473941</v>
      </c>
      <c r="O31" s="20">
        <v>51.75926361984343</v>
      </c>
      <c r="P31" s="20">
        <v>0.27336214990429325</v>
      </c>
      <c r="Q31" s="68">
        <v>20.323858229857745</v>
      </c>
      <c r="R31" s="112">
        <v>38.063121111489885</v>
      </c>
      <c r="S31" s="20">
        <v>0.02627214928252786</v>
      </c>
      <c r="T31" s="112">
        <v>11.0</v>
      </c>
      <c r="U31" s="47">
        <v>5.369807497467072</v>
      </c>
      <c r="V31" s="47">
        <v>2.9286993580423712</v>
      </c>
      <c r="W31" s="20">
        <v>5.186</v>
      </c>
      <c r="X31" s="20">
        <v>3.0365</v>
      </c>
      <c r="Y31" s="20">
        <v>5.236</v>
      </c>
      <c r="Z31" s="20">
        <v>3.1189999999999998</v>
      </c>
      <c r="AA31" s="20" t="s">
        <v>31</v>
      </c>
      <c r="AB31" s="20">
        <v>1.201</v>
      </c>
      <c r="AC31" s="20">
        <v>3.47</v>
      </c>
      <c r="AD31" s="20"/>
      <c r="AE31" s="20">
        <v>22.0</v>
      </c>
      <c r="AF31" s="20">
        <v>17027.0</v>
      </c>
      <c r="AG31" s="20"/>
    </row>
    <row r="32" ht="15.75" customHeight="1">
      <c r="A32" s="20" t="s">
        <v>97</v>
      </c>
      <c r="B32" s="20">
        <v>5055.75</v>
      </c>
      <c r="C32" s="20" t="s">
        <v>232</v>
      </c>
      <c r="D32" s="20">
        <v>1.2</v>
      </c>
      <c r="E32" s="20">
        <v>0.9</v>
      </c>
      <c r="F32" s="20" t="s">
        <v>311</v>
      </c>
      <c r="G32" s="20">
        <v>13.8</v>
      </c>
      <c r="H32" s="32">
        <v>5.386178861788618</v>
      </c>
      <c r="I32" s="32">
        <v>3.0417393733033746</v>
      </c>
      <c r="J32" s="20">
        <v>4.885</v>
      </c>
      <c r="K32" s="20">
        <v>2.676</v>
      </c>
      <c r="L32" s="20">
        <v>4.805</v>
      </c>
      <c r="M32" s="20">
        <v>2.634</v>
      </c>
      <c r="N32" s="20">
        <v>2.311833715</v>
      </c>
      <c r="O32" s="20">
        <v>54.15270308342125</v>
      </c>
      <c r="P32" s="20">
        <v>0.26587129558691164</v>
      </c>
      <c r="Q32" s="68">
        <v>21.38949799723271</v>
      </c>
      <c r="R32" s="112">
        <v>38.54909861022148</v>
      </c>
      <c r="S32" s="20">
        <v>0.025940943784736</v>
      </c>
      <c r="T32" s="112">
        <v>13.8</v>
      </c>
      <c r="U32" s="47">
        <v>5.435897435897436</v>
      </c>
      <c r="V32" s="47">
        <v>2.9938653844241774</v>
      </c>
      <c r="W32" s="20"/>
      <c r="X32" s="20"/>
      <c r="Y32" s="20"/>
      <c r="Z32" s="20"/>
      <c r="AA32" s="20" t="s">
        <v>31</v>
      </c>
      <c r="AB32" s="20">
        <v>1.201</v>
      </c>
      <c r="AC32" s="20">
        <v>3.47</v>
      </c>
      <c r="AD32" s="20"/>
      <c r="AE32" s="20">
        <v>22.0</v>
      </c>
      <c r="AF32" s="20">
        <v>17027.0</v>
      </c>
      <c r="AG32" s="20"/>
    </row>
    <row r="33" ht="15.75" customHeight="1">
      <c r="A33" s="20" t="s">
        <v>97</v>
      </c>
      <c r="B33" s="20">
        <v>5055.75</v>
      </c>
      <c r="C33" s="20" t="s">
        <v>232</v>
      </c>
      <c r="D33" s="20">
        <v>1.2</v>
      </c>
      <c r="E33" s="20">
        <v>0.9</v>
      </c>
      <c r="F33" s="20" t="s">
        <v>311</v>
      </c>
      <c r="G33" s="20">
        <v>16.5</v>
      </c>
      <c r="H33" s="32">
        <v>5.424769703172979</v>
      </c>
      <c r="I33" s="32">
        <v>3.0977825693664442</v>
      </c>
      <c r="J33" s="20">
        <v>4.988</v>
      </c>
      <c r="K33" s="20">
        <v>2.695</v>
      </c>
      <c r="L33" s="20">
        <v>4.975</v>
      </c>
      <c r="M33" s="20">
        <v>2.669</v>
      </c>
      <c r="N33" s="20">
        <v>2.313226557</v>
      </c>
      <c r="O33" s="20">
        <v>55.85361406966811</v>
      </c>
      <c r="P33" s="20">
        <v>0.2580597014785049</v>
      </c>
      <c r="Q33" s="68">
        <v>22.198316186436728</v>
      </c>
      <c r="R33" s="112">
        <v>38.4761684397565</v>
      </c>
      <c r="S33" s="20">
        <v>0.025990113895195552</v>
      </c>
      <c r="T33" s="112">
        <v>16.5</v>
      </c>
      <c r="U33" s="47">
        <v>5.469556243550051</v>
      </c>
      <c r="V33" s="47">
        <v>3.0540748532114703</v>
      </c>
      <c r="W33" s="20">
        <v>5.332</v>
      </c>
      <c r="X33" s="20">
        <v>3.121</v>
      </c>
      <c r="Y33" s="20">
        <v>5.28</v>
      </c>
      <c r="Z33" s="20">
        <v>3.167</v>
      </c>
      <c r="AA33" s="20" t="s">
        <v>31</v>
      </c>
      <c r="AB33" s="20">
        <v>1.201</v>
      </c>
      <c r="AC33" s="20">
        <v>3.47</v>
      </c>
      <c r="AD33" s="20"/>
      <c r="AE33" s="20">
        <v>22.0</v>
      </c>
      <c r="AF33" s="20">
        <v>17027.0</v>
      </c>
      <c r="AG33" s="20"/>
    </row>
    <row r="34" ht="15.75" customHeight="1">
      <c r="A34" s="20" t="s">
        <v>97</v>
      </c>
      <c r="B34" s="20">
        <v>5055.75</v>
      </c>
      <c r="C34" s="20" t="s">
        <v>232</v>
      </c>
      <c r="D34" s="20">
        <v>1.2</v>
      </c>
      <c r="E34" s="20">
        <v>0.9</v>
      </c>
      <c r="F34" s="20" t="s">
        <v>311</v>
      </c>
      <c r="G34" s="20">
        <v>19.3</v>
      </c>
      <c r="H34" s="32">
        <v>5.441478439425052</v>
      </c>
      <c r="I34" s="32">
        <v>3.139864422602784</v>
      </c>
      <c r="J34" s="20">
        <v>5.075</v>
      </c>
      <c r="K34" s="20">
        <v>2.722</v>
      </c>
      <c r="L34" s="20">
        <v>4.982</v>
      </c>
      <c r="M34" s="20">
        <v>2.701</v>
      </c>
      <c r="N34" s="20">
        <v>2.314646837</v>
      </c>
      <c r="O34" s="20">
        <v>57.06812185586058</v>
      </c>
      <c r="P34" s="20">
        <v>0.25042329417506654</v>
      </c>
      <c r="Q34" s="68">
        <v>22.819521246007234</v>
      </c>
      <c r="R34" s="112">
        <v>38.109941435460726</v>
      </c>
      <c r="S34" s="20">
        <v>0.026239872388507925</v>
      </c>
      <c r="T34" s="112">
        <v>19.3</v>
      </c>
      <c r="U34" s="47">
        <v>5.4922279792746105</v>
      </c>
      <c r="V34" s="47">
        <v>3.1042382373502484</v>
      </c>
      <c r="W34" s="20"/>
      <c r="X34" s="20"/>
      <c r="Y34" s="20"/>
      <c r="Z34" s="20"/>
      <c r="AA34" s="20" t="s">
        <v>31</v>
      </c>
      <c r="AB34" s="20">
        <v>1.201</v>
      </c>
      <c r="AC34" s="20">
        <v>3.47</v>
      </c>
      <c r="AD34" s="20"/>
      <c r="AE34" s="20">
        <v>22.0</v>
      </c>
      <c r="AF34" s="20">
        <v>17027.0</v>
      </c>
      <c r="AG34" s="20"/>
    </row>
    <row r="35" ht="15.75" customHeight="1">
      <c r="A35" s="20" t="s">
        <v>97</v>
      </c>
      <c r="B35" s="20">
        <v>5055.75</v>
      </c>
      <c r="C35" s="20" t="s">
        <v>232</v>
      </c>
      <c r="D35" s="20">
        <v>1.2</v>
      </c>
      <c r="E35" s="20">
        <v>0.9</v>
      </c>
      <c r="F35" s="20" t="s">
        <v>311</v>
      </c>
      <c r="G35" s="20">
        <v>22.1</v>
      </c>
      <c r="H35" s="32">
        <v>5.452674897119342</v>
      </c>
      <c r="I35" s="32">
        <v>3.1624037515362016</v>
      </c>
      <c r="J35" s="20">
        <v>5.123</v>
      </c>
      <c r="K35" s="20">
        <v>2.751</v>
      </c>
      <c r="L35" s="20">
        <v>5.116</v>
      </c>
      <c r="M35" s="20">
        <v>2.718</v>
      </c>
      <c r="N35" s="20">
        <v>2.315666222</v>
      </c>
      <c r="O35" s="20">
        <v>57.737392380602735</v>
      </c>
      <c r="P35" s="20">
        <v>0.24656972825109552</v>
      </c>
      <c r="Q35" s="68">
        <v>23.158508935399382</v>
      </c>
      <c r="R35" s="112">
        <v>37.97059705493551</v>
      </c>
      <c r="S35" s="20">
        <v>0.02633616739165858</v>
      </c>
      <c r="T35" s="112">
        <v>22.1</v>
      </c>
      <c r="U35" s="47">
        <v>5.4979253112033195</v>
      </c>
      <c r="V35" s="47">
        <v>3.113471355041961</v>
      </c>
      <c r="W35" s="20">
        <v>5.408</v>
      </c>
      <c r="X35" s="20">
        <v>3.149</v>
      </c>
      <c r="Y35" s="20">
        <v>5.431</v>
      </c>
      <c r="Z35" s="20">
        <v>3.2075</v>
      </c>
      <c r="AA35" s="20" t="s">
        <v>31</v>
      </c>
      <c r="AB35" s="20">
        <v>1.201</v>
      </c>
      <c r="AC35" s="20">
        <v>3.47</v>
      </c>
      <c r="AD35" s="20"/>
      <c r="AE35" s="20">
        <v>22.0</v>
      </c>
      <c r="AF35" s="20">
        <v>17027.0</v>
      </c>
      <c r="AG35" s="20"/>
    </row>
    <row r="36" ht="15.75" customHeight="1">
      <c r="A36" s="20" t="s">
        <v>100</v>
      </c>
      <c r="B36" s="36">
        <v>5056.1</v>
      </c>
      <c r="C36" s="20" t="s">
        <v>232</v>
      </c>
      <c r="D36" s="20">
        <v>1.2</v>
      </c>
      <c r="E36" s="20">
        <v>0.9</v>
      </c>
      <c r="F36" s="20" t="s">
        <v>311</v>
      </c>
      <c r="G36" s="20">
        <v>5.5</v>
      </c>
      <c r="H36" s="32">
        <v>5.534857142857142</v>
      </c>
      <c r="I36" s="32">
        <v>2.99663906912075</v>
      </c>
      <c r="J36" s="20">
        <v>4.696</v>
      </c>
      <c r="K36" s="20">
        <v>2.46</v>
      </c>
      <c r="L36" s="20">
        <v>4.661</v>
      </c>
      <c r="M36" s="20">
        <v>2.626</v>
      </c>
      <c r="N36" s="20">
        <v>2.381160459</v>
      </c>
      <c r="O36" s="20">
        <v>55.280451074405015</v>
      </c>
      <c r="P36" s="20">
        <v>0.2926592120641835</v>
      </c>
      <c r="Q36" s="68">
        <v>21.38245353395594</v>
      </c>
      <c r="R36" s="112">
        <v>44.43606395116476</v>
      </c>
      <c r="S36" s="20">
        <v>0.022504243424867693</v>
      </c>
      <c r="T36" s="20">
        <v>5.5</v>
      </c>
      <c r="U36" s="47">
        <v>5.57307249712313</v>
      </c>
      <c r="V36" s="47">
        <v>2.67765301574763</v>
      </c>
      <c r="W36" s="57">
        <v>5.291</v>
      </c>
      <c r="X36" s="57">
        <v>2.9335</v>
      </c>
      <c r="Y36" s="113">
        <v>5.212</v>
      </c>
      <c r="Z36" s="57">
        <v>2.9000000000000004</v>
      </c>
      <c r="AA36" s="20" t="s">
        <v>31</v>
      </c>
      <c r="AB36" s="20">
        <v>1.201</v>
      </c>
      <c r="AC36" s="20">
        <v>3.47</v>
      </c>
      <c r="AD36" s="20"/>
      <c r="AE36" s="20">
        <v>22.0</v>
      </c>
      <c r="AF36" s="20">
        <v>17027.0</v>
      </c>
      <c r="AG36" s="20"/>
    </row>
    <row r="37" ht="15.75" customHeight="1">
      <c r="A37" s="20" t="s">
        <v>100</v>
      </c>
      <c r="B37" s="36">
        <v>5056.1</v>
      </c>
      <c r="C37" s="20" t="s">
        <v>232</v>
      </c>
      <c r="D37" s="20">
        <v>1.2</v>
      </c>
      <c r="E37" s="20">
        <v>0.9</v>
      </c>
      <c r="F37" s="20" t="s">
        <v>311</v>
      </c>
      <c r="G37" s="20">
        <v>8.3</v>
      </c>
      <c r="H37" s="32">
        <v>5.631395348837209</v>
      </c>
      <c r="I37" s="32">
        <v>3.1086665647534937</v>
      </c>
      <c r="J37" s="20">
        <v>4.713</v>
      </c>
      <c r="K37" s="20">
        <v>2.565</v>
      </c>
      <c r="L37" s="20">
        <v>4.772</v>
      </c>
      <c r="M37" s="20">
        <v>2.82</v>
      </c>
      <c r="N37" s="20">
        <v>2.383912694</v>
      </c>
      <c r="O37" s="20">
        <v>59.015801771049794</v>
      </c>
      <c r="P37" s="20">
        <v>0.2808541670189741</v>
      </c>
      <c r="Q37" s="68">
        <v>23.0376741125813</v>
      </c>
      <c r="R37" s="112">
        <v>44.88320324435853</v>
      </c>
      <c r="S37" s="20">
        <v>0.022280049722736582</v>
      </c>
      <c r="T37" s="20">
        <v>8.3</v>
      </c>
      <c r="U37" s="47">
        <v>5.6643274853801175</v>
      </c>
      <c r="V37" s="47">
        <v>2.799426640746085</v>
      </c>
      <c r="W37" s="20"/>
      <c r="X37" s="20"/>
      <c r="Y37" s="13"/>
      <c r="Z37" s="20"/>
      <c r="AA37" s="20" t="s">
        <v>31</v>
      </c>
      <c r="AB37" s="20">
        <v>1.201</v>
      </c>
      <c r="AC37" s="20">
        <v>3.47</v>
      </c>
      <c r="AD37" s="20"/>
      <c r="AE37" s="20">
        <v>22.0</v>
      </c>
      <c r="AF37" s="20">
        <v>17027.0</v>
      </c>
      <c r="AG37" s="20"/>
    </row>
    <row r="38" ht="15.75" customHeight="1">
      <c r="A38" s="20" t="s">
        <v>100</v>
      </c>
      <c r="B38" s="36">
        <v>5056.1</v>
      </c>
      <c r="C38" s="20" t="s">
        <v>232</v>
      </c>
      <c r="D38" s="20">
        <v>1.2</v>
      </c>
      <c r="E38" s="20">
        <v>0.9</v>
      </c>
      <c r="F38" s="20" t="s">
        <v>311</v>
      </c>
      <c r="G38" s="20">
        <v>11.0</v>
      </c>
      <c r="H38" s="32">
        <v>5.684272300469483</v>
      </c>
      <c r="I38" s="32">
        <v>3.1843490528795435</v>
      </c>
      <c r="J38" s="20">
        <v>4.754</v>
      </c>
      <c r="K38" s="20">
        <v>2.612</v>
      </c>
      <c r="L38" s="20">
        <v>4.979</v>
      </c>
      <c r="M38" s="20">
        <v>2.844</v>
      </c>
      <c r="N38" s="20">
        <v>2.385820036</v>
      </c>
      <c r="O38" s="20">
        <v>61.51256320501146</v>
      </c>
      <c r="P38" s="20">
        <v>0.27131980707462267</v>
      </c>
      <c r="Q38" s="68">
        <v>24.19240338375412</v>
      </c>
      <c r="R38" s="112">
        <v>44.831577830824045</v>
      </c>
      <c r="S38" s="20">
        <v>0.022305706120217074</v>
      </c>
      <c r="T38" s="20">
        <v>11.0</v>
      </c>
      <c r="U38" s="47">
        <v>5.738151658767773</v>
      </c>
      <c r="V38" s="47">
        <v>2.902004268832318</v>
      </c>
      <c r="W38" s="20">
        <v>5.336</v>
      </c>
      <c r="X38" s="20">
        <v>2.9495</v>
      </c>
      <c r="Y38" s="67">
        <v>5.277</v>
      </c>
      <c r="Z38" s="20">
        <v>2.911</v>
      </c>
      <c r="AA38" s="20" t="s">
        <v>31</v>
      </c>
      <c r="AB38" s="20">
        <v>1.201</v>
      </c>
      <c r="AC38" s="20">
        <v>3.47</v>
      </c>
      <c r="AD38" s="20"/>
      <c r="AE38" s="20">
        <v>22.0</v>
      </c>
      <c r="AF38" s="20">
        <v>17027.0</v>
      </c>
      <c r="AG38" s="20"/>
    </row>
    <row r="39" ht="15.75" customHeight="1">
      <c r="A39" s="20" t="s">
        <v>100</v>
      </c>
      <c r="B39" s="36">
        <v>5056.1</v>
      </c>
      <c r="C39" s="20" t="s">
        <v>232</v>
      </c>
      <c r="D39" s="20">
        <v>1.2</v>
      </c>
      <c r="E39" s="20">
        <v>0.9</v>
      </c>
      <c r="F39" s="20" t="s">
        <v>311</v>
      </c>
      <c r="G39" s="20">
        <v>13.8</v>
      </c>
      <c r="H39" s="32">
        <v>5.724586288416076</v>
      </c>
      <c r="I39" s="32">
        <v>3.2495543275602587</v>
      </c>
      <c r="J39" s="20">
        <v>4.986</v>
      </c>
      <c r="K39" s="20">
        <v>2.638</v>
      </c>
      <c r="L39" s="20">
        <v>5.019</v>
      </c>
      <c r="M39" s="20">
        <v>2.864</v>
      </c>
      <c r="N39" s="20">
        <v>2.3875837</v>
      </c>
      <c r="O39" s="20">
        <v>63.649648658897995</v>
      </c>
      <c r="P39" s="20">
        <v>0.2622919295057487</v>
      </c>
      <c r="Q39" s="68">
        <v>25.21193678383892</v>
      </c>
      <c r="R39" s="112">
        <v>44.62732272583712</v>
      </c>
      <c r="S39" s="20">
        <v>0.02240779726230467</v>
      </c>
      <c r="T39" s="20">
        <v>13.8</v>
      </c>
      <c r="U39" s="47">
        <v>5.813925570228091</v>
      </c>
      <c r="V39" s="47">
        <v>2.9849069325735993</v>
      </c>
      <c r="W39" s="20"/>
      <c r="X39" s="20"/>
      <c r="Y39" s="13"/>
      <c r="Z39" s="20"/>
      <c r="AA39" s="20" t="s">
        <v>31</v>
      </c>
      <c r="AB39" s="20">
        <v>1.201</v>
      </c>
      <c r="AC39" s="20">
        <v>3.47</v>
      </c>
      <c r="AD39" s="20"/>
      <c r="AE39" s="20">
        <v>22.0</v>
      </c>
      <c r="AF39" s="20">
        <v>17027.0</v>
      </c>
      <c r="AG39" s="20"/>
    </row>
    <row r="40" ht="15.75" customHeight="1">
      <c r="A40" s="20" t="s">
        <v>100</v>
      </c>
      <c r="B40" s="36">
        <v>5056.1</v>
      </c>
      <c r="C40" s="20" t="s">
        <v>232</v>
      </c>
      <c r="D40" s="20">
        <v>1.2</v>
      </c>
      <c r="E40" s="20">
        <v>0.9</v>
      </c>
      <c r="F40" s="20" t="s">
        <v>311</v>
      </c>
      <c r="G40" s="20">
        <v>16.5</v>
      </c>
      <c r="H40" s="32">
        <v>5.76547619047619</v>
      </c>
      <c r="I40" s="32">
        <v>3.2958901418865834</v>
      </c>
      <c r="J40" s="20">
        <v>5.039</v>
      </c>
      <c r="K40" s="20">
        <v>2.675</v>
      </c>
      <c r="L40" s="20">
        <v>5.025</v>
      </c>
      <c r="M40" s="20">
        <v>2.901</v>
      </c>
      <c r="N40" s="20">
        <v>2.389111507</v>
      </c>
      <c r="O40" s="20">
        <v>65.25975117186879</v>
      </c>
      <c r="P40" s="20">
        <v>0.2572844462493111</v>
      </c>
      <c r="Q40" s="68">
        <v>25.95265986410215</v>
      </c>
      <c r="R40" s="112">
        <v>44.81222990135874</v>
      </c>
      <c r="S40" s="20">
        <v>0.02231533673287879</v>
      </c>
      <c r="T40" s="20">
        <v>16.5</v>
      </c>
      <c r="U40" s="47">
        <v>5.856106408706167</v>
      </c>
      <c r="V40" s="47">
        <v>3.0441177458269477</v>
      </c>
      <c r="W40" s="20">
        <v>5.359</v>
      </c>
      <c r="X40" s="20">
        <v>2.9539999999999997</v>
      </c>
      <c r="Y40" s="67">
        <v>5.306</v>
      </c>
      <c r="Z40" s="20">
        <v>2.9365</v>
      </c>
      <c r="AA40" s="20" t="s">
        <v>31</v>
      </c>
      <c r="AB40" s="20">
        <v>1.201</v>
      </c>
      <c r="AC40" s="20">
        <v>3.47</v>
      </c>
      <c r="AD40" s="20"/>
      <c r="AE40" s="20">
        <v>22.0</v>
      </c>
      <c r="AF40" s="20">
        <v>17027.0</v>
      </c>
      <c r="AG40" s="20"/>
    </row>
    <row r="41" ht="15.75" customHeight="1">
      <c r="A41" s="20" t="s">
        <v>100</v>
      </c>
      <c r="B41" s="36">
        <v>5056.1</v>
      </c>
      <c r="C41" s="20" t="s">
        <v>232</v>
      </c>
      <c r="D41" s="20">
        <v>1.2</v>
      </c>
      <c r="E41" s="20">
        <v>0.9</v>
      </c>
      <c r="F41" s="20" t="s">
        <v>311</v>
      </c>
      <c r="G41" s="20">
        <v>19.3</v>
      </c>
      <c r="H41" s="32">
        <v>5.8</v>
      </c>
      <c r="I41" s="32">
        <v>3.3314248510921174</v>
      </c>
      <c r="J41" s="20">
        <v>5.065</v>
      </c>
      <c r="K41" s="20">
        <v>2.697</v>
      </c>
      <c r="L41" s="20">
        <v>5.052</v>
      </c>
      <c r="M41" s="20">
        <v>2.913</v>
      </c>
      <c r="N41" s="20">
        <v>2.390172458</v>
      </c>
      <c r="O41" s="20">
        <v>66.5205705173814</v>
      </c>
      <c r="P41" s="20">
        <v>0.2538243209792032</v>
      </c>
      <c r="Q41" s="68">
        <v>26.527069783361124</v>
      </c>
      <c r="R41" s="112">
        <v>45.03597510930517</v>
      </c>
      <c r="S41" s="20">
        <v>0.02220447092736277</v>
      </c>
      <c r="T41" s="20">
        <v>19.3</v>
      </c>
      <c r="U41" s="47">
        <v>5.898903775883069</v>
      </c>
      <c r="V41" s="47">
        <v>3.0732479421602372</v>
      </c>
      <c r="W41" s="20"/>
      <c r="X41" s="20"/>
      <c r="Y41" s="13"/>
      <c r="Z41" s="20"/>
      <c r="AA41" s="20" t="s">
        <v>31</v>
      </c>
      <c r="AB41" s="20">
        <v>1.201</v>
      </c>
      <c r="AC41" s="20">
        <v>3.47</v>
      </c>
      <c r="AD41" s="20"/>
      <c r="AE41" s="20">
        <v>22.0</v>
      </c>
      <c r="AF41" s="20">
        <v>17027.0</v>
      </c>
      <c r="AG41" s="20"/>
    </row>
    <row r="42" ht="15.75" customHeight="1">
      <c r="A42" s="20" t="s">
        <v>100</v>
      </c>
      <c r="B42" s="36">
        <v>5056.1</v>
      </c>
      <c r="C42" s="20" t="s">
        <v>232</v>
      </c>
      <c r="D42" s="20">
        <v>1.2</v>
      </c>
      <c r="E42" s="20">
        <v>0.9</v>
      </c>
      <c r="F42" s="20" t="s">
        <v>311</v>
      </c>
      <c r="G42" s="20">
        <v>22.1</v>
      </c>
      <c r="H42" s="32">
        <v>5.834939759036145</v>
      </c>
      <c r="I42" s="32">
        <v>3.3537240836899835</v>
      </c>
      <c r="J42" s="20">
        <v>5.065</v>
      </c>
      <c r="K42" s="20">
        <v>2.733</v>
      </c>
      <c r="L42" s="20">
        <v>5.059</v>
      </c>
      <c r="M42" s="20">
        <v>2.924</v>
      </c>
      <c r="N42" s="20">
        <v>2.391169263</v>
      </c>
      <c r="O42" s="20">
        <v>67.41586206001628</v>
      </c>
      <c r="P42" s="20">
        <v>0.25333485619808893</v>
      </c>
      <c r="Q42" s="68">
        <v>26.894593143494774</v>
      </c>
      <c r="R42" s="112">
        <v>45.55153937366183</v>
      </c>
      <c r="S42" s="20">
        <v>0.021953154904314955</v>
      </c>
      <c r="T42" s="20">
        <v>22.1</v>
      </c>
      <c r="U42" s="47">
        <v>5.935049019607843</v>
      </c>
      <c r="V42" s="47">
        <v>3.087859486609139</v>
      </c>
      <c r="W42" s="20">
        <v>5.374</v>
      </c>
      <c r="X42" s="20">
        <v>2.9605</v>
      </c>
      <c r="Y42" s="67">
        <v>5.314</v>
      </c>
      <c r="Z42" s="20">
        <v>2.942</v>
      </c>
      <c r="AA42" s="20" t="s">
        <v>31</v>
      </c>
      <c r="AB42" s="20">
        <v>1.201</v>
      </c>
      <c r="AC42" s="20">
        <v>3.47</v>
      </c>
      <c r="AD42" s="20"/>
      <c r="AE42" s="20">
        <v>22.0</v>
      </c>
      <c r="AF42" s="20">
        <v>17027.0</v>
      </c>
      <c r="AG42" s="20"/>
    </row>
    <row r="43" ht="15.75" customHeight="1">
      <c r="A43" s="20" t="s">
        <v>104</v>
      </c>
      <c r="B43" s="36">
        <v>5056.4</v>
      </c>
      <c r="C43" s="20" t="s">
        <v>232</v>
      </c>
      <c r="D43" s="20">
        <v>1.2</v>
      </c>
      <c r="E43" s="20">
        <v>0.9</v>
      </c>
      <c r="F43" s="20" t="s">
        <v>311</v>
      </c>
      <c r="G43" s="20">
        <v>0.0</v>
      </c>
      <c r="H43" s="32">
        <v>4.7477876106194685</v>
      </c>
      <c r="I43" s="32">
        <v>2.7605145413870242</v>
      </c>
      <c r="J43" s="20"/>
      <c r="K43" s="20"/>
      <c r="L43" s="20"/>
      <c r="M43" s="20"/>
      <c r="N43" s="20">
        <v>2.236818264</v>
      </c>
      <c r="O43" s="20">
        <v>42.43116481965947</v>
      </c>
      <c r="P43" s="20">
        <v>0.2446412203628598</v>
      </c>
      <c r="Q43" s="68">
        <v>17.045540564408267</v>
      </c>
      <c r="R43" s="112">
        <v>27.693822837521207</v>
      </c>
      <c r="S43" s="20">
        <v>0.03610913545114262</v>
      </c>
      <c r="T43" s="20"/>
      <c r="U43" s="47"/>
      <c r="V43" s="47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</row>
    <row r="44" ht="15.75" customHeight="1">
      <c r="A44" s="20" t="s">
        <v>104</v>
      </c>
      <c r="B44" s="36">
        <v>5056.4</v>
      </c>
      <c r="C44" s="20" t="s">
        <v>232</v>
      </c>
      <c r="D44" s="20">
        <v>1.2</v>
      </c>
      <c r="E44" s="20">
        <v>0.9</v>
      </c>
      <c r="F44" s="20" t="s">
        <v>311</v>
      </c>
      <c r="G44" s="20">
        <v>5.5</v>
      </c>
      <c r="H44" s="32">
        <v>4.828982898289829</v>
      </c>
      <c r="I44" s="32">
        <v>2.778427698307784</v>
      </c>
      <c r="J44" s="20">
        <v>4.524</v>
      </c>
      <c r="K44" s="20">
        <v>2.395</v>
      </c>
      <c r="L44" s="20">
        <v>4.546</v>
      </c>
      <c r="M44" s="20">
        <v>2.558</v>
      </c>
      <c r="N44" s="20">
        <v>2.263218878</v>
      </c>
      <c r="O44" s="20">
        <v>43.76785583592863</v>
      </c>
      <c r="P44" s="20">
        <v>0.2525657116651097</v>
      </c>
      <c r="Q44" s="68">
        <v>17.471281318145547</v>
      </c>
      <c r="R44" s="112">
        <v>29.481130882913426</v>
      </c>
      <c r="S44" s="20">
        <v>0.033920001372117536</v>
      </c>
      <c r="T44" s="20"/>
      <c r="U44" s="47"/>
      <c r="V44" s="47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</row>
    <row r="45" ht="15.75" customHeight="1">
      <c r="A45" s="20" t="s">
        <v>104</v>
      </c>
      <c r="B45" s="36">
        <v>5056.4</v>
      </c>
      <c r="C45" s="20" t="s">
        <v>232</v>
      </c>
      <c r="D45" s="20">
        <v>1.2</v>
      </c>
      <c r="E45" s="20">
        <v>0.9</v>
      </c>
      <c r="F45" s="20" t="s">
        <v>311</v>
      </c>
      <c r="G45" s="20">
        <v>8.3</v>
      </c>
      <c r="H45" s="32">
        <v>4.986059479553904</v>
      </c>
      <c r="I45" s="32">
        <v>2.846385355660783</v>
      </c>
      <c r="J45" s="20">
        <v>4.601</v>
      </c>
      <c r="K45" s="20">
        <v>2.482</v>
      </c>
      <c r="L45" s="20">
        <v>4.652</v>
      </c>
      <c r="M45" s="20">
        <v>2.557</v>
      </c>
      <c r="N45" s="20">
        <v>2.267625389</v>
      </c>
      <c r="O45" s="20">
        <v>46.23448507245892</v>
      </c>
      <c r="P45" s="20">
        <v>0.2582800934504585</v>
      </c>
      <c r="Q45" s="68">
        <v>18.372095892288417</v>
      </c>
      <c r="R45" s="112">
        <v>31.87882877365402</v>
      </c>
      <c r="S45" s="20">
        <v>0.031368781052158394</v>
      </c>
      <c r="T45" s="20"/>
      <c r="U45" s="47"/>
      <c r="V45" s="47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</row>
    <row r="46" ht="15.75" customHeight="1">
      <c r="A46" s="20" t="s">
        <v>104</v>
      </c>
      <c r="B46" s="36">
        <v>5056.4</v>
      </c>
      <c r="C46" s="20" t="s">
        <v>232</v>
      </c>
      <c r="D46" s="20">
        <v>1.2</v>
      </c>
      <c r="E46" s="20">
        <v>0.9</v>
      </c>
      <c r="F46" s="20" t="s">
        <v>311</v>
      </c>
      <c r="G46" s="20">
        <v>11.0</v>
      </c>
      <c r="H46" s="32">
        <v>5.109523809523809</v>
      </c>
      <c r="I46" s="32">
        <v>2.898454428494041</v>
      </c>
      <c r="J46" s="20">
        <v>4.709</v>
      </c>
      <c r="K46" s="20">
        <v>2.558</v>
      </c>
      <c r="L46" s="20">
        <v>4.733</v>
      </c>
      <c r="M46" s="20">
        <v>2.65</v>
      </c>
      <c r="N46" s="20">
        <v>2.271357781</v>
      </c>
      <c r="O46" s="20">
        <v>48.19158750008583</v>
      </c>
      <c r="P46" s="20">
        <v>0.2627655788426385</v>
      </c>
      <c r="Q46" s="68">
        <v>19.081763197985975</v>
      </c>
      <c r="R46" s="112">
        <v>33.85651715644837</v>
      </c>
      <c r="S46" s="20">
        <v>0.029536410829828618</v>
      </c>
      <c r="T46" s="20"/>
      <c r="U46" s="47"/>
      <c r="V46" s="47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</row>
    <row r="47" ht="15.75" customHeight="1">
      <c r="A47" s="20" t="s">
        <v>104</v>
      </c>
      <c r="B47" s="36">
        <v>5056.4</v>
      </c>
      <c r="C47" s="20" t="s">
        <v>232</v>
      </c>
      <c r="D47" s="20">
        <v>1.2</v>
      </c>
      <c r="E47" s="20">
        <v>0.9</v>
      </c>
      <c r="F47" s="20" t="s">
        <v>311</v>
      </c>
      <c r="G47" s="20">
        <v>13.8</v>
      </c>
      <c r="H47" s="32">
        <v>5.183574879227054</v>
      </c>
      <c r="I47" s="32">
        <v>2.932705724521413</v>
      </c>
      <c r="J47" s="20">
        <v>4.995</v>
      </c>
      <c r="K47" s="20">
        <v>2.594</v>
      </c>
      <c r="L47" s="20">
        <v>5.035</v>
      </c>
      <c r="M47" s="20">
        <v>2.677</v>
      </c>
      <c r="N47" s="20">
        <v>2.274223018</v>
      </c>
      <c r="O47" s="20">
        <v>49.47142959274228</v>
      </c>
      <c r="P47" s="20">
        <v>0.26460367686516995</v>
      </c>
      <c r="Q47" s="68">
        <v>19.560052883673865</v>
      </c>
      <c r="R47" s="112">
        <v>35.02704781303805</v>
      </c>
      <c r="S47" s="20">
        <v>0.02854936577406252</v>
      </c>
      <c r="T47" s="20"/>
      <c r="U47" s="47"/>
      <c r="V47" s="47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</row>
    <row r="48" ht="15.75" customHeight="1">
      <c r="A48" s="20" t="s">
        <v>104</v>
      </c>
      <c r="B48" s="36">
        <v>5056.4</v>
      </c>
      <c r="C48" s="20" t="s">
        <v>232</v>
      </c>
      <c r="D48" s="20">
        <v>1.2</v>
      </c>
      <c r="E48" s="20">
        <v>0.9</v>
      </c>
      <c r="F48" s="20" t="s">
        <v>311</v>
      </c>
      <c r="G48" s="20">
        <v>16.5</v>
      </c>
      <c r="H48" s="32">
        <v>5.229044834307993</v>
      </c>
      <c r="I48" s="32">
        <v>2.9536218342326572</v>
      </c>
      <c r="J48" s="20">
        <v>5.008</v>
      </c>
      <c r="K48" s="20">
        <v>2.61</v>
      </c>
      <c r="L48" s="20">
        <v>5.055</v>
      </c>
      <c r="M48" s="20">
        <v>2.686</v>
      </c>
      <c r="N48" s="20">
        <v>2.27688095</v>
      </c>
      <c r="O48" s="20">
        <v>50.282868264520665</v>
      </c>
      <c r="P48" s="20">
        <v>0.2657267079682992</v>
      </c>
      <c r="Q48" s="68">
        <v>19.863240598451533</v>
      </c>
      <c r="R48" s="112">
        <v>35.77222982358898</v>
      </c>
      <c r="S48" s="20">
        <v>0.027954645403194252</v>
      </c>
      <c r="T48" s="20"/>
      <c r="U48" s="47"/>
      <c r="V48" s="47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</row>
    <row r="49" ht="15.75" customHeight="1">
      <c r="A49" s="20" t="s">
        <v>104</v>
      </c>
      <c r="B49" s="36">
        <v>5056.4</v>
      </c>
      <c r="C49" s="20" t="s">
        <v>232</v>
      </c>
      <c r="D49" s="20">
        <v>1.2</v>
      </c>
      <c r="E49" s="20">
        <v>0.9</v>
      </c>
      <c r="F49" s="20" t="s">
        <v>311</v>
      </c>
      <c r="G49" s="20">
        <v>19.3</v>
      </c>
      <c r="H49" s="32">
        <v>5.249510763209393</v>
      </c>
      <c r="I49" s="32">
        <v>2.9807110309148843</v>
      </c>
      <c r="J49" s="20">
        <v>5.144</v>
      </c>
      <c r="K49" s="20">
        <v>2.621</v>
      </c>
      <c r="L49" s="20">
        <v>5.095</v>
      </c>
      <c r="M49" s="20">
        <v>2.693</v>
      </c>
      <c r="N49" s="20">
        <v>2.27887976</v>
      </c>
      <c r="O49" s="20">
        <v>51.10736482553503</v>
      </c>
      <c r="P49" s="20">
        <v>0.2620958309973745</v>
      </c>
      <c r="Q49" s="68">
        <v>20.24702228243132</v>
      </c>
      <c r="R49" s="112">
        <v>35.80388764643787</v>
      </c>
      <c r="S49" s="20">
        <v>0.027929927885903472</v>
      </c>
      <c r="T49" s="20"/>
      <c r="U49" s="47"/>
      <c r="V49" s="47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</row>
    <row r="50" ht="15.75" customHeight="1">
      <c r="A50" s="20" t="s">
        <v>104</v>
      </c>
      <c r="B50" s="36">
        <v>5056.4</v>
      </c>
      <c r="C50" s="20" t="s">
        <v>232</v>
      </c>
      <c r="D50" s="20">
        <v>1.2</v>
      </c>
      <c r="E50" s="20">
        <v>0.9</v>
      </c>
      <c r="F50" s="20" t="s">
        <v>311</v>
      </c>
      <c r="G50" s="20">
        <v>22.1</v>
      </c>
      <c r="H50" s="32">
        <v>5.26496565260059</v>
      </c>
      <c r="I50" s="32">
        <v>2.991409991836065</v>
      </c>
      <c r="J50" s="20">
        <v>5.172</v>
      </c>
      <c r="K50" s="20">
        <v>2.634</v>
      </c>
      <c r="L50" s="20">
        <v>5.158</v>
      </c>
      <c r="M50" s="20">
        <v>2.715</v>
      </c>
      <c r="N50" s="20">
        <v>2.280640809</v>
      </c>
      <c r="O50" s="20">
        <v>51.49623164368285</v>
      </c>
      <c r="P50" s="20">
        <v>0.2616435825894851</v>
      </c>
      <c r="Q50" s="68">
        <v>20.40839122646207</v>
      </c>
      <c r="R50" s="112">
        <v>36.00786321253258</v>
      </c>
      <c r="S50" s="20">
        <v>0.027771711809101433</v>
      </c>
      <c r="T50" s="20"/>
      <c r="U50" s="47"/>
      <c r="V50" s="47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</row>
    <row r="51" ht="15.75" customHeight="1">
      <c r="A51" s="20" t="s">
        <v>108</v>
      </c>
      <c r="B51" s="36">
        <v>5056.5</v>
      </c>
      <c r="C51" s="20" t="s">
        <v>232</v>
      </c>
      <c r="D51" s="20">
        <v>1.2</v>
      </c>
      <c r="E51" s="20">
        <v>0.9</v>
      </c>
      <c r="F51" s="20" t="s">
        <v>311</v>
      </c>
      <c r="G51" s="20">
        <v>0.0</v>
      </c>
      <c r="H51" s="32">
        <v>3.5751860101416995</v>
      </c>
      <c r="I51" s="32">
        <v>2.147148850475549</v>
      </c>
      <c r="J51" s="20"/>
      <c r="K51" s="20"/>
      <c r="L51" s="20"/>
      <c r="M51" s="20"/>
      <c r="N51" s="20">
        <v>2.31975652</v>
      </c>
      <c r="O51" s="20">
        <v>26.050335923306466</v>
      </c>
      <c r="P51" s="20">
        <v>0.21791399966511849</v>
      </c>
      <c r="Q51" s="68">
        <v>10.694653288520103</v>
      </c>
      <c r="R51" s="112">
        <v>15.391485748070044</v>
      </c>
      <c r="S51" s="20">
        <v>0.06497098567143793</v>
      </c>
      <c r="T51" s="20"/>
      <c r="U51" s="47"/>
      <c r="V51" s="47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</row>
    <row r="52" ht="15.75" customHeight="1">
      <c r="A52" s="20" t="s">
        <v>108</v>
      </c>
      <c r="B52" s="36">
        <v>5056.5</v>
      </c>
      <c r="C52" s="20" t="s">
        <v>232</v>
      </c>
      <c r="D52" s="20">
        <v>1.2</v>
      </c>
      <c r="E52" s="20">
        <v>0.9</v>
      </c>
      <c r="F52" s="20" t="s">
        <v>311</v>
      </c>
      <c r="G52" s="20">
        <v>5.5</v>
      </c>
      <c r="H52" s="32">
        <v>4.077617426085077</v>
      </c>
      <c r="I52" s="32">
        <v>2.309246552948779</v>
      </c>
      <c r="J52" s="20">
        <v>4.001</v>
      </c>
      <c r="K52" s="20">
        <v>2.236</v>
      </c>
      <c r="L52" s="20">
        <v>4.035</v>
      </c>
      <c r="M52" s="20">
        <v>2.044</v>
      </c>
      <c r="N52" s="20">
        <v>2.33583572</v>
      </c>
      <c r="O52" s="20">
        <v>31.48721714141403</v>
      </c>
      <c r="P52" s="20">
        <v>0.26392522075024466</v>
      </c>
      <c r="Q52" s="68">
        <v>12.456123441671554</v>
      </c>
      <c r="R52" s="112">
        <v>22.22969154200509</v>
      </c>
      <c r="S52" s="20">
        <v>0.044984879709662466</v>
      </c>
      <c r="T52" s="20">
        <v>5.5</v>
      </c>
      <c r="U52" s="47">
        <v>4.5328366280117764</v>
      </c>
      <c r="V52" s="47">
        <v>2.5091842984471358</v>
      </c>
      <c r="W52" s="20">
        <v>4.41</v>
      </c>
      <c r="X52" s="20">
        <v>2.5865</v>
      </c>
      <c r="Y52" s="20">
        <v>4.426</v>
      </c>
      <c r="Z52" s="20">
        <v>2.5805</v>
      </c>
      <c r="AA52" s="20" t="s">
        <v>31</v>
      </c>
      <c r="AB52" s="20">
        <v>1.201</v>
      </c>
      <c r="AC52" s="20">
        <v>3.47</v>
      </c>
      <c r="AD52" s="20"/>
      <c r="AE52" s="20">
        <v>22.0</v>
      </c>
      <c r="AF52" s="20">
        <v>17027.0</v>
      </c>
      <c r="AG52" s="20"/>
    </row>
    <row r="53" ht="15.75" customHeight="1">
      <c r="A53" s="20" t="s">
        <v>108</v>
      </c>
      <c r="B53" s="36">
        <v>5056.5</v>
      </c>
      <c r="C53" s="20" t="s">
        <v>232</v>
      </c>
      <c r="D53" s="20">
        <v>1.2</v>
      </c>
      <c r="E53" s="20">
        <v>0.9</v>
      </c>
      <c r="F53" s="20" t="s">
        <v>311</v>
      </c>
      <c r="G53" s="20">
        <v>8.3</v>
      </c>
      <c r="H53" s="32">
        <v>4.445230098403158</v>
      </c>
      <c r="I53" s="32">
        <v>2.5189661507945003</v>
      </c>
      <c r="J53" s="20">
        <v>4.426</v>
      </c>
      <c r="K53" s="20">
        <v>2.324</v>
      </c>
      <c r="L53" s="20">
        <v>4.36</v>
      </c>
      <c r="M53" s="20">
        <v>2.157</v>
      </c>
      <c r="N53" s="20">
        <v>2.337470111</v>
      </c>
      <c r="O53" s="20">
        <v>37.47974128631692</v>
      </c>
      <c r="P53" s="20">
        <v>0.26350178332982077</v>
      </c>
      <c r="Q53" s="68">
        <v>14.831693069535355</v>
      </c>
      <c r="R53" s="112">
        <v>26.412983724232642</v>
      </c>
      <c r="S53" s="20">
        <v>0.03786016795529799</v>
      </c>
      <c r="T53" s="20">
        <v>8.3</v>
      </c>
      <c r="U53" s="47">
        <v>4.7737771309245085</v>
      </c>
      <c r="V53" s="47">
        <v>2.6507827056455486</v>
      </c>
      <c r="W53" s="20"/>
      <c r="X53" s="20"/>
      <c r="Y53" s="20"/>
      <c r="Z53" s="20"/>
      <c r="AA53" s="20" t="s">
        <v>31</v>
      </c>
      <c r="AB53" s="20">
        <v>1.201</v>
      </c>
      <c r="AC53" s="20">
        <v>3.47</v>
      </c>
      <c r="AD53" s="20"/>
      <c r="AE53" s="20">
        <v>22.0</v>
      </c>
      <c r="AF53" s="20">
        <v>17027.0</v>
      </c>
      <c r="AG53" s="20"/>
    </row>
    <row r="54" ht="15.75" customHeight="1">
      <c r="A54" s="20" t="s">
        <v>108</v>
      </c>
      <c r="B54" s="36">
        <v>5056.5</v>
      </c>
      <c r="C54" s="20" t="s">
        <v>232</v>
      </c>
      <c r="D54" s="20">
        <v>1.2</v>
      </c>
      <c r="E54" s="20">
        <v>0.9</v>
      </c>
      <c r="F54" s="20" t="s">
        <v>311</v>
      </c>
      <c r="G54" s="20">
        <v>11.0</v>
      </c>
      <c r="H54" s="32">
        <v>4.714705330916818</v>
      </c>
      <c r="I54" s="32">
        <v>2.6856532573869702</v>
      </c>
      <c r="J54" s="20">
        <v>4.626</v>
      </c>
      <c r="K54" s="20">
        <v>2.389</v>
      </c>
      <c r="L54" s="20">
        <v>4.598</v>
      </c>
      <c r="M54" s="20">
        <v>2.384</v>
      </c>
      <c r="N54" s="20">
        <v>2.338728499</v>
      </c>
      <c r="O54" s="20">
        <v>42.50310371596607</v>
      </c>
      <c r="P54" s="20">
        <v>0.2598271407933591</v>
      </c>
      <c r="Q54" s="68">
        <v>16.86862520250211</v>
      </c>
      <c r="R54" s="112">
        <v>29.49480071448392</v>
      </c>
      <c r="S54" s="20">
        <v>0.03390428061135986</v>
      </c>
      <c r="T54" s="20">
        <v>11.0</v>
      </c>
      <c r="U54" s="47">
        <v>4.942671820742973</v>
      </c>
      <c r="V54" s="47">
        <v>2.741345659284544</v>
      </c>
      <c r="W54" s="20">
        <v>4.807</v>
      </c>
      <c r="X54" s="20">
        <v>2.7845</v>
      </c>
      <c r="Y54" s="20">
        <v>4.771</v>
      </c>
      <c r="Z54" s="20">
        <v>2.7865</v>
      </c>
      <c r="AA54" s="20" t="s">
        <v>31</v>
      </c>
      <c r="AB54" s="20">
        <v>1.201</v>
      </c>
      <c r="AC54" s="20">
        <v>3.47</v>
      </c>
      <c r="AD54" s="20"/>
      <c r="AE54" s="20">
        <v>22.0</v>
      </c>
      <c r="AF54" s="20">
        <v>17027.0</v>
      </c>
      <c r="AG54" s="20"/>
    </row>
    <row r="55" ht="15.75" customHeight="1">
      <c r="A55" s="20" t="s">
        <v>108</v>
      </c>
      <c r="B55" s="36">
        <v>5056.5</v>
      </c>
      <c r="C55" s="20" t="s">
        <v>232</v>
      </c>
      <c r="D55" s="20">
        <v>1.2</v>
      </c>
      <c r="E55" s="20">
        <v>0.9</v>
      </c>
      <c r="F55" s="20" t="s">
        <v>311</v>
      </c>
      <c r="G55" s="20">
        <v>13.8</v>
      </c>
      <c r="H55" s="32">
        <v>4.923960576985837</v>
      </c>
      <c r="I55" s="32">
        <v>2.7971855151365173</v>
      </c>
      <c r="J55" s="20">
        <v>4.735</v>
      </c>
      <c r="K55" s="20">
        <v>2.492</v>
      </c>
      <c r="L55" s="20">
        <v>4.614</v>
      </c>
      <c r="M55" s="20">
        <v>2.487</v>
      </c>
      <c r="N55" s="20">
        <v>2.339577593</v>
      </c>
      <c r="O55" s="20">
        <v>46.19423477958187</v>
      </c>
      <c r="P55" s="20">
        <v>0.26176299727643887</v>
      </c>
      <c r="Q55" s="68">
        <v>18.30543250962891</v>
      </c>
      <c r="R55" s="112">
        <v>32.31672259940204</v>
      </c>
      <c r="S55" s="20">
        <v>0.03094373189992054</v>
      </c>
      <c r="T55" s="20">
        <v>13.8</v>
      </c>
      <c r="U55" s="47">
        <v>5.051898479876782</v>
      </c>
      <c r="V55" s="47">
        <v>2.8117460324515076</v>
      </c>
      <c r="W55" s="20"/>
      <c r="X55" s="20"/>
      <c r="Y55" s="20"/>
      <c r="Z55" s="20"/>
      <c r="AA55" s="20" t="s">
        <v>31</v>
      </c>
      <c r="AB55" s="20">
        <v>1.201</v>
      </c>
      <c r="AC55" s="20">
        <v>3.47</v>
      </c>
      <c r="AD55" s="20"/>
      <c r="AE55" s="20">
        <v>22.0</v>
      </c>
      <c r="AF55" s="20">
        <v>17027.0</v>
      </c>
      <c r="AG55" s="20"/>
    </row>
    <row r="56" ht="15.75" customHeight="1">
      <c r="A56" s="20" t="s">
        <v>108</v>
      </c>
      <c r="B56" s="36">
        <v>5056.5</v>
      </c>
      <c r="C56" s="20" t="s">
        <v>232</v>
      </c>
      <c r="D56" s="20">
        <v>1.2</v>
      </c>
      <c r="E56" s="20">
        <v>0.9</v>
      </c>
      <c r="F56" s="20" t="s">
        <v>311</v>
      </c>
      <c r="G56" s="20">
        <v>16.5</v>
      </c>
      <c r="H56" s="32">
        <v>5.012291542090227</v>
      </c>
      <c r="I56" s="32">
        <v>2.876116556784223</v>
      </c>
      <c r="J56" s="20">
        <v>4.807</v>
      </c>
      <c r="K56" s="20">
        <v>2.513</v>
      </c>
      <c r="L56" s="20">
        <v>4.7</v>
      </c>
      <c r="M56" s="20">
        <v>2.554</v>
      </c>
      <c r="N56" s="20">
        <v>2.340204602</v>
      </c>
      <c r="O56" s="20">
        <v>48.57200032052507</v>
      </c>
      <c r="P56" s="20">
        <v>0.25455353974548567</v>
      </c>
      <c r="Q56" s="68">
        <v>19.358281166054898</v>
      </c>
      <c r="R56" s="112">
        <v>32.98207429172036</v>
      </c>
      <c r="S56" s="20">
        <v>0.03031949995489018</v>
      </c>
      <c r="T56" s="20">
        <v>16.5</v>
      </c>
      <c r="U56" s="47">
        <v>5.144922594284934</v>
      </c>
      <c r="V56" s="47">
        <v>2.8578463357177495</v>
      </c>
      <c r="W56" s="20">
        <v>5.071</v>
      </c>
      <c r="X56" s="20">
        <v>2.9349999999999996</v>
      </c>
      <c r="Y56" s="20">
        <v>5.017</v>
      </c>
      <c r="Z56" s="20">
        <v>2.9915</v>
      </c>
      <c r="AA56" s="20" t="s">
        <v>31</v>
      </c>
      <c r="AB56" s="20">
        <v>1.201</v>
      </c>
      <c r="AC56" s="20">
        <v>3.47</v>
      </c>
      <c r="AD56" s="20"/>
      <c r="AE56" s="20">
        <v>22.0</v>
      </c>
      <c r="AF56" s="20">
        <v>17027.0</v>
      </c>
      <c r="AG56" s="20"/>
    </row>
    <row r="57" ht="15.75" customHeight="1">
      <c r="A57" s="20" t="s">
        <v>108</v>
      </c>
      <c r="B57" s="36">
        <v>5056.5</v>
      </c>
      <c r="C57" s="20" t="s">
        <v>232</v>
      </c>
      <c r="D57" s="20">
        <v>1.2</v>
      </c>
      <c r="E57" s="20">
        <v>0.9</v>
      </c>
      <c r="F57" s="20" t="s">
        <v>311</v>
      </c>
      <c r="G57" s="20">
        <v>19.3</v>
      </c>
      <c r="H57" s="32">
        <v>5.079792606558481</v>
      </c>
      <c r="I57" s="32">
        <v>2.9321140053534416</v>
      </c>
      <c r="J57" s="20">
        <v>5.071</v>
      </c>
      <c r="K57" s="20">
        <v>2.603</v>
      </c>
      <c r="L57" s="20">
        <v>5.105</v>
      </c>
      <c r="M57" s="20">
        <v>2.612</v>
      </c>
      <c r="N57" s="20">
        <v>2.341136886</v>
      </c>
      <c r="O57" s="20">
        <v>50.3258579539552</v>
      </c>
      <c r="P57" s="20">
        <v>0.2501803815917771</v>
      </c>
      <c r="Q57" s="68">
        <v>20.12743868603921</v>
      </c>
      <c r="R57" s="112">
        <v>33.57479707066025</v>
      </c>
      <c r="S57" s="20">
        <v>0.029784245542733668</v>
      </c>
      <c r="T57" s="20">
        <v>19.3</v>
      </c>
      <c r="U57" s="47">
        <v>5.219677575589842</v>
      </c>
      <c r="V57" s="47">
        <v>2.8821339783802653</v>
      </c>
      <c r="W57" s="20"/>
      <c r="X57" s="20"/>
      <c r="Y57" s="20"/>
      <c r="Z57" s="20"/>
      <c r="AA57" s="20" t="s">
        <v>31</v>
      </c>
      <c r="AB57" s="20">
        <v>1.201</v>
      </c>
      <c r="AC57" s="20">
        <v>3.47</v>
      </c>
      <c r="AD57" s="20"/>
      <c r="AE57" s="20">
        <v>22.0</v>
      </c>
      <c r="AF57" s="20">
        <v>17027.0</v>
      </c>
      <c r="AG57" s="20"/>
    </row>
    <row r="58" ht="15.75" customHeight="1">
      <c r="A58" s="20" t="s">
        <v>108</v>
      </c>
      <c r="B58" s="36">
        <v>5056.5</v>
      </c>
      <c r="C58" s="20" t="s">
        <v>232</v>
      </c>
      <c r="D58" s="20">
        <v>1.2</v>
      </c>
      <c r="E58" s="20">
        <v>0.9</v>
      </c>
      <c r="F58" s="20" t="s">
        <v>311</v>
      </c>
      <c r="G58" s="20">
        <v>22.1</v>
      </c>
      <c r="H58" s="32">
        <v>5.090074893731868</v>
      </c>
      <c r="I58" s="32">
        <v>2.962818401100562</v>
      </c>
      <c r="J58" s="20">
        <v>5.14</v>
      </c>
      <c r="K58" s="20">
        <v>2.635</v>
      </c>
      <c r="L58" s="20">
        <v>5.161</v>
      </c>
      <c r="M58" s="20">
        <v>2.648</v>
      </c>
      <c r="N58" s="20">
        <v>2.342045826</v>
      </c>
      <c r="O58" s="20">
        <v>51.142269912823</v>
      </c>
      <c r="P58" s="20">
        <v>0.24378280726803442</v>
      </c>
      <c r="Q58" s="68">
        <v>20.559164194091437</v>
      </c>
      <c r="R58" s="112">
        <v>33.26752417061258</v>
      </c>
      <c r="S58" s="20">
        <v>0.030059345410602168</v>
      </c>
      <c r="T58" s="20">
        <v>22.1</v>
      </c>
      <c r="U58" s="47">
        <v>5.237797681038672</v>
      </c>
      <c r="V58" s="47">
        <v>2.8933186511185776</v>
      </c>
      <c r="W58" s="20">
        <v>5.14</v>
      </c>
      <c r="X58" s="20">
        <v>2.947</v>
      </c>
      <c r="Y58" s="20">
        <v>5.084</v>
      </c>
      <c r="Z58" s="20">
        <v>3.0324999999999998</v>
      </c>
      <c r="AA58" s="20" t="s">
        <v>31</v>
      </c>
      <c r="AB58" s="20">
        <v>1.201</v>
      </c>
      <c r="AC58" s="20">
        <v>3.47</v>
      </c>
      <c r="AD58" s="20"/>
      <c r="AE58" s="20">
        <v>22.0</v>
      </c>
      <c r="AF58" s="20">
        <v>17027.0</v>
      </c>
      <c r="AG58" s="20"/>
    </row>
    <row r="59" ht="15.75" customHeight="1">
      <c r="A59" s="20" t="s">
        <v>111</v>
      </c>
      <c r="B59" s="20">
        <v>5056.65</v>
      </c>
      <c r="C59" s="20" t="s">
        <v>232</v>
      </c>
      <c r="D59" s="20">
        <v>1.2</v>
      </c>
      <c r="E59" s="20">
        <v>0.9</v>
      </c>
      <c r="F59" s="20" t="s">
        <v>311</v>
      </c>
      <c r="G59" s="20">
        <v>0.0</v>
      </c>
      <c r="H59" s="32">
        <v>5.530046550994498</v>
      </c>
      <c r="I59" s="32">
        <v>3.0051250652758776</v>
      </c>
      <c r="J59" s="20"/>
      <c r="K59" s="20"/>
      <c r="L59" s="20"/>
      <c r="M59" s="20"/>
      <c r="N59" s="20">
        <v>2.42104913</v>
      </c>
      <c r="O59" s="20">
        <v>56.42979054609444</v>
      </c>
      <c r="P59" s="20">
        <v>0.29047542409447996</v>
      </c>
      <c r="Q59" s="68">
        <v>21.863953970952576</v>
      </c>
      <c r="R59" s="112">
        <v>44.88716920375334</v>
      </c>
      <c r="S59" s="20">
        <v>0.022278081191994235</v>
      </c>
      <c r="T59" s="20"/>
      <c r="U59" s="47"/>
      <c r="V59" s="47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</row>
    <row r="60" ht="15.75" customHeight="1">
      <c r="A60" s="20" t="s">
        <v>111</v>
      </c>
      <c r="B60" s="20">
        <v>5056.65</v>
      </c>
      <c r="C60" s="20" t="s">
        <v>232</v>
      </c>
      <c r="D60" s="20">
        <v>1.2</v>
      </c>
      <c r="E60" s="20">
        <v>0.9</v>
      </c>
      <c r="F60" s="20" t="s">
        <v>311</v>
      </c>
      <c r="G60" s="20">
        <v>5.5</v>
      </c>
      <c r="H60" s="32">
        <v>5.6131872852233675</v>
      </c>
      <c r="I60" s="32">
        <v>3.1241194491905575</v>
      </c>
      <c r="J60" s="20">
        <v>5.017</v>
      </c>
      <c r="K60" s="20">
        <v>2.762</v>
      </c>
      <c r="L60" s="20">
        <v>5.078</v>
      </c>
      <c r="M60" s="20">
        <v>2.767</v>
      </c>
      <c r="N60" s="20">
        <v>2.426183775</v>
      </c>
      <c r="O60" s="20">
        <v>60.412325714962286</v>
      </c>
      <c r="P60" s="20">
        <v>0.27560614990015697</v>
      </c>
      <c r="Q60" s="68">
        <v>23.679850445880504</v>
      </c>
      <c r="R60" s="112">
        <v>44.870752687801755</v>
      </c>
      <c r="S60" s="20">
        <v>0.022286231901606876</v>
      </c>
      <c r="T60" s="20">
        <v>5.5</v>
      </c>
      <c r="U60" s="47">
        <v>5.7313596491228065</v>
      </c>
      <c r="V60" s="47">
        <v>3.0751751391821385</v>
      </c>
      <c r="W60" s="20">
        <v>5.261</v>
      </c>
      <c r="X60" s="20">
        <v>3.0519999999999996</v>
      </c>
      <c r="Y60" s="20">
        <v>5.196</v>
      </c>
      <c r="Z60" s="20">
        <v>3.0475</v>
      </c>
      <c r="AA60" s="20" t="s">
        <v>31</v>
      </c>
      <c r="AB60" s="20">
        <v>1.201</v>
      </c>
      <c r="AC60" s="20">
        <v>3.47</v>
      </c>
      <c r="AD60" s="20"/>
      <c r="AE60" s="20">
        <v>22.0</v>
      </c>
      <c r="AF60" s="20">
        <v>17027.0</v>
      </c>
      <c r="AG60" s="20"/>
    </row>
    <row r="61" ht="15.75" customHeight="1">
      <c r="A61" s="20" t="s">
        <v>111</v>
      </c>
      <c r="B61" s="20">
        <v>5056.65</v>
      </c>
      <c r="C61" s="20" t="s">
        <v>232</v>
      </c>
      <c r="D61" s="20">
        <v>1.2</v>
      </c>
      <c r="E61" s="20">
        <v>0.9</v>
      </c>
      <c r="F61" s="20" t="s">
        <v>311</v>
      </c>
      <c r="G61" s="20">
        <v>8.3</v>
      </c>
      <c r="H61" s="32">
        <v>5.736391571553994</v>
      </c>
      <c r="I61" s="32">
        <v>3.201389581494544</v>
      </c>
      <c r="J61" s="20">
        <v>5.064</v>
      </c>
      <c r="K61" s="20">
        <v>2.872</v>
      </c>
      <c r="L61" s="20">
        <v>5.105</v>
      </c>
      <c r="M61" s="20">
        <v>2.934</v>
      </c>
      <c r="N61" s="20">
        <v>2.429164325</v>
      </c>
      <c r="O61" s="20">
        <v>63.42707735121711</v>
      </c>
      <c r="P61" s="20">
        <v>0.27382789620726455</v>
      </c>
      <c r="Q61" s="68">
        <v>24.896250718039266</v>
      </c>
      <c r="R61" s="112">
        <v>46.73953764087385</v>
      </c>
      <c r="S61" s="20">
        <v>0.021395162435785358</v>
      </c>
      <c r="T61" s="20">
        <v>8.3</v>
      </c>
      <c r="U61" s="47">
        <v>5.873033707865168</v>
      </c>
      <c r="V61" s="47">
        <v>3.1806454573988647</v>
      </c>
      <c r="W61" s="20"/>
      <c r="X61" s="20"/>
      <c r="Y61" s="20"/>
      <c r="Z61" s="20"/>
      <c r="AA61" s="20" t="s">
        <v>31</v>
      </c>
      <c r="AB61" s="20">
        <v>1.201</v>
      </c>
      <c r="AC61" s="20">
        <v>3.47</v>
      </c>
      <c r="AD61" s="20"/>
      <c r="AE61" s="20">
        <v>22.0</v>
      </c>
      <c r="AF61" s="20">
        <v>17027.0</v>
      </c>
      <c r="AG61" s="20"/>
    </row>
    <row r="62" ht="15.75" customHeight="1">
      <c r="A62" s="20" t="s">
        <v>111</v>
      </c>
      <c r="B62" s="20">
        <v>5056.65</v>
      </c>
      <c r="C62" s="20" t="s">
        <v>232</v>
      </c>
      <c r="D62" s="20">
        <v>1.2</v>
      </c>
      <c r="E62" s="20">
        <v>0.9</v>
      </c>
      <c r="F62" s="20" t="s">
        <v>311</v>
      </c>
      <c r="G62" s="20">
        <v>11.0</v>
      </c>
      <c r="H62" s="32">
        <v>5.832403481365767</v>
      </c>
      <c r="I62" s="32">
        <v>3.3125817532228394</v>
      </c>
      <c r="J62" s="20">
        <v>5.133</v>
      </c>
      <c r="K62" s="20">
        <v>2.879</v>
      </c>
      <c r="L62" s="20">
        <v>5.133</v>
      </c>
      <c r="M62" s="20">
        <v>2.944</v>
      </c>
      <c r="N62" s="20">
        <v>2.431231127</v>
      </c>
      <c r="O62" s="20">
        <v>67.33115945463247</v>
      </c>
      <c r="P62" s="20">
        <v>0.26190493721236485</v>
      </c>
      <c r="Q62" s="68">
        <v>26.67838022861361</v>
      </c>
      <c r="R62" s="112">
        <v>47.13184632104095</v>
      </c>
      <c r="S62" s="20">
        <v>0.021217076733817078</v>
      </c>
      <c r="T62" s="20">
        <v>11.0</v>
      </c>
      <c r="U62" s="47">
        <v>5.960091220068415</v>
      </c>
      <c r="V62" s="47">
        <v>3.283312184743976</v>
      </c>
      <c r="W62" s="20">
        <v>5.312</v>
      </c>
      <c r="X62" s="20">
        <v>3.0605</v>
      </c>
      <c r="Y62" s="20">
        <v>5.283</v>
      </c>
      <c r="Z62" s="20">
        <v>3.073</v>
      </c>
      <c r="AA62" s="20" t="s">
        <v>31</v>
      </c>
      <c r="AB62" s="20">
        <v>1.201</v>
      </c>
      <c r="AC62" s="20">
        <v>3.47</v>
      </c>
      <c r="AD62" s="20"/>
      <c r="AE62" s="20">
        <v>22.0</v>
      </c>
      <c r="AF62" s="20">
        <v>17027.0</v>
      </c>
      <c r="AG62" s="20"/>
    </row>
    <row r="63" ht="15.75" customHeight="1">
      <c r="A63" s="20" t="s">
        <v>111</v>
      </c>
      <c r="B63" s="20">
        <v>5056.65</v>
      </c>
      <c r="C63" s="20" t="s">
        <v>232</v>
      </c>
      <c r="D63" s="20">
        <v>1.2</v>
      </c>
      <c r="E63" s="20">
        <v>0.9</v>
      </c>
      <c r="F63" s="20" t="s">
        <v>311</v>
      </c>
      <c r="G63" s="20">
        <v>13.8</v>
      </c>
      <c r="H63" s="32">
        <v>5.871714221523253</v>
      </c>
      <c r="I63" s="32">
        <v>3.3803738102805143</v>
      </c>
      <c r="J63" s="20">
        <v>5.154</v>
      </c>
      <c r="K63" s="20">
        <v>2.894</v>
      </c>
      <c r="L63" s="20">
        <v>5.335</v>
      </c>
      <c r="M63" s="20">
        <v>2.955</v>
      </c>
      <c r="N63" s="20">
        <v>2.432702754</v>
      </c>
      <c r="O63" s="20">
        <v>69.61412880726847</v>
      </c>
      <c r="P63" s="20">
        <v>0.2521284788430309</v>
      </c>
      <c r="Q63" s="68">
        <v>27.79831701918963</v>
      </c>
      <c r="R63" s="112">
        <v>46.80793802795932</v>
      </c>
      <c r="S63" s="20">
        <v>0.02136389770903132</v>
      </c>
      <c r="T63" s="20">
        <v>13.8</v>
      </c>
      <c r="U63" s="47">
        <v>6.014959723820483</v>
      </c>
      <c r="V63" s="47">
        <v>3.3565454068687313</v>
      </c>
      <c r="W63" s="20"/>
      <c r="X63" s="20"/>
      <c r="Y63" s="20"/>
      <c r="Z63" s="20"/>
      <c r="AA63" s="20" t="s">
        <v>31</v>
      </c>
      <c r="AB63" s="20">
        <v>1.201</v>
      </c>
      <c r="AC63" s="20">
        <v>3.47</v>
      </c>
      <c r="AD63" s="20"/>
      <c r="AE63" s="20">
        <v>22.0</v>
      </c>
      <c r="AF63" s="20">
        <v>17027.0</v>
      </c>
      <c r="AG63" s="20"/>
    </row>
    <row r="64" ht="15.75" customHeight="1">
      <c r="A64" s="20" t="s">
        <v>111</v>
      </c>
      <c r="B64" s="20">
        <v>5056.65</v>
      </c>
      <c r="C64" s="20" t="s">
        <v>232</v>
      </c>
      <c r="D64" s="20">
        <v>1.2</v>
      </c>
      <c r="E64" s="20">
        <v>0.9</v>
      </c>
      <c r="F64" s="20" t="s">
        <v>311</v>
      </c>
      <c r="G64" s="20">
        <v>16.5</v>
      </c>
      <c r="H64" s="32">
        <v>5.918251811594203</v>
      </c>
      <c r="I64" s="32">
        <v>3.420044202404721</v>
      </c>
      <c r="J64" s="20">
        <v>5.232</v>
      </c>
      <c r="K64" s="20">
        <v>2.903</v>
      </c>
      <c r="L64" s="20">
        <v>5.764</v>
      </c>
      <c r="M64" s="20">
        <v>2.963</v>
      </c>
      <c r="N64" s="20">
        <v>2.434144934</v>
      </c>
      <c r="O64" s="20">
        <v>71.13937243491594</v>
      </c>
      <c r="P64" s="20">
        <v>0.24930984474465165</v>
      </c>
      <c r="Q64" s="68">
        <v>28.471468761000686</v>
      </c>
      <c r="R64" s="112">
        <v>47.29568283369212</v>
      </c>
      <c r="S64" s="20">
        <v>0.02114357886567245</v>
      </c>
      <c r="T64" s="20">
        <v>16.5</v>
      </c>
      <c r="U64" s="47">
        <v>6.05677867902665</v>
      </c>
      <c r="V64" s="47">
        <v>3.400221744969169</v>
      </c>
      <c r="W64" s="20">
        <v>5.357</v>
      </c>
      <c r="X64" s="20">
        <v>3.0965</v>
      </c>
      <c r="Y64" s="20">
        <v>5.312</v>
      </c>
      <c r="Z64" s="20">
        <v>3.0905</v>
      </c>
      <c r="AA64" s="20" t="s">
        <v>31</v>
      </c>
      <c r="AB64" s="20">
        <v>1.201</v>
      </c>
      <c r="AC64" s="20">
        <v>3.47</v>
      </c>
      <c r="AD64" s="20"/>
      <c r="AE64" s="20">
        <v>22.0</v>
      </c>
      <c r="AF64" s="20">
        <v>17027.0</v>
      </c>
      <c r="AG64" s="20"/>
    </row>
    <row r="65" ht="15.75" customHeight="1">
      <c r="A65" s="20" t="s">
        <v>111</v>
      </c>
      <c r="B65" s="20">
        <v>5056.65</v>
      </c>
      <c r="C65" s="20" t="s">
        <v>232</v>
      </c>
      <c r="D65" s="20">
        <v>1.2</v>
      </c>
      <c r="E65" s="20">
        <v>0.9</v>
      </c>
      <c r="F65" s="20" t="s">
        <v>311</v>
      </c>
      <c r="G65" s="20">
        <v>19.3</v>
      </c>
      <c r="H65" s="32">
        <v>5.945177434030937</v>
      </c>
      <c r="I65" s="32">
        <v>3.461081058570308</v>
      </c>
      <c r="J65" s="20">
        <v>5.327</v>
      </c>
      <c r="K65" s="20">
        <v>2.925</v>
      </c>
      <c r="L65" s="20">
        <v>5.872</v>
      </c>
      <c r="M65" s="20">
        <v>2.982</v>
      </c>
      <c r="N65" s="20">
        <v>2.435402795</v>
      </c>
      <c r="O65" s="20">
        <v>72.56508199160545</v>
      </c>
      <c r="P65" s="20">
        <v>0.24366483109817913</v>
      </c>
      <c r="Q65" s="68">
        <v>29.17389001324783</v>
      </c>
      <c r="R65" s="112">
        <v>47.1811198742161</v>
      </c>
      <c r="S65" s="20">
        <v>0.02119491870192949</v>
      </c>
      <c r="T65" s="20">
        <v>19.3</v>
      </c>
      <c r="U65" s="47">
        <v>6.084982537834692</v>
      </c>
      <c r="V65" s="47">
        <v>3.438372447174035</v>
      </c>
      <c r="W65" s="20"/>
      <c r="X65" s="20"/>
      <c r="Y65" s="20"/>
      <c r="Z65" s="20"/>
      <c r="AA65" s="20" t="s">
        <v>31</v>
      </c>
      <c r="AB65" s="20">
        <v>1.201</v>
      </c>
      <c r="AC65" s="20">
        <v>3.47</v>
      </c>
      <c r="AD65" s="20"/>
      <c r="AE65" s="20">
        <v>22.0</v>
      </c>
      <c r="AF65" s="20">
        <v>17027.0</v>
      </c>
      <c r="AG65" s="20"/>
    </row>
    <row r="66" ht="15.75" customHeight="1">
      <c r="A66" s="20" t="s">
        <v>111</v>
      </c>
      <c r="B66" s="20">
        <v>5056.65</v>
      </c>
      <c r="C66" s="20" t="s">
        <v>232</v>
      </c>
      <c r="D66" s="20">
        <v>1.2</v>
      </c>
      <c r="E66" s="20">
        <v>0.9</v>
      </c>
      <c r="F66" s="20" t="s">
        <v>311</v>
      </c>
      <c r="G66" s="20">
        <v>22.1</v>
      </c>
      <c r="H66" s="32">
        <v>5.972349177330897</v>
      </c>
      <c r="I66" s="32">
        <v>3.483390274494134</v>
      </c>
      <c r="J66" s="20">
        <v>5.35</v>
      </c>
      <c r="K66" s="20">
        <v>3.141</v>
      </c>
      <c r="L66" s="20">
        <v>5.945</v>
      </c>
      <c r="M66" s="20">
        <v>2.991</v>
      </c>
      <c r="N66" s="20">
        <v>2.436433612</v>
      </c>
      <c r="O66" s="20">
        <v>73.44883464772602</v>
      </c>
      <c r="P66" s="20">
        <v>0.24221297671995273</v>
      </c>
      <c r="Q66" s="68">
        <v>29.56370446300872</v>
      </c>
      <c r="R66" s="112">
        <v>47.486767508809514</v>
      </c>
      <c r="S66" s="20">
        <v>0.021058498029255936</v>
      </c>
      <c r="T66" s="20">
        <v>22.1</v>
      </c>
      <c r="U66" s="47">
        <v>6.092074592074591</v>
      </c>
      <c r="V66" s="47">
        <v>3.460573198731094</v>
      </c>
      <c r="W66" s="20">
        <v>5.35</v>
      </c>
      <c r="X66" s="20">
        <v>3.1125</v>
      </c>
      <c r="Y66" s="20">
        <v>5.32</v>
      </c>
      <c r="Z66" s="20">
        <v>3.104</v>
      </c>
      <c r="AA66" s="20" t="s">
        <v>31</v>
      </c>
      <c r="AB66" s="20">
        <v>1.201</v>
      </c>
      <c r="AC66" s="20">
        <v>3.47</v>
      </c>
      <c r="AD66" s="20"/>
      <c r="AE66" s="20">
        <v>22.0</v>
      </c>
      <c r="AF66" s="20">
        <v>17027.0</v>
      </c>
      <c r="AG66" s="20"/>
    </row>
    <row r="67" ht="15.75" customHeight="1">
      <c r="A67" s="20" t="s">
        <v>115</v>
      </c>
      <c r="B67" s="20">
        <v>5056.95</v>
      </c>
      <c r="C67" s="20" t="s">
        <v>232</v>
      </c>
      <c r="D67" s="20">
        <v>1.2</v>
      </c>
      <c r="E67" s="20">
        <v>0.9</v>
      </c>
      <c r="F67" s="20" t="s">
        <v>311</v>
      </c>
      <c r="G67" s="20">
        <v>5.5</v>
      </c>
      <c r="H67" s="32">
        <v>5.94448829255459</v>
      </c>
      <c r="I67" s="32">
        <v>3.2774547791385693</v>
      </c>
      <c r="J67" s="20">
        <v>6.443</v>
      </c>
      <c r="K67" s="20">
        <v>3.367</v>
      </c>
      <c r="L67" s="20">
        <v>5.0</v>
      </c>
      <c r="M67" s="20">
        <v>2.789</v>
      </c>
      <c r="N67" s="20">
        <v>2.449751692</v>
      </c>
      <c r="O67" s="20">
        <v>67.45097348369077</v>
      </c>
      <c r="P67" s="20">
        <v>0.2816302329422616</v>
      </c>
      <c r="Q67" s="68">
        <v>26.314521829296414</v>
      </c>
      <c r="R67" s="112">
        <v>51.48070204689118</v>
      </c>
      <c r="S67" s="20">
        <v>0.01942475452430991</v>
      </c>
      <c r="T67" s="20">
        <v>5.5</v>
      </c>
      <c r="U67" s="47">
        <v>6.020516919797495</v>
      </c>
      <c r="V67" s="47">
        <v>3.0546646058139437</v>
      </c>
      <c r="W67" s="20">
        <v>4.941</v>
      </c>
      <c r="X67" s="20">
        <v>2.8579999999999997</v>
      </c>
      <c r="Y67" s="20">
        <v>4.903</v>
      </c>
      <c r="Z67" s="20">
        <v>2.911</v>
      </c>
      <c r="AA67" s="20" t="s">
        <v>31</v>
      </c>
      <c r="AB67" s="20">
        <v>1.201</v>
      </c>
      <c r="AC67" s="20">
        <v>3.47</v>
      </c>
      <c r="AD67" s="20"/>
      <c r="AE67" s="20">
        <v>22.0</v>
      </c>
      <c r="AF67" s="20">
        <v>17027.0</v>
      </c>
      <c r="AG67" s="20"/>
    </row>
    <row r="68" ht="15.75" customHeight="1">
      <c r="A68" s="20" t="s">
        <v>115</v>
      </c>
      <c r="B68" s="20">
        <v>5056.95</v>
      </c>
      <c r="C68" s="20" t="s">
        <v>232</v>
      </c>
      <c r="D68" s="20">
        <v>1.2</v>
      </c>
      <c r="E68" s="20">
        <v>0.9</v>
      </c>
      <c r="F68" s="20" t="s">
        <v>311</v>
      </c>
      <c r="G68" s="20">
        <v>8.3</v>
      </c>
      <c r="H68" s="32">
        <v>6.047912205567452</v>
      </c>
      <c r="I68" s="32">
        <v>3.3714363955443565</v>
      </c>
      <c r="J68" s="20"/>
      <c r="K68" s="20"/>
      <c r="L68" s="20"/>
      <c r="M68" s="20"/>
      <c r="N68" s="20">
        <v>2.451960639</v>
      </c>
      <c r="O68" s="20">
        <v>71.04547278722862</v>
      </c>
      <c r="P68" s="20">
        <v>0.27456790171951817</v>
      </c>
      <c r="Q68" s="68">
        <v>27.87041502119316</v>
      </c>
      <c r="R68" s="112">
        <v>52.52540441899426</v>
      </c>
      <c r="S68" s="20">
        <v>0.01903840648275674</v>
      </c>
      <c r="T68" s="20">
        <v>8.3</v>
      </c>
      <c r="U68" s="47">
        <v>6.101809343775317</v>
      </c>
      <c r="V68" s="47">
        <v>3.1572058431068912</v>
      </c>
      <c r="W68" s="20"/>
      <c r="X68" s="20"/>
      <c r="Y68" s="20"/>
      <c r="Z68" s="20"/>
      <c r="AA68" s="20" t="s">
        <v>31</v>
      </c>
      <c r="AB68" s="20">
        <v>1.201</v>
      </c>
      <c r="AC68" s="20">
        <v>3.47</v>
      </c>
      <c r="AD68" s="20"/>
      <c r="AE68" s="20">
        <v>22.0</v>
      </c>
      <c r="AF68" s="20">
        <v>17027.0</v>
      </c>
      <c r="AG68" s="20"/>
    </row>
    <row r="69" ht="15.75" customHeight="1">
      <c r="A69" s="20" t="s">
        <v>115</v>
      </c>
      <c r="B69" s="20">
        <v>5056.95</v>
      </c>
      <c r="C69" s="20" t="s">
        <v>232</v>
      </c>
      <c r="D69" s="20">
        <v>1.2</v>
      </c>
      <c r="E69" s="20">
        <v>0.9</v>
      </c>
      <c r="F69" s="20" t="s">
        <v>311</v>
      </c>
      <c r="G69" s="20">
        <v>11.0</v>
      </c>
      <c r="H69" s="32">
        <v>6.113365800865801</v>
      </c>
      <c r="I69" s="32">
        <v>3.441292274766501</v>
      </c>
      <c r="J69" s="20">
        <v>6.476</v>
      </c>
      <c r="K69" s="20">
        <v>3.39</v>
      </c>
      <c r="L69" s="20">
        <v>5.02</v>
      </c>
      <c r="M69" s="20">
        <v>2.807</v>
      </c>
      <c r="N69" s="20">
        <v>2.453095017</v>
      </c>
      <c r="O69" s="20">
        <v>73.67702124874172</v>
      </c>
      <c r="P69" s="20">
        <v>0.26807392981005235</v>
      </c>
      <c r="Q69" s="68">
        <v>29.050759390573525</v>
      </c>
      <c r="R69" s="112">
        <v>52.945766430656214</v>
      </c>
      <c r="S69" s="20">
        <v>0.018887251378440495</v>
      </c>
      <c r="T69" s="20">
        <v>11.0</v>
      </c>
      <c r="U69" s="47">
        <v>6.219377924580236</v>
      </c>
      <c r="V69" s="47">
        <v>3.2805846522589674</v>
      </c>
      <c r="W69" s="20">
        <v>4.993</v>
      </c>
      <c r="X69" s="20">
        <v>2.892</v>
      </c>
      <c r="Y69" s="20">
        <v>4.948</v>
      </c>
      <c r="Z69" s="20">
        <v>2.9375</v>
      </c>
      <c r="AA69" s="20" t="s">
        <v>31</v>
      </c>
      <c r="AB69" s="20">
        <v>1.201</v>
      </c>
      <c r="AC69" s="20">
        <v>3.47</v>
      </c>
      <c r="AD69" s="20"/>
      <c r="AE69" s="20">
        <v>22.0</v>
      </c>
      <c r="AF69" s="20">
        <v>17027.0</v>
      </c>
      <c r="AG69" s="20"/>
    </row>
    <row r="70" ht="15.75" customHeight="1">
      <c r="A70" s="20" t="s">
        <v>115</v>
      </c>
      <c r="B70" s="20">
        <v>5056.95</v>
      </c>
      <c r="C70" s="20" t="s">
        <v>232</v>
      </c>
      <c r="D70" s="20">
        <v>1.2</v>
      </c>
      <c r="E70" s="20">
        <v>0.9</v>
      </c>
      <c r="F70" s="20" t="s">
        <v>311</v>
      </c>
      <c r="G70" s="20">
        <v>13.8</v>
      </c>
      <c r="H70" s="32">
        <v>6.188715420432758</v>
      </c>
      <c r="I70" s="32">
        <v>3.4925920160711694</v>
      </c>
      <c r="J70" s="20"/>
      <c r="K70" s="20"/>
      <c r="L70" s="20"/>
      <c r="M70" s="20"/>
      <c r="N70" s="20">
        <v>2.454134911</v>
      </c>
      <c r="O70" s="20">
        <v>75.81813054003553</v>
      </c>
      <c r="P70" s="20">
        <v>0.2663359283904982</v>
      </c>
      <c r="Q70" s="68">
        <v>29.936025994460923</v>
      </c>
      <c r="R70" s="112">
        <v>54.079153046360204</v>
      </c>
      <c r="S70" s="20">
        <v>0.018491413856698797</v>
      </c>
      <c r="T70" s="20">
        <v>13.8</v>
      </c>
      <c r="U70" s="47">
        <v>6.297380156075808</v>
      </c>
      <c r="V70" s="47">
        <v>3.38357693687231</v>
      </c>
      <c r="W70" s="20"/>
      <c r="X70" s="20"/>
      <c r="Y70" s="20"/>
      <c r="Z70" s="20"/>
      <c r="AA70" s="20" t="s">
        <v>31</v>
      </c>
      <c r="AB70" s="20">
        <v>1.201</v>
      </c>
      <c r="AC70" s="20">
        <v>3.47</v>
      </c>
      <c r="AD70" s="20"/>
      <c r="AE70" s="20">
        <v>22.0</v>
      </c>
      <c r="AF70" s="20">
        <v>17027.0</v>
      </c>
      <c r="AG70" s="20"/>
    </row>
    <row r="71" ht="15.75" customHeight="1">
      <c r="A71" s="20" t="s">
        <v>115</v>
      </c>
      <c r="B71" s="20">
        <v>5056.95</v>
      </c>
      <c r="C71" s="20" t="s">
        <v>232</v>
      </c>
      <c r="D71" s="20">
        <v>1.2</v>
      </c>
      <c r="E71" s="20">
        <v>0.9</v>
      </c>
      <c r="F71" s="20" t="s">
        <v>311</v>
      </c>
      <c r="G71" s="20">
        <v>16.5</v>
      </c>
      <c r="H71" s="32">
        <v>6.231384445670159</v>
      </c>
      <c r="I71" s="32">
        <v>3.5267630719585186</v>
      </c>
      <c r="J71" s="20">
        <v>6.577</v>
      </c>
      <c r="K71" s="20">
        <v>3.407</v>
      </c>
      <c r="L71" s="20">
        <v>5.06</v>
      </c>
      <c r="M71" s="20">
        <v>2.921</v>
      </c>
      <c r="N71" s="20">
        <v>2.454957282</v>
      </c>
      <c r="O71" s="20">
        <v>77.2142233409237</v>
      </c>
      <c r="P71" s="20">
        <v>0.2643601602130262</v>
      </c>
      <c r="Q71" s="68">
        <v>30.534900485916218</v>
      </c>
      <c r="R71" s="112">
        <v>54.61316403508557</v>
      </c>
      <c r="S71" s="20">
        <v>0.018310603636836755</v>
      </c>
      <c r="T71" s="20">
        <v>16.5</v>
      </c>
      <c r="U71" s="47">
        <v>6.33267937219731</v>
      </c>
      <c r="V71" s="47">
        <v>3.424351549031866</v>
      </c>
      <c r="W71" s="20">
        <v>5.074</v>
      </c>
      <c r="X71" s="20">
        <v>2.9130000000000003</v>
      </c>
      <c r="Y71" s="20">
        <v>4.993</v>
      </c>
      <c r="Z71" s="20">
        <v>2.9875</v>
      </c>
      <c r="AA71" s="20" t="s">
        <v>31</v>
      </c>
      <c r="AB71" s="20">
        <v>1.201</v>
      </c>
      <c r="AC71" s="20">
        <v>3.47</v>
      </c>
      <c r="AD71" s="20"/>
      <c r="AE71" s="20">
        <v>22.0</v>
      </c>
      <c r="AF71" s="20">
        <v>17027.0</v>
      </c>
      <c r="AG71" s="20"/>
    </row>
    <row r="72" ht="15.75" customHeight="1">
      <c r="A72" s="20" t="s">
        <v>115</v>
      </c>
      <c r="B72" s="20">
        <v>5056.95</v>
      </c>
      <c r="C72" s="20" t="s">
        <v>232</v>
      </c>
      <c r="D72" s="20">
        <v>1.2</v>
      </c>
      <c r="E72" s="20">
        <v>0.9</v>
      </c>
      <c r="F72" s="20" t="s">
        <v>311</v>
      </c>
      <c r="G72" s="20">
        <v>19.3</v>
      </c>
      <c r="H72" s="32">
        <v>6.274645931685643</v>
      </c>
      <c r="I72" s="32">
        <v>3.5434377453448644</v>
      </c>
      <c r="J72" s="20"/>
      <c r="K72" s="20"/>
      <c r="L72" s="20"/>
      <c r="M72" s="20"/>
      <c r="N72" s="20">
        <v>2.455753535</v>
      </c>
      <c r="O72" s="20">
        <v>78.06511536406018</v>
      </c>
      <c r="P72" s="20">
        <v>0.265880232707646</v>
      </c>
      <c r="Q72" s="68">
        <v>30.834321188934013</v>
      </c>
      <c r="R72" s="112">
        <v>55.57349006087795</v>
      </c>
      <c r="S72" s="20">
        <v>0.017994191095512455</v>
      </c>
      <c r="T72" s="20">
        <v>19.3</v>
      </c>
      <c r="U72" s="47">
        <v>6.368376550169109</v>
      </c>
      <c r="V72" s="47">
        <v>3.4690514961988206</v>
      </c>
      <c r="W72" s="20"/>
      <c r="X72" s="20"/>
      <c r="Y72" s="20"/>
      <c r="Z72" s="20"/>
      <c r="AA72" s="20" t="s">
        <v>31</v>
      </c>
      <c r="AB72" s="20">
        <v>1.201</v>
      </c>
      <c r="AC72" s="20">
        <v>3.47</v>
      </c>
      <c r="AD72" s="20"/>
      <c r="AE72" s="20">
        <v>22.0</v>
      </c>
      <c r="AF72" s="20">
        <v>17027.0</v>
      </c>
      <c r="AG72" s="20"/>
    </row>
    <row r="73" ht="15.75" customHeight="1">
      <c r="A73" s="20" t="s">
        <v>115</v>
      </c>
      <c r="B73" s="20">
        <v>5056.95</v>
      </c>
      <c r="C73" s="20" t="s">
        <v>232</v>
      </c>
      <c r="D73" s="20">
        <v>1.2</v>
      </c>
      <c r="E73" s="20">
        <v>0.9</v>
      </c>
      <c r="F73" s="20" t="s">
        <v>311</v>
      </c>
      <c r="G73" s="20">
        <v>22.1</v>
      </c>
      <c r="H73" s="32">
        <v>6.292119186856028</v>
      </c>
      <c r="I73" s="32">
        <v>3.5574338162019226</v>
      </c>
      <c r="J73" s="20">
        <v>6.623</v>
      </c>
      <c r="K73" s="20">
        <v>3.428</v>
      </c>
      <c r="L73" s="20">
        <v>5.149</v>
      </c>
      <c r="M73" s="20">
        <v>2.935</v>
      </c>
      <c r="N73" s="20">
        <v>2.456314506</v>
      </c>
      <c r="O73" s="20">
        <v>78.65125508286755</v>
      </c>
      <c r="P73" s="20">
        <v>0.2650801182848509</v>
      </c>
      <c r="Q73" s="68">
        <v>31.08548381485121</v>
      </c>
      <c r="R73" s="112">
        <v>55.80005582373805</v>
      </c>
      <c r="S73" s="20">
        <v>0.01792112902465211</v>
      </c>
      <c r="T73" s="20">
        <v>22.1</v>
      </c>
      <c r="U73" s="47">
        <v>6.377363815975162</v>
      </c>
      <c r="V73" s="47">
        <v>3.4797392943519703</v>
      </c>
      <c r="W73" s="20">
        <v>5.135</v>
      </c>
      <c r="X73" s="20">
        <v>2.9295</v>
      </c>
      <c r="Y73" s="20">
        <v>5.06</v>
      </c>
      <c r="Z73" s="20">
        <v>3.0105</v>
      </c>
      <c r="AA73" s="20" t="s">
        <v>31</v>
      </c>
      <c r="AB73" s="20">
        <v>1.201</v>
      </c>
      <c r="AC73" s="20">
        <v>3.47</v>
      </c>
      <c r="AD73" s="20"/>
      <c r="AE73" s="20">
        <v>22.0</v>
      </c>
      <c r="AF73" s="20">
        <v>17027.0</v>
      </c>
      <c r="AG73" s="20"/>
    </row>
    <row r="74" ht="15.75" customHeight="1">
      <c r="A74" s="20" t="s">
        <v>118</v>
      </c>
      <c r="B74" s="36">
        <v>5206.0</v>
      </c>
      <c r="C74" s="20" t="s">
        <v>119</v>
      </c>
      <c r="D74" s="20">
        <v>1.2</v>
      </c>
      <c r="E74" s="20">
        <v>0.9</v>
      </c>
      <c r="F74" s="20" t="s">
        <v>311</v>
      </c>
      <c r="G74" s="112">
        <v>5.5</v>
      </c>
      <c r="H74" s="20">
        <v>3.91</v>
      </c>
      <c r="I74" s="20">
        <v>2.358</v>
      </c>
      <c r="J74" s="20">
        <v>3.993</v>
      </c>
      <c r="K74" s="20">
        <v>2.38</v>
      </c>
      <c r="L74" s="20">
        <v>4.369</v>
      </c>
      <c r="M74" s="20">
        <v>2.603</v>
      </c>
      <c r="N74" s="20">
        <v>2.456314506</v>
      </c>
      <c r="O74" s="20">
        <v>33.16635608423046</v>
      </c>
      <c r="P74" s="20">
        <v>0.2142166642543701</v>
      </c>
      <c r="Q74" s="68">
        <v>13.657511488938985</v>
      </c>
      <c r="R74" s="112">
        <v>19.34236648059329</v>
      </c>
      <c r="S74" s="20">
        <v>0.051699982057693224</v>
      </c>
      <c r="T74" s="28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</row>
    <row r="75" ht="15.75" customHeight="1">
      <c r="A75" s="20" t="s">
        <v>118</v>
      </c>
      <c r="B75" s="36">
        <v>5206.0</v>
      </c>
      <c r="C75" s="20" t="s">
        <v>119</v>
      </c>
      <c r="D75" s="20">
        <v>1.2</v>
      </c>
      <c r="E75" s="20">
        <v>0.9</v>
      </c>
      <c r="F75" s="20" t="s">
        <v>311</v>
      </c>
      <c r="G75" s="112">
        <v>8.3</v>
      </c>
      <c r="H75" s="20">
        <v>4.284</v>
      </c>
      <c r="I75" s="20">
        <v>2.573</v>
      </c>
      <c r="J75" s="20"/>
      <c r="K75" s="20"/>
      <c r="L75" s="20"/>
      <c r="M75" s="20"/>
      <c r="N75" s="20"/>
      <c r="O75" s="20">
        <v>0.0</v>
      </c>
      <c r="P75" s="20">
        <v>0.21785950903005005</v>
      </c>
      <c r="Q75" s="68">
        <v>0.0</v>
      </c>
      <c r="R75" s="112">
        <v>0.0</v>
      </c>
      <c r="S75" s="20" t="e">
        <v>#DIV/0!</v>
      </c>
      <c r="T75" s="112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</row>
    <row r="76" ht="15.75" customHeight="1">
      <c r="A76" s="20" t="s">
        <v>118</v>
      </c>
      <c r="B76" s="36">
        <v>5206.0</v>
      </c>
      <c r="C76" s="20" t="s">
        <v>119</v>
      </c>
      <c r="D76" s="20">
        <v>1.2</v>
      </c>
      <c r="E76" s="20">
        <v>0.9</v>
      </c>
      <c r="F76" s="20" t="s">
        <v>311</v>
      </c>
      <c r="G76" s="112">
        <v>11.0</v>
      </c>
      <c r="H76" s="20">
        <v>4.465</v>
      </c>
      <c r="I76" s="20">
        <v>2.705</v>
      </c>
      <c r="J76" s="20">
        <v>4.41</v>
      </c>
      <c r="K76" s="20">
        <v>2.598</v>
      </c>
      <c r="L76" s="20">
        <v>4.636</v>
      </c>
      <c r="M76" s="20">
        <v>2.769</v>
      </c>
      <c r="N76" s="20"/>
      <c r="O76" s="20">
        <v>0.0</v>
      </c>
      <c r="P76" s="20">
        <v>0.21008364238620517</v>
      </c>
      <c r="Q76" s="68">
        <v>0.0</v>
      </c>
      <c r="R76" s="112">
        <v>0.0</v>
      </c>
      <c r="S76" s="20" t="e">
        <v>#DIV/0!</v>
      </c>
      <c r="T76" s="112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</row>
    <row r="77" ht="15.75" customHeight="1">
      <c r="A77" s="20" t="s">
        <v>118</v>
      </c>
      <c r="B77" s="36">
        <v>5206.0</v>
      </c>
      <c r="C77" s="20" t="s">
        <v>119</v>
      </c>
      <c r="D77" s="20">
        <v>1.2</v>
      </c>
      <c r="E77" s="20">
        <v>0.9</v>
      </c>
      <c r="F77" s="20" t="s">
        <v>311</v>
      </c>
      <c r="G77" s="112">
        <v>13.8</v>
      </c>
      <c r="H77" s="20">
        <v>4.597</v>
      </c>
      <c r="I77" s="20">
        <v>2.789</v>
      </c>
      <c r="J77" s="20"/>
      <c r="K77" s="20"/>
      <c r="L77" s="20"/>
      <c r="M77" s="20"/>
      <c r="N77" s="20"/>
      <c r="O77" s="20">
        <v>0.0</v>
      </c>
      <c r="P77" s="20">
        <v>0.20875444664505202</v>
      </c>
      <c r="Q77" s="68">
        <v>0.0</v>
      </c>
      <c r="R77" s="112">
        <v>0.0</v>
      </c>
      <c r="S77" s="20" t="e">
        <v>#DIV/0!</v>
      </c>
      <c r="T77" s="112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</row>
    <row r="78" ht="15.75" customHeight="1">
      <c r="A78" s="20" t="s">
        <v>118</v>
      </c>
      <c r="B78" s="36">
        <v>5206.0</v>
      </c>
      <c r="C78" s="20" t="s">
        <v>119</v>
      </c>
      <c r="D78" s="20">
        <v>1.2</v>
      </c>
      <c r="E78" s="20">
        <v>0.9</v>
      </c>
      <c r="F78" s="20" t="s">
        <v>311</v>
      </c>
      <c r="G78" s="112">
        <v>16.5</v>
      </c>
      <c r="H78" s="20">
        <v>4.807</v>
      </c>
      <c r="I78" s="20">
        <v>2.857</v>
      </c>
      <c r="J78" s="20">
        <v>4.608</v>
      </c>
      <c r="K78" s="20">
        <v>2.731</v>
      </c>
      <c r="L78" s="20">
        <v>4.957</v>
      </c>
      <c r="M78" s="20">
        <v>2.977</v>
      </c>
      <c r="N78" s="20"/>
      <c r="O78" s="20">
        <v>0.0</v>
      </c>
      <c r="P78" s="20">
        <v>0.22691340800813664</v>
      </c>
      <c r="Q78" s="68">
        <v>0.0</v>
      </c>
      <c r="R78" s="112">
        <v>0.0</v>
      </c>
      <c r="S78" s="20" t="e">
        <v>#DIV/0!</v>
      </c>
      <c r="T78" s="112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</row>
    <row r="79" ht="15.75" customHeight="1">
      <c r="A79" s="20" t="s">
        <v>118</v>
      </c>
      <c r="B79" s="36">
        <v>5206.0</v>
      </c>
      <c r="C79" s="20" t="s">
        <v>119</v>
      </c>
      <c r="D79" s="20">
        <v>1.2</v>
      </c>
      <c r="E79" s="20">
        <v>0.9</v>
      </c>
      <c r="F79" s="20" t="s">
        <v>311</v>
      </c>
      <c r="G79" s="112">
        <v>19.3</v>
      </c>
      <c r="H79" s="20">
        <v>4.891</v>
      </c>
      <c r="I79" s="20">
        <v>2.918</v>
      </c>
      <c r="J79" s="20"/>
      <c r="K79" s="20"/>
      <c r="L79" s="20"/>
      <c r="M79" s="20"/>
      <c r="N79" s="20"/>
      <c r="O79" s="20">
        <v>0.0</v>
      </c>
      <c r="P79" s="20">
        <v>0.22367634080706772</v>
      </c>
      <c r="Q79" s="68">
        <v>0.0</v>
      </c>
      <c r="R79" s="112">
        <v>0.0</v>
      </c>
      <c r="S79" s="20" t="e">
        <v>#DIV/0!</v>
      </c>
      <c r="T79" s="112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</row>
    <row r="80" ht="15.75" customHeight="1">
      <c r="A80" s="20" t="s">
        <v>118</v>
      </c>
      <c r="B80" s="36">
        <v>5206.0</v>
      </c>
      <c r="C80" s="20" t="s">
        <v>119</v>
      </c>
      <c r="D80" s="20">
        <v>1.2</v>
      </c>
      <c r="E80" s="20">
        <v>0.9</v>
      </c>
      <c r="F80" s="20" t="s">
        <v>311</v>
      </c>
      <c r="G80" s="112">
        <v>22.1</v>
      </c>
      <c r="H80" s="20">
        <v>4.955</v>
      </c>
      <c r="I80" s="20">
        <v>2.972</v>
      </c>
      <c r="J80" s="20">
        <v>4.758</v>
      </c>
      <c r="K80" s="20">
        <v>2.82</v>
      </c>
      <c r="L80" s="20">
        <v>5.09</v>
      </c>
      <c r="M80" s="20">
        <v>3.043</v>
      </c>
      <c r="N80" s="20"/>
      <c r="O80" s="20">
        <v>0.0</v>
      </c>
      <c r="P80" s="20">
        <v>0.21904546790776985</v>
      </c>
      <c r="Q80" s="68">
        <v>0.0</v>
      </c>
      <c r="R80" s="112">
        <v>0.0</v>
      </c>
      <c r="S80" s="20" t="e">
        <v>#DIV/0!</v>
      </c>
      <c r="T80" s="112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</row>
    <row r="81" ht="15.75" customHeight="1">
      <c r="A81" s="20" t="s">
        <v>120</v>
      </c>
      <c r="B81" s="36">
        <v>5206.05</v>
      </c>
      <c r="C81" s="20" t="s">
        <v>119</v>
      </c>
      <c r="D81" s="20">
        <v>1.2</v>
      </c>
      <c r="E81" s="20">
        <v>0.9</v>
      </c>
      <c r="F81" s="20" t="s">
        <v>311</v>
      </c>
      <c r="G81" s="112">
        <v>5.5</v>
      </c>
      <c r="H81" s="20">
        <v>4.817</v>
      </c>
      <c r="I81" s="20">
        <v>2.772</v>
      </c>
      <c r="J81" s="20">
        <v>5.013</v>
      </c>
      <c r="K81" s="20">
        <v>2.857</v>
      </c>
      <c r="L81" s="20">
        <v>4.435</v>
      </c>
      <c r="M81" s="20">
        <v>2.587</v>
      </c>
      <c r="N81" s="20"/>
      <c r="O81" s="20">
        <v>0.0</v>
      </c>
      <c r="P81" s="20">
        <v>0.2524410733460894</v>
      </c>
      <c r="Q81" s="68">
        <v>0.0</v>
      </c>
      <c r="R81" s="112">
        <v>0.0</v>
      </c>
      <c r="S81" s="20" t="e">
        <v>#DIV/0!</v>
      </c>
      <c r="T81" s="112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</row>
    <row r="82" ht="15.75" customHeight="1">
      <c r="A82" s="20" t="s">
        <v>120</v>
      </c>
      <c r="B82" s="36">
        <v>5206.05</v>
      </c>
      <c r="C82" s="20" t="s">
        <v>119</v>
      </c>
      <c r="D82" s="20">
        <v>1.2</v>
      </c>
      <c r="E82" s="20">
        <v>0.9</v>
      </c>
      <c r="F82" s="20" t="s">
        <v>311</v>
      </c>
      <c r="G82" s="112">
        <v>8.3</v>
      </c>
      <c r="H82" s="20">
        <v>5.023</v>
      </c>
      <c r="I82" s="20">
        <v>2.862</v>
      </c>
      <c r="J82" s="20"/>
      <c r="K82" s="20"/>
      <c r="L82" s="20"/>
      <c r="M82" s="20"/>
      <c r="N82" s="20"/>
      <c r="O82" s="20">
        <v>0.0</v>
      </c>
      <c r="P82" s="20">
        <v>0.25964520054449997</v>
      </c>
      <c r="Q82" s="68">
        <v>0.0</v>
      </c>
      <c r="R82" s="112">
        <v>0.0</v>
      </c>
      <c r="S82" s="20" t="e">
        <v>#DIV/0!</v>
      </c>
      <c r="T82" s="112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</row>
    <row r="83" ht="15.75" customHeight="1">
      <c r="A83" s="20" t="s">
        <v>120</v>
      </c>
      <c r="B83" s="36">
        <v>5206.05</v>
      </c>
      <c r="C83" s="20" t="s">
        <v>119</v>
      </c>
      <c r="D83" s="20">
        <v>1.2</v>
      </c>
      <c r="E83" s="20">
        <v>0.9</v>
      </c>
      <c r="F83" s="20" t="s">
        <v>311</v>
      </c>
      <c r="G83" s="112">
        <v>11.0</v>
      </c>
      <c r="H83" s="20">
        <v>5.3</v>
      </c>
      <c r="I83" s="20">
        <v>3.045</v>
      </c>
      <c r="J83" s="20">
        <v>5.367</v>
      </c>
      <c r="K83" s="20">
        <v>3.043</v>
      </c>
      <c r="L83" s="20">
        <v>4.81</v>
      </c>
      <c r="M83" s="20">
        <v>2.759</v>
      </c>
      <c r="N83" s="20"/>
      <c r="O83" s="20">
        <v>0.0</v>
      </c>
      <c r="P83" s="20">
        <v>0.25363914023692774</v>
      </c>
      <c r="Q83" s="68">
        <v>0.0</v>
      </c>
      <c r="R83" s="112">
        <v>0.0</v>
      </c>
      <c r="S83" s="20" t="e">
        <v>#DIV/0!</v>
      </c>
      <c r="T83" s="112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</row>
    <row r="84" ht="15.75" customHeight="1">
      <c r="A84" s="20" t="s">
        <v>120</v>
      </c>
      <c r="B84" s="36">
        <v>5206.05</v>
      </c>
      <c r="C84" s="20" t="s">
        <v>119</v>
      </c>
      <c r="D84" s="20">
        <v>1.2</v>
      </c>
      <c r="E84" s="20">
        <v>0.9</v>
      </c>
      <c r="F84" s="20" t="s">
        <v>311</v>
      </c>
      <c r="G84" s="112">
        <v>13.8</v>
      </c>
      <c r="H84" s="20">
        <v>5.41</v>
      </c>
      <c r="I84" s="20">
        <v>3.113</v>
      </c>
      <c r="J84" s="20"/>
      <c r="K84" s="20"/>
      <c r="L84" s="20"/>
      <c r="M84" s="20"/>
      <c r="N84" s="20"/>
      <c r="O84" s="20">
        <v>0.0</v>
      </c>
      <c r="P84" s="20">
        <v>0.25250025143876864</v>
      </c>
      <c r="Q84" s="68">
        <v>0.0</v>
      </c>
      <c r="R84" s="112">
        <v>0.0</v>
      </c>
      <c r="S84" s="20" t="e">
        <v>#DIV/0!</v>
      </c>
      <c r="T84" s="112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</row>
    <row r="85" ht="15.75" customHeight="1">
      <c r="A85" s="20" t="s">
        <v>120</v>
      </c>
      <c r="B85" s="36">
        <v>5206.05</v>
      </c>
      <c r="C85" s="20" t="s">
        <v>119</v>
      </c>
      <c r="D85" s="20">
        <v>1.2</v>
      </c>
      <c r="E85" s="20">
        <v>0.9</v>
      </c>
      <c r="F85" s="20" t="s">
        <v>311</v>
      </c>
      <c r="G85" s="112">
        <v>16.5</v>
      </c>
      <c r="H85" s="20">
        <v>5.58</v>
      </c>
      <c r="I85" s="20">
        <v>3.246</v>
      </c>
      <c r="J85" s="20">
        <v>5.756</v>
      </c>
      <c r="K85" s="20">
        <v>3.27</v>
      </c>
      <c r="L85" s="20">
        <v>5.053</v>
      </c>
      <c r="M85" s="20">
        <v>2.843</v>
      </c>
      <c r="N85" s="20"/>
      <c r="O85" s="20">
        <v>0.0</v>
      </c>
      <c r="P85" s="20">
        <v>0.24425788028709286</v>
      </c>
      <c r="Q85" s="68">
        <v>0.0</v>
      </c>
      <c r="R85" s="112">
        <v>0.0</v>
      </c>
      <c r="S85" s="20" t="e">
        <v>#DIV/0!</v>
      </c>
      <c r="T85" s="112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</row>
    <row r="86" ht="15.75" customHeight="1">
      <c r="A86" s="20" t="s">
        <v>120</v>
      </c>
      <c r="B86" s="36">
        <v>5206.05</v>
      </c>
      <c r="C86" s="20" t="s">
        <v>119</v>
      </c>
      <c r="D86" s="20">
        <v>1.2</v>
      </c>
      <c r="E86" s="20">
        <v>0.9</v>
      </c>
      <c r="F86" s="20" t="s">
        <v>311</v>
      </c>
      <c r="G86" s="112">
        <v>19.3</v>
      </c>
      <c r="H86" s="20">
        <v>5.625</v>
      </c>
      <c r="I86" s="20">
        <v>3.291</v>
      </c>
      <c r="J86" s="20"/>
      <c r="K86" s="20"/>
      <c r="L86" s="20"/>
      <c r="M86" s="20"/>
      <c r="N86" s="20"/>
      <c r="O86" s="20">
        <v>0.0</v>
      </c>
      <c r="P86" s="20">
        <v>0.23977150058645036</v>
      </c>
      <c r="Q86" s="68">
        <v>0.0</v>
      </c>
      <c r="R86" s="112">
        <v>0.0</v>
      </c>
      <c r="S86" s="20" t="e">
        <v>#DIV/0!</v>
      </c>
      <c r="T86" s="112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</row>
    <row r="87" ht="15.75" customHeight="1">
      <c r="A87" s="20" t="s">
        <v>120</v>
      </c>
      <c r="B87" s="36">
        <v>5206.05</v>
      </c>
      <c r="C87" s="20" t="s">
        <v>119</v>
      </c>
      <c r="D87" s="20">
        <v>1.2</v>
      </c>
      <c r="E87" s="20">
        <v>0.9</v>
      </c>
      <c r="F87" s="20" t="s">
        <v>311</v>
      </c>
      <c r="G87" s="112">
        <v>22.1</v>
      </c>
      <c r="H87" s="20">
        <v>5.787</v>
      </c>
      <c r="I87" s="20">
        <v>3.344</v>
      </c>
      <c r="J87" s="20">
        <v>5.992</v>
      </c>
      <c r="K87" s="20">
        <v>3.386</v>
      </c>
      <c r="L87" s="20">
        <v>5.292</v>
      </c>
      <c r="M87" s="20">
        <v>2.93</v>
      </c>
      <c r="N87" s="20"/>
      <c r="O87" s="20">
        <v>0.0</v>
      </c>
      <c r="P87" s="20">
        <v>0.24935402659779987</v>
      </c>
      <c r="Q87" s="68">
        <v>0.0</v>
      </c>
      <c r="R87" s="112">
        <v>0.0</v>
      </c>
      <c r="S87" s="20" t="e">
        <v>#DIV/0!</v>
      </c>
      <c r="T87" s="112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</row>
    <row r="88" ht="15.75" customHeight="1">
      <c r="A88" s="20" t="s">
        <v>121</v>
      </c>
      <c r="B88" s="36">
        <v>5210.05</v>
      </c>
      <c r="C88" s="20" t="s">
        <v>119</v>
      </c>
      <c r="D88" s="20">
        <v>1.2</v>
      </c>
      <c r="E88" s="20">
        <v>0.9</v>
      </c>
      <c r="F88" s="20" t="s">
        <v>311</v>
      </c>
      <c r="G88" s="112">
        <v>5.5</v>
      </c>
      <c r="H88" s="20">
        <v>2.851</v>
      </c>
      <c r="I88" s="20">
        <v>1.874</v>
      </c>
      <c r="J88" s="20">
        <v>3.014</v>
      </c>
      <c r="K88" s="20">
        <v>1.768</v>
      </c>
      <c r="L88" s="20">
        <v>3.195</v>
      </c>
      <c r="M88" s="20">
        <v>1.898</v>
      </c>
      <c r="N88" s="20"/>
      <c r="O88" s="20">
        <v>0.0</v>
      </c>
      <c r="P88" s="20">
        <v>0.11962426822201641</v>
      </c>
      <c r="Q88" s="68">
        <v>0.0</v>
      </c>
      <c r="R88" s="112">
        <v>0.0</v>
      </c>
      <c r="S88" s="20" t="e">
        <v>#DIV/0!</v>
      </c>
      <c r="T88" s="112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</row>
    <row r="89" ht="15.75" customHeight="1">
      <c r="A89" s="20" t="s">
        <v>121</v>
      </c>
      <c r="B89" s="36">
        <v>5210.05</v>
      </c>
      <c r="C89" s="20" t="s">
        <v>119</v>
      </c>
      <c r="D89" s="20">
        <v>1.2</v>
      </c>
      <c r="E89" s="20">
        <v>0.9</v>
      </c>
      <c r="F89" s="20" t="s">
        <v>311</v>
      </c>
      <c r="G89" s="112">
        <v>8.3</v>
      </c>
      <c r="H89" s="20">
        <v>3.323</v>
      </c>
      <c r="I89" s="20">
        <v>1.952</v>
      </c>
      <c r="J89" s="20"/>
      <c r="K89" s="20"/>
      <c r="L89" s="20"/>
      <c r="M89" s="20"/>
      <c r="N89" s="20"/>
      <c r="O89" s="20">
        <v>0.0</v>
      </c>
      <c r="P89" s="20">
        <v>0.23656728233102076</v>
      </c>
      <c r="Q89" s="68">
        <v>0.0</v>
      </c>
      <c r="R89" s="112">
        <v>0.0</v>
      </c>
      <c r="S89" s="20" t="e">
        <v>#DIV/0!</v>
      </c>
      <c r="T89" s="112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</row>
    <row r="90" ht="15.75" customHeight="1">
      <c r="A90" s="20" t="s">
        <v>121</v>
      </c>
      <c r="B90" s="36">
        <v>5210.05</v>
      </c>
      <c r="C90" s="20" t="s">
        <v>119</v>
      </c>
      <c r="D90" s="20">
        <v>1.2</v>
      </c>
      <c r="E90" s="20">
        <v>0.9</v>
      </c>
      <c r="F90" s="20" t="s">
        <v>311</v>
      </c>
      <c r="G90" s="112">
        <v>11.0</v>
      </c>
      <c r="H90" s="20">
        <v>3.618</v>
      </c>
      <c r="I90" s="20">
        <v>2.131</v>
      </c>
      <c r="J90" s="20">
        <v>3.438</v>
      </c>
      <c r="K90" s="20">
        <v>2.043</v>
      </c>
      <c r="L90" s="20">
        <v>3.594</v>
      </c>
      <c r="M90" s="20">
        <v>2.086</v>
      </c>
      <c r="N90" s="20"/>
      <c r="O90" s="20">
        <v>0.0</v>
      </c>
      <c r="P90" s="20">
        <v>0.23439660217507502</v>
      </c>
      <c r="Q90" s="68">
        <v>0.0</v>
      </c>
      <c r="R90" s="112">
        <v>0.0</v>
      </c>
      <c r="S90" s="20" t="e">
        <v>#DIV/0!</v>
      </c>
      <c r="T90" s="112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</row>
    <row r="91" ht="15.75" customHeight="1">
      <c r="A91" s="20" t="s">
        <v>121</v>
      </c>
      <c r="B91" s="36">
        <v>5210.05</v>
      </c>
      <c r="C91" s="20" t="s">
        <v>119</v>
      </c>
      <c r="D91" s="20">
        <v>1.2</v>
      </c>
      <c r="E91" s="20">
        <v>0.9</v>
      </c>
      <c r="F91" s="20" t="s">
        <v>311</v>
      </c>
      <c r="G91" s="112">
        <v>13.8</v>
      </c>
      <c r="H91" s="20">
        <v>3.817</v>
      </c>
      <c r="I91" s="20">
        <v>2.216</v>
      </c>
      <c r="J91" s="20"/>
      <c r="K91" s="20"/>
      <c r="L91" s="20"/>
      <c r="M91" s="20"/>
      <c r="N91" s="20"/>
      <c r="O91" s="20">
        <v>0.0</v>
      </c>
      <c r="P91" s="20">
        <v>0.24579454888597818</v>
      </c>
      <c r="Q91" s="68">
        <v>0.0</v>
      </c>
      <c r="R91" s="112">
        <v>0.0</v>
      </c>
      <c r="S91" s="20" t="e">
        <v>#DIV/0!</v>
      </c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</row>
    <row r="92" ht="15.75" customHeight="1">
      <c r="A92" s="20" t="s">
        <v>121</v>
      </c>
      <c r="B92" s="36">
        <v>5210.05</v>
      </c>
      <c r="C92" s="20" t="s">
        <v>119</v>
      </c>
      <c r="D92" s="20">
        <v>1.2</v>
      </c>
      <c r="E92" s="20">
        <v>0.9</v>
      </c>
      <c r="F92" s="20" t="s">
        <v>311</v>
      </c>
      <c r="G92" s="112">
        <v>16.5</v>
      </c>
      <c r="H92" s="20">
        <v>3.946</v>
      </c>
      <c r="I92" s="20">
        <v>2.273</v>
      </c>
      <c r="J92" s="20">
        <v>3.83</v>
      </c>
      <c r="K92" s="20">
        <v>2.228</v>
      </c>
      <c r="L92" s="20">
        <v>3.834</v>
      </c>
      <c r="M92" s="20">
        <v>2.215</v>
      </c>
      <c r="N92" s="20"/>
      <c r="O92" s="20">
        <v>0.0</v>
      </c>
      <c r="P92" s="20">
        <v>0.2517139164469757</v>
      </c>
      <c r="Q92" s="68">
        <v>0.0</v>
      </c>
      <c r="R92" s="112">
        <v>0.0</v>
      </c>
      <c r="S92" s="20" t="e">
        <v>#DIV/0!</v>
      </c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</row>
    <row r="93" ht="15.75" customHeight="1">
      <c r="A93" s="20" t="s">
        <v>121</v>
      </c>
      <c r="B93" s="36">
        <v>5210.05</v>
      </c>
      <c r="C93" s="20" t="s">
        <v>119</v>
      </c>
      <c r="D93" s="20">
        <v>1.2</v>
      </c>
      <c r="E93" s="20">
        <v>0.9</v>
      </c>
      <c r="F93" s="20" t="s">
        <v>311</v>
      </c>
      <c r="G93" s="112">
        <v>19.3</v>
      </c>
      <c r="H93" s="20">
        <v>4.011</v>
      </c>
      <c r="I93" s="20">
        <v>2.335</v>
      </c>
      <c r="J93" s="20"/>
      <c r="K93" s="20"/>
      <c r="L93" s="20"/>
      <c r="M93" s="20"/>
      <c r="N93" s="20"/>
      <c r="O93" s="20">
        <v>0.0</v>
      </c>
      <c r="P93" s="20">
        <v>0.2436875558015987</v>
      </c>
      <c r="Q93" s="68">
        <v>0.0</v>
      </c>
      <c r="R93" s="112">
        <v>0.0</v>
      </c>
      <c r="S93" s="20" t="e">
        <v>#DIV/0!</v>
      </c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</row>
    <row r="94" ht="15.75" customHeight="1">
      <c r="A94" s="20" t="s">
        <v>121</v>
      </c>
      <c r="B94" s="36">
        <v>5210.05</v>
      </c>
      <c r="C94" s="20" t="s">
        <v>119</v>
      </c>
      <c r="D94" s="20">
        <v>1.2</v>
      </c>
      <c r="E94" s="20">
        <v>0.9</v>
      </c>
      <c r="F94" s="20" t="s">
        <v>311</v>
      </c>
      <c r="G94" s="112">
        <v>22.1</v>
      </c>
      <c r="H94" s="20">
        <v>4.08</v>
      </c>
      <c r="I94" s="20">
        <v>2.379</v>
      </c>
      <c r="J94" s="20">
        <v>3.909</v>
      </c>
      <c r="K94" s="20">
        <v>2.318</v>
      </c>
      <c r="L94" s="20">
        <v>4.004</v>
      </c>
      <c r="M94" s="20">
        <v>2.322</v>
      </c>
      <c r="N94" s="20"/>
      <c r="O94" s="20">
        <v>0.0</v>
      </c>
      <c r="P94" s="20">
        <v>0.24243355115007076</v>
      </c>
      <c r="Q94" s="68">
        <v>0.0</v>
      </c>
      <c r="R94" s="112">
        <v>0.0</v>
      </c>
      <c r="S94" s="20" t="e">
        <v>#DIV/0!</v>
      </c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</row>
    <row r="95" ht="15.75" customHeight="1">
      <c r="A95" s="114" t="s">
        <v>122</v>
      </c>
      <c r="B95" s="36">
        <v>5211.4</v>
      </c>
      <c r="C95" s="20" t="s">
        <v>119</v>
      </c>
      <c r="D95" s="20">
        <v>1.2</v>
      </c>
      <c r="E95" s="20">
        <v>0.9</v>
      </c>
      <c r="F95" s="20" t="s">
        <v>311</v>
      </c>
      <c r="G95" s="112">
        <v>5.5</v>
      </c>
      <c r="H95" s="20">
        <v>5.653</v>
      </c>
      <c r="I95" s="20">
        <v>3.408</v>
      </c>
      <c r="J95" s="20">
        <v>5.907</v>
      </c>
      <c r="K95" s="20">
        <v>3.389</v>
      </c>
      <c r="L95" s="20">
        <v>5.737</v>
      </c>
      <c r="M95" s="20">
        <v>3.497</v>
      </c>
      <c r="N95" s="20"/>
      <c r="O95" s="20">
        <v>0.0</v>
      </c>
      <c r="P95" s="20">
        <v>0.21451933431144357</v>
      </c>
      <c r="Q95" s="68">
        <v>0.0</v>
      </c>
      <c r="R95" s="112">
        <v>0.0</v>
      </c>
      <c r="S95" s="20" t="e">
        <v>#DIV/0!</v>
      </c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</row>
    <row r="96" ht="15.75" customHeight="1">
      <c r="A96" s="114" t="s">
        <v>122</v>
      </c>
      <c r="B96" s="36">
        <v>5211.4</v>
      </c>
      <c r="C96" s="20" t="s">
        <v>119</v>
      </c>
      <c r="D96" s="20">
        <v>1.2</v>
      </c>
      <c r="E96" s="20">
        <v>0.9</v>
      </c>
      <c r="F96" s="20" t="s">
        <v>311</v>
      </c>
      <c r="G96" s="112">
        <v>8.3</v>
      </c>
      <c r="H96" s="20">
        <v>5.695</v>
      </c>
      <c r="I96" s="20">
        <v>3.413</v>
      </c>
      <c r="J96" s="20"/>
      <c r="K96" s="20"/>
      <c r="L96" s="20"/>
      <c r="M96" s="20"/>
      <c r="N96" s="20"/>
      <c r="O96" s="20">
        <v>0.0</v>
      </c>
      <c r="P96" s="20">
        <v>0.21977690924410057</v>
      </c>
      <c r="Q96" s="68">
        <v>0.0</v>
      </c>
      <c r="R96" s="112">
        <v>0.0</v>
      </c>
      <c r="S96" s="20" t="e">
        <v>#DIV/0!</v>
      </c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</row>
    <row r="97" ht="15.75" customHeight="1">
      <c r="A97" s="114" t="s">
        <v>122</v>
      </c>
      <c r="B97" s="36">
        <v>5211.4</v>
      </c>
      <c r="C97" s="20" t="s">
        <v>119</v>
      </c>
      <c r="D97" s="20">
        <v>1.2</v>
      </c>
      <c r="E97" s="20">
        <v>0.9</v>
      </c>
      <c r="F97" s="20" t="s">
        <v>311</v>
      </c>
      <c r="G97" s="112">
        <v>11.0</v>
      </c>
      <c r="H97" s="20">
        <v>5.719</v>
      </c>
      <c r="I97" s="20">
        <v>3.42</v>
      </c>
      <c r="J97" s="20">
        <v>5.934</v>
      </c>
      <c r="K97" s="20">
        <v>3.414</v>
      </c>
      <c r="L97" s="20">
        <v>5.852</v>
      </c>
      <c r="M97" s="20">
        <v>3.516</v>
      </c>
      <c r="N97" s="20"/>
      <c r="O97" s="20">
        <v>0.0</v>
      </c>
      <c r="P97" s="20">
        <v>0.22165426710881267</v>
      </c>
      <c r="Q97" s="68">
        <v>0.0</v>
      </c>
      <c r="R97" s="112">
        <v>0.0</v>
      </c>
      <c r="S97" s="20" t="e">
        <v>#DIV/0!</v>
      </c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</row>
    <row r="98" ht="15.75" customHeight="1">
      <c r="A98" s="114" t="s">
        <v>122</v>
      </c>
      <c r="B98" s="36">
        <v>5211.4</v>
      </c>
      <c r="C98" s="20" t="s">
        <v>119</v>
      </c>
      <c r="D98" s="20">
        <v>1.2</v>
      </c>
      <c r="E98" s="20">
        <v>0.9</v>
      </c>
      <c r="F98" s="20" t="s">
        <v>311</v>
      </c>
      <c r="G98" s="20">
        <v>13.8</v>
      </c>
      <c r="H98" s="20">
        <v>5.728</v>
      </c>
      <c r="I98" s="20">
        <v>3.423</v>
      </c>
      <c r="J98" s="20"/>
      <c r="K98" s="20"/>
      <c r="L98" s="32"/>
      <c r="M98" s="32"/>
      <c r="N98" s="32"/>
      <c r="O98" s="20">
        <v>0.0</v>
      </c>
      <c r="P98" s="20">
        <v>0.22225623552396748</v>
      </c>
      <c r="Q98" s="68">
        <v>0.0</v>
      </c>
      <c r="R98" s="112">
        <v>0.0</v>
      </c>
      <c r="S98" s="20" t="e">
        <v>#DIV/0!</v>
      </c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</row>
    <row r="99" ht="15.75" customHeight="1">
      <c r="A99" s="114" t="s">
        <v>122</v>
      </c>
      <c r="B99" s="36">
        <v>5211.4</v>
      </c>
      <c r="C99" s="20" t="s">
        <v>119</v>
      </c>
      <c r="D99" s="20">
        <v>1.2</v>
      </c>
      <c r="E99" s="20">
        <v>0.9</v>
      </c>
      <c r="F99" s="20" t="s">
        <v>311</v>
      </c>
      <c r="G99" s="20">
        <v>16.5</v>
      </c>
      <c r="H99" s="20">
        <v>5.762</v>
      </c>
      <c r="I99" s="20">
        <v>3.432</v>
      </c>
      <c r="J99" s="20">
        <v>6.01</v>
      </c>
      <c r="K99" s="20">
        <v>3.44</v>
      </c>
      <c r="L99" s="32">
        <v>5.972</v>
      </c>
      <c r="M99" s="32">
        <v>3.537</v>
      </c>
      <c r="N99" s="32"/>
      <c r="O99" s="20">
        <v>0.0</v>
      </c>
      <c r="P99" s="20">
        <v>0.22508138821642407</v>
      </c>
      <c r="Q99" s="68">
        <v>0.0</v>
      </c>
      <c r="R99" s="112">
        <v>0.0</v>
      </c>
      <c r="S99" s="20" t="e">
        <v>#DIV/0!</v>
      </c>
      <c r="T99" s="112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</row>
    <row r="100" ht="15.75" customHeight="1">
      <c r="A100" s="114" t="s">
        <v>122</v>
      </c>
      <c r="B100" s="36">
        <v>5211.4</v>
      </c>
      <c r="C100" s="20" t="s">
        <v>119</v>
      </c>
      <c r="D100" s="20">
        <v>1.2</v>
      </c>
      <c r="E100" s="20">
        <v>0.9</v>
      </c>
      <c r="F100" s="20" t="s">
        <v>311</v>
      </c>
      <c r="G100" s="20">
        <v>19.3</v>
      </c>
      <c r="H100" s="20">
        <v>5.777</v>
      </c>
      <c r="I100" s="20">
        <v>3.443</v>
      </c>
      <c r="J100" s="20"/>
      <c r="K100" s="20"/>
      <c r="L100" s="32"/>
      <c r="M100" s="32"/>
      <c r="N100" s="32"/>
      <c r="O100" s="20">
        <v>0.0</v>
      </c>
      <c r="P100" s="20">
        <v>0.22456934368302583</v>
      </c>
      <c r="Q100" s="68">
        <v>0.0</v>
      </c>
      <c r="R100" s="112">
        <v>0.0</v>
      </c>
      <c r="S100" s="20" t="e">
        <v>#DIV/0!</v>
      </c>
      <c r="T100" s="112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</row>
    <row r="101" ht="15.75" customHeight="1">
      <c r="A101" s="114" t="s">
        <v>122</v>
      </c>
      <c r="B101" s="36">
        <v>5211.4</v>
      </c>
      <c r="C101" s="20" t="s">
        <v>119</v>
      </c>
      <c r="D101" s="20">
        <v>1.2</v>
      </c>
      <c r="E101" s="20">
        <v>0.9</v>
      </c>
      <c r="F101" s="20" t="s">
        <v>311</v>
      </c>
      <c r="G101" s="20">
        <v>22.1</v>
      </c>
      <c r="H101" s="20">
        <v>5.811</v>
      </c>
      <c r="I101" s="20">
        <v>3.452</v>
      </c>
      <c r="J101" s="20">
        <v>6.029</v>
      </c>
      <c r="K101" s="20">
        <v>3.47</v>
      </c>
      <c r="L101" s="32">
        <v>5.981</v>
      </c>
      <c r="M101" s="32">
        <v>3.555</v>
      </c>
      <c r="N101" s="32"/>
      <c r="O101" s="20">
        <v>0.0</v>
      </c>
      <c r="P101" s="20">
        <v>0.22733338071393724</v>
      </c>
      <c r="Q101" s="68">
        <v>0.0</v>
      </c>
      <c r="R101" s="112">
        <v>0.0</v>
      </c>
      <c r="S101" s="20" t="e">
        <v>#DIV/0!</v>
      </c>
      <c r="T101" s="112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</row>
    <row r="102" ht="15.75" customHeight="1">
      <c r="A102" s="114" t="s">
        <v>123</v>
      </c>
      <c r="B102" s="36">
        <v>5211.8</v>
      </c>
      <c r="C102" s="20" t="s">
        <v>119</v>
      </c>
      <c r="D102" s="20">
        <v>1.2</v>
      </c>
      <c r="E102" s="20">
        <v>0.9</v>
      </c>
      <c r="F102" s="20" t="s">
        <v>311</v>
      </c>
      <c r="G102" s="20">
        <v>5.5</v>
      </c>
      <c r="H102" s="20">
        <v>5.795</v>
      </c>
      <c r="I102" s="20">
        <v>3.271</v>
      </c>
      <c r="J102" s="20">
        <v>5.83</v>
      </c>
      <c r="K102" s="20">
        <v>3.185</v>
      </c>
      <c r="L102" s="32">
        <v>5.803</v>
      </c>
      <c r="M102" s="32">
        <v>3.232</v>
      </c>
      <c r="N102" s="32"/>
      <c r="O102" s="20">
        <v>0.0</v>
      </c>
      <c r="P102" s="20">
        <v>0.2662099481422203</v>
      </c>
      <c r="Q102" s="68">
        <v>0.0</v>
      </c>
      <c r="R102" s="112">
        <v>0.0</v>
      </c>
      <c r="S102" s="20" t="e">
        <v>#DIV/0!</v>
      </c>
      <c r="T102" s="112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</row>
    <row r="103" ht="15.75" customHeight="1">
      <c r="A103" s="114" t="s">
        <v>123</v>
      </c>
      <c r="B103" s="36">
        <v>5211.8</v>
      </c>
      <c r="C103" s="20" t="s">
        <v>119</v>
      </c>
      <c r="D103" s="20">
        <v>1.2</v>
      </c>
      <c r="E103" s="20">
        <v>0.9</v>
      </c>
      <c r="F103" s="20" t="s">
        <v>311</v>
      </c>
      <c r="G103" s="20">
        <v>8.3</v>
      </c>
      <c r="H103" s="20">
        <v>5.859</v>
      </c>
      <c r="I103" s="20">
        <v>3.351</v>
      </c>
      <c r="J103" s="20"/>
      <c r="K103" s="20"/>
      <c r="L103" s="32"/>
      <c r="M103" s="32"/>
      <c r="N103" s="32"/>
      <c r="O103" s="20">
        <v>0.0</v>
      </c>
      <c r="P103" s="20">
        <v>0.25692981157364836</v>
      </c>
      <c r="Q103" s="68">
        <v>0.0</v>
      </c>
      <c r="R103" s="112">
        <v>0.0</v>
      </c>
      <c r="S103" s="20" t="e">
        <v>#DIV/0!</v>
      </c>
      <c r="T103" s="112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</row>
    <row r="104" ht="15.75" customHeight="1">
      <c r="A104" s="114" t="s">
        <v>123</v>
      </c>
      <c r="B104" s="36">
        <v>5211.8</v>
      </c>
      <c r="C104" s="20" t="s">
        <v>119</v>
      </c>
      <c r="D104" s="20">
        <v>1.2</v>
      </c>
      <c r="E104" s="20">
        <v>0.9</v>
      </c>
      <c r="F104" s="20" t="s">
        <v>311</v>
      </c>
      <c r="G104" s="20">
        <v>11.0</v>
      </c>
      <c r="H104" s="20">
        <v>5.931</v>
      </c>
      <c r="I104" s="20">
        <v>3.371</v>
      </c>
      <c r="J104" s="20">
        <v>5.83</v>
      </c>
      <c r="K104" s="20">
        <v>3.221</v>
      </c>
      <c r="L104" s="32">
        <v>5.857</v>
      </c>
      <c r="M104" s="32">
        <v>3.266</v>
      </c>
      <c r="N104" s="32"/>
      <c r="O104" s="20">
        <v>0.0</v>
      </c>
      <c r="P104" s="20">
        <v>0.26139957720785856</v>
      </c>
      <c r="Q104" s="68">
        <v>0.0</v>
      </c>
      <c r="R104" s="112">
        <v>0.0</v>
      </c>
      <c r="S104" s="20" t="e">
        <v>#DIV/0!</v>
      </c>
      <c r="T104" s="112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</row>
    <row r="105" ht="15.75" customHeight="1">
      <c r="A105" s="114" t="s">
        <v>123</v>
      </c>
      <c r="B105" s="36">
        <v>5211.8</v>
      </c>
      <c r="C105" s="20" t="s">
        <v>119</v>
      </c>
      <c r="D105" s="20">
        <v>1.2</v>
      </c>
      <c r="E105" s="20">
        <v>0.9</v>
      </c>
      <c r="F105" s="20" t="s">
        <v>311</v>
      </c>
      <c r="G105" s="20">
        <v>13.8</v>
      </c>
      <c r="H105" s="20">
        <v>5.998</v>
      </c>
      <c r="I105" s="20">
        <v>3.403</v>
      </c>
      <c r="J105" s="20"/>
      <c r="K105" s="20"/>
      <c r="L105" s="32"/>
      <c r="M105" s="32"/>
      <c r="N105" s="32"/>
      <c r="O105" s="20">
        <v>0.0</v>
      </c>
      <c r="P105" s="20">
        <v>0.26265368809410067</v>
      </c>
      <c r="Q105" s="68">
        <v>0.0</v>
      </c>
      <c r="R105" s="112">
        <v>0.0</v>
      </c>
      <c r="S105" s="20" t="e">
        <v>#DIV/0!</v>
      </c>
      <c r="T105" s="112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</row>
    <row r="106" ht="15.75" customHeight="1">
      <c r="A106" s="114" t="s">
        <v>123</v>
      </c>
      <c r="B106" s="36">
        <v>5211.8</v>
      </c>
      <c r="C106" s="20" t="s">
        <v>119</v>
      </c>
      <c r="D106" s="20">
        <v>1.2</v>
      </c>
      <c r="E106" s="20">
        <v>0.9</v>
      </c>
      <c r="F106" s="20" t="s">
        <v>311</v>
      </c>
      <c r="G106" s="20">
        <v>16.5</v>
      </c>
      <c r="H106" s="20">
        <v>6.028</v>
      </c>
      <c r="I106" s="20">
        <v>3.422</v>
      </c>
      <c r="J106" s="20">
        <v>5.866</v>
      </c>
      <c r="K106" s="20">
        <v>3.28</v>
      </c>
      <c r="L106" s="20">
        <v>5.893</v>
      </c>
      <c r="M106" s="20">
        <v>3.315</v>
      </c>
      <c r="N106" s="20"/>
      <c r="O106" s="20">
        <v>0.0</v>
      </c>
      <c r="P106" s="20">
        <v>0.2622482102758388</v>
      </c>
      <c r="Q106" s="68">
        <v>0.0</v>
      </c>
      <c r="R106" s="112">
        <v>0.0</v>
      </c>
      <c r="S106" s="20" t="e">
        <v>#DIV/0!</v>
      </c>
      <c r="T106" s="112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</row>
    <row r="107" ht="15.75" customHeight="1">
      <c r="A107" s="114" t="s">
        <v>123</v>
      </c>
      <c r="B107" s="36">
        <v>5211.8</v>
      </c>
      <c r="C107" s="20" t="s">
        <v>119</v>
      </c>
      <c r="D107" s="20">
        <v>1.2</v>
      </c>
      <c r="E107" s="20">
        <v>0.9</v>
      </c>
      <c r="F107" s="20" t="s">
        <v>311</v>
      </c>
      <c r="G107" s="20">
        <v>19.3</v>
      </c>
      <c r="H107" s="20">
        <v>6.074</v>
      </c>
      <c r="I107" s="20">
        <v>3.437</v>
      </c>
      <c r="J107" s="20"/>
      <c r="K107" s="20"/>
      <c r="L107" s="20"/>
      <c r="M107" s="20"/>
      <c r="N107" s="20"/>
      <c r="O107" s="20">
        <v>0.0</v>
      </c>
      <c r="P107" s="20">
        <v>0.2644989991629755</v>
      </c>
      <c r="Q107" s="68">
        <v>0.0</v>
      </c>
      <c r="R107" s="112">
        <v>0.0</v>
      </c>
      <c r="S107" s="20" t="e">
        <v>#DIV/0!</v>
      </c>
      <c r="T107" s="20"/>
      <c r="U107" s="20"/>
      <c r="V107" s="20"/>
      <c r="W107" s="57"/>
      <c r="X107" s="57"/>
      <c r="Y107" s="113"/>
      <c r="Z107" s="57"/>
      <c r="AA107" s="20"/>
      <c r="AB107" s="20"/>
      <c r="AC107" s="20"/>
      <c r="AD107" s="20"/>
      <c r="AE107" s="20"/>
      <c r="AF107" s="20"/>
      <c r="AG107" s="20"/>
    </row>
    <row r="108" ht="15.75" customHeight="1">
      <c r="A108" s="114" t="s">
        <v>123</v>
      </c>
      <c r="B108" s="36">
        <v>5211.8</v>
      </c>
      <c r="C108" s="20" t="s">
        <v>119</v>
      </c>
      <c r="D108" s="20">
        <v>1.2</v>
      </c>
      <c r="E108" s="20">
        <v>0.9</v>
      </c>
      <c r="F108" s="20" t="s">
        <v>311</v>
      </c>
      <c r="G108" s="20">
        <v>22.1</v>
      </c>
      <c r="H108" s="20">
        <v>6.121</v>
      </c>
      <c r="I108" s="20">
        <v>3.451</v>
      </c>
      <c r="J108" s="20">
        <v>5.921</v>
      </c>
      <c r="K108" s="20">
        <v>3.322</v>
      </c>
      <c r="L108" s="20">
        <v>5.958</v>
      </c>
      <c r="M108" s="20">
        <v>3.342</v>
      </c>
      <c r="N108" s="20"/>
      <c r="O108" s="20">
        <v>0.0</v>
      </c>
      <c r="P108" s="20">
        <v>0.26700533782208097</v>
      </c>
      <c r="Q108" s="68">
        <v>0.0</v>
      </c>
      <c r="R108" s="112">
        <v>0.0</v>
      </c>
      <c r="S108" s="20" t="e">
        <v>#DIV/0!</v>
      </c>
      <c r="T108" s="20"/>
      <c r="U108" s="20"/>
      <c r="V108" s="20"/>
      <c r="W108" s="20"/>
      <c r="X108" s="20"/>
      <c r="Y108" s="13"/>
      <c r="Z108" s="20"/>
      <c r="AA108" s="20"/>
      <c r="AB108" s="20"/>
      <c r="AC108" s="20"/>
      <c r="AD108" s="20"/>
      <c r="AE108" s="20"/>
      <c r="AF108" s="20"/>
      <c r="AG108" s="20"/>
    </row>
    <row r="109" ht="15.75" customHeight="1">
      <c r="A109" s="114" t="s">
        <v>124</v>
      </c>
      <c r="B109" s="114">
        <v>5212.05</v>
      </c>
      <c r="C109" s="20" t="s">
        <v>119</v>
      </c>
      <c r="D109" s="20">
        <v>1.2</v>
      </c>
      <c r="E109" s="20">
        <v>0.9</v>
      </c>
      <c r="F109" s="20" t="s">
        <v>311</v>
      </c>
      <c r="G109" s="20">
        <v>5.5</v>
      </c>
      <c r="H109" s="20">
        <v>4.25</v>
      </c>
      <c r="I109" s="20">
        <v>2.645</v>
      </c>
      <c r="J109" s="20">
        <v>4.44</v>
      </c>
      <c r="K109" s="20">
        <v>2.703</v>
      </c>
      <c r="L109" s="20">
        <v>4.597</v>
      </c>
      <c r="M109" s="20">
        <v>2.787</v>
      </c>
      <c r="N109" s="20"/>
      <c r="O109" s="20">
        <v>0.0</v>
      </c>
      <c r="P109" s="20">
        <v>0.18390905866592563</v>
      </c>
      <c r="Q109" s="68">
        <v>0.0</v>
      </c>
      <c r="R109" s="112">
        <v>0.0</v>
      </c>
      <c r="S109" s="20" t="e">
        <v>#DIV/0!</v>
      </c>
      <c r="T109" s="20"/>
      <c r="U109" s="20"/>
      <c r="V109" s="20"/>
      <c r="W109" s="20"/>
      <c r="X109" s="20"/>
      <c r="Y109" s="67"/>
      <c r="Z109" s="20"/>
      <c r="AA109" s="20"/>
      <c r="AB109" s="20"/>
      <c r="AC109" s="20"/>
      <c r="AD109" s="20"/>
      <c r="AE109" s="20"/>
      <c r="AF109" s="20"/>
      <c r="AG109" s="20"/>
    </row>
    <row r="110" ht="15.75" customHeight="1">
      <c r="A110" s="114" t="s">
        <v>124</v>
      </c>
      <c r="B110" s="114">
        <v>5212.05</v>
      </c>
      <c r="C110" s="20" t="s">
        <v>119</v>
      </c>
      <c r="D110" s="20">
        <v>1.2</v>
      </c>
      <c r="E110" s="20">
        <v>0.9</v>
      </c>
      <c r="F110" s="20" t="s">
        <v>311</v>
      </c>
      <c r="G110" s="20">
        <v>8.3</v>
      </c>
      <c r="H110" s="20">
        <v>4.444</v>
      </c>
      <c r="I110" s="20">
        <v>2.705</v>
      </c>
      <c r="J110" s="20"/>
      <c r="K110" s="20"/>
      <c r="L110" s="20"/>
      <c r="M110" s="20"/>
      <c r="N110" s="20"/>
      <c r="O110" s="20">
        <v>0.0</v>
      </c>
      <c r="P110" s="20">
        <v>0.205720733992803</v>
      </c>
      <c r="Q110" s="68">
        <v>0.0</v>
      </c>
      <c r="R110" s="112">
        <v>0.0</v>
      </c>
      <c r="S110" s="20" t="e">
        <v>#DIV/0!</v>
      </c>
      <c r="T110" s="20"/>
      <c r="U110" s="20"/>
      <c r="V110" s="20"/>
      <c r="W110" s="20"/>
      <c r="X110" s="20"/>
      <c r="Y110" s="13"/>
      <c r="Z110" s="20"/>
      <c r="AA110" s="20"/>
      <c r="AB110" s="20"/>
      <c r="AC110" s="20"/>
      <c r="AD110" s="20"/>
      <c r="AE110" s="20"/>
      <c r="AF110" s="20"/>
      <c r="AG110" s="20"/>
    </row>
    <row r="111" ht="15.75" customHeight="1">
      <c r="A111" s="114" t="s">
        <v>124</v>
      </c>
      <c r="B111" s="114">
        <v>5212.05</v>
      </c>
      <c r="C111" s="20" t="s">
        <v>119</v>
      </c>
      <c r="D111" s="20">
        <v>1.2</v>
      </c>
      <c r="E111" s="20">
        <v>0.9</v>
      </c>
      <c r="F111" s="20" t="s">
        <v>311</v>
      </c>
      <c r="G111" s="20">
        <v>11.0</v>
      </c>
      <c r="H111" s="20">
        <v>4.621</v>
      </c>
      <c r="I111" s="20">
        <v>2.784</v>
      </c>
      <c r="J111" s="20">
        <v>4.729</v>
      </c>
      <c r="K111" s="20">
        <v>2.708</v>
      </c>
      <c r="L111" s="20">
        <v>4.705</v>
      </c>
      <c r="M111" s="20">
        <v>2.8</v>
      </c>
      <c r="N111" s="20"/>
      <c r="O111" s="20">
        <v>0.0</v>
      </c>
      <c r="P111" s="20">
        <v>0.21511194050423502</v>
      </c>
      <c r="Q111" s="68">
        <v>0.0</v>
      </c>
      <c r="R111" s="112">
        <v>0.0</v>
      </c>
      <c r="S111" s="20" t="e">
        <v>#DIV/0!</v>
      </c>
      <c r="T111" s="20"/>
      <c r="U111" s="20"/>
      <c r="V111" s="20"/>
      <c r="W111" s="20"/>
      <c r="X111" s="20"/>
      <c r="Y111" s="67"/>
      <c r="Z111" s="20"/>
      <c r="AA111" s="20"/>
      <c r="AB111" s="20"/>
      <c r="AC111" s="20"/>
      <c r="AD111" s="20"/>
      <c r="AE111" s="20"/>
      <c r="AF111" s="20"/>
      <c r="AG111" s="20"/>
    </row>
    <row r="112" ht="15.75" customHeight="1">
      <c r="A112" s="114" t="s">
        <v>124</v>
      </c>
      <c r="B112" s="114">
        <v>5212.05</v>
      </c>
      <c r="C112" s="20" t="s">
        <v>119</v>
      </c>
      <c r="D112" s="20">
        <v>1.2</v>
      </c>
      <c r="E112" s="20">
        <v>0.9</v>
      </c>
      <c r="F112" s="20" t="s">
        <v>311</v>
      </c>
      <c r="G112" s="20">
        <v>13.8</v>
      </c>
      <c r="H112" s="20">
        <v>4.773</v>
      </c>
      <c r="I112" s="20">
        <v>2.833</v>
      </c>
      <c r="J112" s="20"/>
      <c r="K112" s="20"/>
      <c r="L112" s="20"/>
      <c r="M112" s="20"/>
      <c r="N112" s="20"/>
      <c r="O112" s="20">
        <v>0.0</v>
      </c>
      <c r="P112" s="20">
        <v>0.2280399562472382</v>
      </c>
      <c r="Q112" s="68">
        <v>0.0</v>
      </c>
      <c r="R112" s="112">
        <v>0.0</v>
      </c>
      <c r="S112" s="20" t="e">
        <v>#DIV/0!</v>
      </c>
      <c r="T112" s="20"/>
      <c r="U112" s="20"/>
      <c r="V112" s="20"/>
      <c r="W112" s="20"/>
      <c r="X112" s="20"/>
      <c r="Y112" s="13"/>
      <c r="Z112" s="20"/>
      <c r="AA112" s="20"/>
      <c r="AB112" s="20"/>
      <c r="AC112" s="20"/>
      <c r="AD112" s="20"/>
      <c r="AE112" s="20"/>
      <c r="AF112" s="20"/>
      <c r="AG112" s="20"/>
    </row>
    <row r="113" ht="15.75" customHeight="1">
      <c r="A113" s="114" t="s">
        <v>124</v>
      </c>
      <c r="B113" s="114">
        <v>5212.05</v>
      </c>
      <c r="C113" s="20" t="s">
        <v>119</v>
      </c>
      <c r="D113" s="20">
        <v>1.2</v>
      </c>
      <c r="E113" s="20">
        <v>0.9</v>
      </c>
      <c r="F113" s="20" t="s">
        <v>311</v>
      </c>
      <c r="G113" s="20">
        <v>16.5</v>
      </c>
      <c r="H113" s="20">
        <v>4.875</v>
      </c>
      <c r="I113" s="20">
        <v>2.898</v>
      </c>
      <c r="J113" s="20">
        <v>4.819</v>
      </c>
      <c r="K113" s="20">
        <v>2.746</v>
      </c>
      <c r="L113" s="20">
        <v>4.758</v>
      </c>
      <c r="M113" s="20">
        <v>2.893</v>
      </c>
      <c r="N113" s="20"/>
      <c r="O113" s="20">
        <v>0.0</v>
      </c>
      <c r="P113" s="20">
        <v>0.22674291597680538</v>
      </c>
      <c r="Q113" s="68">
        <v>0.0</v>
      </c>
      <c r="R113" s="112">
        <v>0.0</v>
      </c>
      <c r="S113" s="20" t="e">
        <v>#DIV/0!</v>
      </c>
      <c r="T113" s="20"/>
      <c r="U113" s="20"/>
      <c r="V113" s="20"/>
      <c r="W113" s="20"/>
      <c r="X113" s="20"/>
      <c r="Y113" s="67"/>
      <c r="Z113" s="20"/>
      <c r="AA113" s="20"/>
      <c r="AB113" s="20"/>
      <c r="AC113" s="20"/>
      <c r="AD113" s="20"/>
      <c r="AE113" s="20"/>
      <c r="AF113" s="20"/>
      <c r="AG113" s="20"/>
    </row>
    <row r="114" ht="15.75" customHeight="1">
      <c r="A114" s="114" t="s">
        <v>124</v>
      </c>
      <c r="B114" s="114">
        <v>5212.05</v>
      </c>
      <c r="C114" s="20" t="s">
        <v>119</v>
      </c>
      <c r="D114" s="20">
        <v>1.2</v>
      </c>
      <c r="E114" s="20">
        <v>0.9</v>
      </c>
      <c r="F114" s="20" t="s">
        <v>311</v>
      </c>
      <c r="G114" s="20">
        <v>19.3</v>
      </c>
      <c r="H114" s="20">
        <v>4.956</v>
      </c>
      <c r="I114" s="20">
        <v>2.937</v>
      </c>
      <c r="J114" s="20"/>
      <c r="K114" s="20"/>
      <c r="L114" s="20"/>
      <c r="M114" s="20"/>
      <c r="N114" s="20"/>
      <c r="O114" s="20">
        <v>0.0</v>
      </c>
      <c r="P114" s="20">
        <v>0.2293553318728635</v>
      </c>
      <c r="Q114" s="68">
        <v>0.0</v>
      </c>
      <c r="R114" s="112">
        <v>0.0</v>
      </c>
      <c r="S114" s="20" t="e">
        <v>#DIV/0!</v>
      </c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</row>
    <row r="115" ht="15.75" customHeight="1">
      <c r="A115" s="114" t="s">
        <v>124</v>
      </c>
      <c r="B115" s="114">
        <v>5212.05</v>
      </c>
      <c r="C115" s="20" t="s">
        <v>119</v>
      </c>
      <c r="D115" s="20">
        <v>1.2</v>
      </c>
      <c r="E115" s="20">
        <v>0.9</v>
      </c>
      <c r="F115" s="20" t="s">
        <v>311</v>
      </c>
      <c r="G115" s="20">
        <v>22.1</v>
      </c>
      <c r="H115" s="20">
        <v>5.033</v>
      </c>
      <c r="I115" s="20">
        <v>2.978</v>
      </c>
      <c r="J115" s="20">
        <v>5.031</v>
      </c>
      <c r="K115" s="20">
        <v>2.846</v>
      </c>
      <c r="L115" s="20">
        <v>5.064</v>
      </c>
      <c r="M115" s="20">
        <v>2.949</v>
      </c>
      <c r="N115" s="20"/>
      <c r="O115" s="20">
        <v>0.0</v>
      </c>
      <c r="P115" s="20">
        <v>0.23064761014432406</v>
      </c>
      <c r="Q115" s="68">
        <v>0.0</v>
      </c>
      <c r="R115" s="112">
        <v>0.0</v>
      </c>
      <c r="S115" s="20" t="e">
        <v>#DIV/0!</v>
      </c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</row>
    <row r="116" ht="15.75" customHeight="1">
      <c r="A116" s="114" t="s">
        <v>125</v>
      </c>
      <c r="B116" s="114">
        <v>5212.15</v>
      </c>
      <c r="C116" s="20" t="s">
        <v>119</v>
      </c>
      <c r="D116" s="20">
        <v>1.2</v>
      </c>
      <c r="E116" s="20">
        <v>0.9</v>
      </c>
      <c r="F116" s="20" t="s">
        <v>311</v>
      </c>
      <c r="G116" s="20">
        <v>5.5</v>
      </c>
      <c r="H116" s="20">
        <v>4.274</v>
      </c>
      <c r="I116" s="20">
        <v>2.603</v>
      </c>
      <c r="J116" s="20">
        <v>4.386</v>
      </c>
      <c r="K116" s="20">
        <v>2.666</v>
      </c>
      <c r="L116" s="20">
        <v>4.346</v>
      </c>
      <c r="M116" s="20">
        <v>2.686</v>
      </c>
      <c r="N116" s="20"/>
      <c r="O116" s="20">
        <v>0.0</v>
      </c>
      <c r="P116" s="20">
        <v>0.20518955499763425</v>
      </c>
      <c r="Q116" s="68">
        <v>0.0</v>
      </c>
      <c r="R116" s="112">
        <v>0.0</v>
      </c>
      <c r="S116" s="20" t="e">
        <v>#DIV/0!</v>
      </c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</row>
    <row r="117" ht="15.75" customHeight="1">
      <c r="A117" s="114" t="s">
        <v>125</v>
      </c>
      <c r="B117" s="114">
        <v>5212.15</v>
      </c>
      <c r="C117" s="20" t="s">
        <v>119</v>
      </c>
      <c r="D117" s="20">
        <v>1.2</v>
      </c>
      <c r="E117" s="20">
        <v>0.9</v>
      </c>
      <c r="F117" s="20" t="s">
        <v>311</v>
      </c>
      <c r="G117" s="20">
        <v>8.3</v>
      </c>
      <c r="H117" s="20">
        <v>4.44</v>
      </c>
      <c r="I117" s="20">
        <v>2.657</v>
      </c>
      <c r="J117" s="20"/>
      <c r="K117" s="20"/>
      <c r="L117" s="20"/>
      <c r="M117" s="20"/>
      <c r="N117" s="20"/>
      <c r="O117" s="20">
        <v>0.0</v>
      </c>
      <c r="P117" s="20">
        <v>0.22104961525455571</v>
      </c>
      <c r="Q117" s="68">
        <v>0.0</v>
      </c>
      <c r="R117" s="112">
        <v>0.0</v>
      </c>
      <c r="S117" s="20" t="e">
        <v>#DIV/0!</v>
      </c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</row>
    <row r="118" ht="15.75" customHeight="1">
      <c r="A118" s="114" t="s">
        <v>125</v>
      </c>
      <c r="B118" s="114">
        <v>5212.15</v>
      </c>
      <c r="C118" s="20" t="s">
        <v>119</v>
      </c>
      <c r="D118" s="20">
        <v>1.2</v>
      </c>
      <c r="E118" s="20">
        <v>0.9</v>
      </c>
      <c r="F118" s="20" t="s">
        <v>311</v>
      </c>
      <c r="G118" s="20">
        <v>11.0</v>
      </c>
      <c r="H118" s="20">
        <v>4.607</v>
      </c>
      <c r="I118" s="20">
        <v>2.697</v>
      </c>
      <c r="J118" s="20">
        <v>4.62</v>
      </c>
      <c r="K118" s="20">
        <v>2.731</v>
      </c>
      <c r="L118" s="20">
        <v>4.532</v>
      </c>
      <c r="M118" s="20">
        <v>2.787</v>
      </c>
      <c r="N118" s="20"/>
      <c r="O118" s="20">
        <v>0.0</v>
      </c>
      <c r="P118" s="20">
        <v>0.23930196034017084</v>
      </c>
      <c r="Q118" s="68">
        <v>0.0</v>
      </c>
      <c r="R118" s="112">
        <v>0.0</v>
      </c>
      <c r="S118" s="20" t="e">
        <v>#DIV/0!</v>
      </c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</row>
    <row r="119" ht="15.75" customHeight="1">
      <c r="A119" s="114" t="s">
        <v>125</v>
      </c>
      <c r="B119" s="114">
        <v>5212.15</v>
      </c>
      <c r="C119" s="20" t="s">
        <v>119</v>
      </c>
      <c r="D119" s="20">
        <v>1.2</v>
      </c>
      <c r="E119" s="20">
        <v>0.9</v>
      </c>
      <c r="F119" s="20" t="s">
        <v>311</v>
      </c>
      <c r="G119" s="20">
        <v>13.8</v>
      </c>
      <c r="H119" s="20">
        <v>4.774</v>
      </c>
      <c r="I119" s="20">
        <v>2.74</v>
      </c>
      <c r="J119" s="20"/>
      <c r="K119" s="20"/>
      <c r="L119" s="20"/>
      <c r="M119" s="20"/>
      <c r="N119" s="20"/>
      <c r="O119" s="20">
        <v>0.0</v>
      </c>
      <c r="P119" s="20">
        <v>0.2543883341721477</v>
      </c>
      <c r="Q119" s="68">
        <v>0.0</v>
      </c>
      <c r="R119" s="112">
        <v>0.0</v>
      </c>
      <c r="S119" s="20" t="e">
        <v>#DIV/0!</v>
      </c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</row>
    <row r="120" ht="15.75" customHeight="1">
      <c r="A120" s="114" t="s">
        <v>125</v>
      </c>
      <c r="B120" s="114">
        <v>5212.15</v>
      </c>
      <c r="C120" s="20" t="s">
        <v>119</v>
      </c>
      <c r="D120" s="20">
        <v>1.2</v>
      </c>
      <c r="E120" s="20">
        <v>0.9</v>
      </c>
      <c r="F120" s="20" t="s">
        <v>311</v>
      </c>
      <c r="G120" s="20">
        <v>16.5</v>
      </c>
      <c r="H120" s="20">
        <v>4.835</v>
      </c>
      <c r="I120" s="20">
        <v>2.783</v>
      </c>
      <c r="J120" s="20">
        <v>4.759</v>
      </c>
      <c r="K120" s="20">
        <v>2.784</v>
      </c>
      <c r="L120" s="20">
        <v>4.7</v>
      </c>
      <c r="M120" s="20">
        <v>2.884</v>
      </c>
      <c r="N120" s="20"/>
      <c r="O120" s="20">
        <v>0.0</v>
      </c>
      <c r="P120" s="20">
        <v>0.25227029114895116</v>
      </c>
      <c r="Q120" s="68">
        <v>0.0</v>
      </c>
      <c r="R120" s="112">
        <v>0.0</v>
      </c>
      <c r="S120" s="20" t="e">
        <v>#DIV/0!</v>
      </c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</row>
    <row r="121" ht="15.75" customHeight="1">
      <c r="A121" s="114" t="s">
        <v>125</v>
      </c>
      <c r="B121" s="114">
        <v>5212.15</v>
      </c>
      <c r="C121" s="20" t="s">
        <v>119</v>
      </c>
      <c r="D121" s="20">
        <v>1.2</v>
      </c>
      <c r="E121" s="20">
        <v>0.9</v>
      </c>
      <c r="F121" s="20" t="s">
        <v>311</v>
      </c>
      <c r="G121" s="20">
        <v>19.3</v>
      </c>
      <c r="H121" s="20">
        <v>4.89</v>
      </c>
      <c r="I121" s="20">
        <v>2.818</v>
      </c>
      <c r="J121" s="20"/>
      <c r="K121" s="20"/>
      <c r="L121" s="20"/>
      <c r="M121" s="20"/>
      <c r="N121" s="20"/>
      <c r="O121" s="20">
        <v>0.0</v>
      </c>
      <c r="P121" s="20">
        <v>0.25138889445454043</v>
      </c>
      <c r="Q121" s="68">
        <v>0.0</v>
      </c>
      <c r="R121" s="112">
        <v>0.0</v>
      </c>
      <c r="S121" s="20" t="e">
        <v>#DIV/0!</v>
      </c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</row>
    <row r="122" ht="15.75" customHeight="1">
      <c r="A122" s="114" t="s">
        <v>125</v>
      </c>
      <c r="B122" s="114">
        <v>5212.15</v>
      </c>
      <c r="C122" s="20" t="s">
        <v>119</v>
      </c>
      <c r="D122" s="20">
        <v>1.2</v>
      </c>
      <c r="E122" s="20">
        <v>0.9</v>
      </c>
      <c r="F122" s="20" t="s">
        <v>311</v>
      </c>
      <c r="G122" s="20">
        <v>22.1</v>
      </c>
      <c r="H122" s="20">
        <v>5.005</v>
      </c>
      <c r="I122" s="20">
        <v>2.847</v>
      </c>
      <c r="J122" s="20">
        <v>5.139</v>
      </c>
      <c r="K122" s="20">
        <v>2.86</v>
      </c>
      <c r="L122" s="20">
        <v>5.091</v>
      </c>
      <c r="M122" s="20">
        <v>2.932</v>
      </c>
      <c r="N122" s="20"/>
      <c r="O122" s="20">
        <v>0.0</v>
      </c>
      <c r="P122" s="20">
        <v>0.26082641825580466</v>
      </c>
      <c r="Q122" s="68">
        <v>0.0</v>
      </c>
      <c r="R122" s="112">
        <v>0.0</v>
      </c>
      <c r="S122" s="20" t="e">
        <v>#DIV/0!</v>
      </c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</row>
    <row r="123" ht="15.75" customHeight="1">
      <c r="A123" s="114" t="s">
        <v>126</v>
      </c>
      <c r="B123" s="115">
        <v>5212.7</v>
      </c>
      <c r="C123" s="20" t="s">
        <v>119</v>
      </c>
      <c r="D123" s="20">
        <v>1.2</v>
      </c>
      <c r="E123" s="20">
        <v>0.9</v>
      </c>
      <c r="F123" s="20" t="s">
        <v>311</v>
      </c>
      <c r="G123" s="20">
        <v>5.5</v>
      </c>
      <c r="H123" s="20">
        <v>5.144</v>
      </c>
      <c r="I123" s="20">
        <v>2.997</v>
      </c>
      <c r="J123" s="20">
        <v>4.748</v>
      </c>
      <c r="K123" s="20">
        <v>2.907</v>
      </c>
      <c r="L123" s="20">
        <v>4.845</v>
      </c>
      <c r="M123" s="20">
        <v>3.045</v>
      </c>
      <c r="N123" s="20"/>
      <c r="O123" s="20">
        <v>0.0</v>
      </c>
      <c r="P123" s="20">
        <v>0.24305883374687418</v>
      </c>
      <c r="Q123" s="68">
        <v>0.0</v>
      </c>
      <c r="R123" s="112">
        <v>0.0</v>
      </c>
      <c r="S123" s="20" t="e">
        <v>#DIV/0!</v>
      </c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</row>
    <row r="124" ht="15.75" customHeight="1">
      <c r="A124" s="114" t="s">
        <v>126</v>
      </c>
      <c r="B124" s="115">
        <v>5212.7</v>
      </c>
      <c r="C124" s="20" t="s">
        <v>119</v>
      </c>
      <c r="D124" s="20">
        <v>1.2</v>
      </c>
      <c r="E124" s="20">
        <v>0.9</v>
      </c>
      <c r="F124" s="20" t="s">
        <v>311</v>
      </c>
      <c r="G124" s="20">
        <v>8.3</v>
      </c>
      <c r="H124" s="20">
        <v>5.222</v>
      </c>
      <c r="I124" s="20">
        <v>3.102</v>
      </c>
      <c r="J124" s="20"/>
      <c r="K124" s="20"/>
      <c r="L124" s="20"/>
      <c r="M124" s="20"/>
      <c r="N124" s="20"/>
      <c r="O124" s="20">
        <v>0.0</v>
      </c>
      <c r="P124" s="20">
        <v>0.22736245727290047</v>
      </c>
      <c r="Q124" s="68">
        <v>0.0</v>
      </c>
      <c r="R124" s="112">
        <v>0.0</v>
      </c>
      <c r="S124" s="20" t="e">
        <v>#DIV/0!</v>
      </c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</row>
    <row r="125" ht="15.75" customHeight="1">
      <c r="A125" s="114" t="s">
        <v>126</v>
      </c>
      <c r="B125" s="115">
        <v>5212.7</v>
      </c>
      <c r="C125" s="20" t="s">
        <v>119</v>
      </c>
      <c r="D125" s="20">
        <v>1.2</v>
      </c>
      <c r="E125" s="20">
        <v>0.9</v>
      </c>
      <c r="F125" s="20" t="s">
        <v>311</v>
      </c>
      <c r="G125" s="20">
        <v>11.0</v>
      </c>
      <c r="H125" s="20">
        <v>5.338</v>
      </c>
      <c r="I125" s="20">
        <v>3.139</v>
      </c>
      <c r="J125" s="20">
        <v>4.802</v>
      </c>
      <c r="K125" s="20">
        <v>2.955</v>
      </c>
      <c r="L125" s="20">
        <v>5.093</v>
      </c>
      <c r="M125" s="20">
        <v>3.109</v>
      </c>
      <c r="N125" s="20"/>
      <c r="O125" s="20">
        <v>0.0</v>
      </c>
      <c r="P125" s="20">
        <v>0.23570726621208624</v>
      </c>
      <c r="Q125" s="68">
        <v>0.0</v>
      </c>
      <c r="R125" s="112">
        <v>0.0</v>
      </c>
      <c r="S125" s="20" t="e">
        <v>#DIV/0!</v>
      </c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</row>
    <row r="126" ht="15.75" customHeight="1">
      <c r="A126" s="114" t="s">
        <v>126</v>
      </c>
      <c r="B126" s="115">
        <v>5212.7</v>
      </c>
      <c r="C126" s="20" t="s">
        <v>119</v>
      </c>
      <c r="D126" s="20">
        <v>1.2</v>
      </c>
      <c r="E126" s="20">
        <v>0.9</v>
      </c>
      <c r="F126" s="20" t="s">
        <v>311</v>
      </c>
      <c r="G126" s="20">
        <v>13.8</v>
      </c>
      <c r="H126" s="20">
        <v>5.426</v>
      </c>
      <c r="I126" s="20">
        <v>3.178</v>
      </c>
      <c r="J126" s="20"/>
      <c r="K126" s="20"/>
      <c r="L126" s="20"/>
      <c r="M126" s="20"/>
      <c r="N126" s="20"/>
      <c r="O126" s="20">
        <v>0.0</v>
      </c>
      <c r="P126" s="20">
        <v>0.2389155048301626</v>
      </c>
      <c r="Q126" s="68">
        <v>0.0</v>
      </c>
      <c r="R126" s="112">
        <v>0.0</v>
      </c>
      <c r="S126" s="20" t="e">
        <v>#DIV/0!</v>
      </c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</row>
    <row r="127" ht="15.75" customHeight="1">
      <c r="A127" s="114" t="s">
        <v>126</v>
      </c>
      <c r="B127" s="115">
        <v>5212.7</v>
      </c>
      <c r="C127" s="20" t="s">
        <v>119</v>
      </c>
      <c r="D127" s="20">
        <v>1.2</v>
      </c>
      <c r="E127" s="20">
        <v>0.9</v>
      </c>
      <c r="F127" s="20" t="s">
        <v>311</v>
      </c>
      <c r="G127" s="20">
        <v>16.5</v>
      </c>
      <c r="H127" s="20">
        <v>5.508</v>
      </c>
      <c r="I127" s="20">
        <v>3.2</v>
      </c>
      <c r="J127" s="20">
        <v>5.106</v>
      </c>
      <c r="K127" s="20">
        <v>2.981</v>
      </c>
      <c r="L127" s="20">
        <v>5.162</v>
      </c>
      <c r="M127" s="20">
        <v>3.132</v>
      </c>
      <c r="N127" s="20"/>
      <c r="O127" s="20">
        <v>0.0</v>
      </c>
      <c r="P127" s="20">
        <v>0.24524909463916517</v>
      </c>
      <c r="Q127" s="68">
        <v>0.0</v>
      </c>
      <c r="R127" s="112">
        <v>0.0</v>
      </c>
      <c r="S127" s="20" t="e">
        <v>#DIV/0!</v>
      </c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</row>
    <row r="128" ht="15.75" customHeight="1">
      <c r="A128" s="114" t="s">
        <v>126</v>
      </c>
      <c r="B128" s="115">
        <v>5212.7</v>
      </c>
      <c r="C128" s="20" t="s">
        <v>119</v>
      </c>
      <c r="D128" s="20">
        <v>1.2</v>
      </c>
      <c r="E128" s="20">
        <v>0.9</v>
      </c>
      <c r="F128" s="20" t="s">
        <v>311</v>
      </c>
      <c r="G128" s="20">
        <v>19.3</v>
      </c>
      <c r="H128" s="20">
        <v>5.561</v>
      </c>
      <c r="I128" s="20">
        <v>3.231</v>
      </c>
      <c r="J128" s="20"/>
      <c r="K128" s="20"/>
      <c r="L128" s="20"/>
      <c r="M128" s="20"/>
      <c r="N128" s="20"/>
      <c r="O128" s="20">
        <v>0.0</v>
      </c>
      <c r="P128" s="20">
        <v>0.24519947416105936</v>
      </c>
      <c r="Q128" s="68">
        <v>0.0</v>
      </c>
      <c r="R128" s="112">
        <v>0.0</v>
      </c>
      <c r="S128" s="20" t="e">
        <v>#DIV/0!</v>
      </c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</row>
    <row r="129" ht="15.75" customHeight="1">
      <c r="A129" s="114" t="s">
        <v>126</v>
      </c>
      <c r="B129" s="115">
        <v>5212.7</v>
      </c>
      <c r="C129" s="20" t="s">
        <v>119</v>
      </c>
      <c r="D129" s="20">
        <v>1.2</v>
      </c>
      <c r="E129" s="20">
        <v>0.9</v>
      </c>
      <c r="F129" s="20" t="s">
        <v>311</v>
      </c>
      <c r="G129" s="20">
        <v>22.1</v>
      </c>
      <c r="H129" s="20">
        <v>5.553</v>
      </c>
      <c r="I129" s="20">
        <v>3.246</v>
      </c>
      <c r="J129" s="20">
        <v>5.198</v>
      </c>
      <c r="K129" s="20">
        <v>3.024</v>
      </c>
      <c r="L129" s="20">
        <v>5.46</v>
      </c>
      <c r="M129" s="20">
        <v>3.233</v>
      </c>
      <c r="N129" s="20"/>
      <c r="O129" s="20">
        <v>0.0</v>
      </c>
      <c r="P129" s="20">
        <v>0.24047086270443008</v>
      </c>
      <c r="Q129" s="68">
        <v>0.0</v>
      </c>
      <c r="R129" s="112">
        <v>0.0</v>
      </c>
      <c r="S129" s="20" t="e">
        <v>#DIV/0!</v>
      </c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</row>
    <row r="130" ht="15.75" customHeight="1">
      <c r="A130" s="114" t="s">
        <v>127</v>
      </c>
      <c r="B130" s="114">
        <v>5212.75</v>
      </c>
      <c r="C130" s="20" t="s">
        <v>119</v>
      </c>
      <c r="D130" s="20">
        <v>1.2</v>
      </c>
      <c r="E130" s="20">
        <v>0.9</v>
      </c>
      <c r="F130" s="20" t="s">
        <v>311</v>
      </c>
      <c r="G130" s="20">
        <v>5.5</v>
      </c>
      <c r="H130" s="20">
        <v>3.861</v>
      </c>
      <c r="I130" s="20">
        <v>2.242</v>
      </c>
      <c r="J130" s="20">
        <v>4.409</v>
      </c>
      <c r="K130" s="20">
        <v>2.722</v>
      </c>
      <c r="L130" s="20">
        <v>4.623</v>
      </c>
      <c r="M130" s="20">
        <v>2.801</v>
      </c>
      <c r="N130" s="20"/>
      <c r="O130" s="20">
        <v>0.0</v>
      </c>
      <c r="P130" s="20">
        <v>0.2456387197863484</v>
      </c>
      <c r="Q130" s="68">
        <v>0.0</v>
      </c>
      <c r="R130" s="112">
        <v>0.0</v>
      </c>
      <c r="S130" s="20" t="e">
        <v>#DIV/0!</v>
      </c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</row>
    <row r="131" ht="15.75" customHeight="1">
      <c r="A131" s="114" t="s">
        <v>127</v>
      </c>
      <c r="B131" s="114">
        <v>5212.75</v>
      </c>
      <c r="C131" s="20" t="s">
        <v>119</v>
      </c>
      <c r="D131" s="20">
        <v>1.2</v>
      </c>
      <c r="E131" s="20">
        <v>0.9</v>
      </c>
      <c r="F131" s="20" t="s">
        <v>311</v>
      </c>
      <c r="G131" s="20">
        <v>8.3</v>
      </c>
      <c r="H131" s="20">
        <v>3.873</v>
      </c>
      <c r="I131" s="20">
        <v>2.312</v>
      </c>
      <c r="J131" s="20"/>
      <c r="K131" s="20"/>
      <c r="L131" s="20"/>
      <c r="M131" s="20"/>
      <c r="N131" s="20"/>
      <c r="O131" s="20">
        <v>0.0</v>
      </c>
      <c r="P131" s="20">
        <v>0.22317643531160986</v>
      </c>
      <c r="Q131" s="68">
        <v>0.0</v>
      </c>
      <c r="R131" s="112">
        <v>0.0</v>
      </c>
      <c r="S131" s="20" t="e">
        <v>#DIV/0!</v>
      </c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</row>
    <row r="132" ht="15.75" customHeight="1">
      <c r="A132" s="114" t="s">
        <v>127</v>
      </c>
      <c r="B132" s="114">
        <v>5212.75</v>
      </c>
      <c r="C132" s="20" t="s">
        <v>119</v>
      </c>
      <c r="D132" s="20">
        <v>1.2</v>
      </c>
      <c r="E132" s="20">
        <v>0.9</v>
      </c>
      <c r="F132" s="20" t="s">
        <v>311</v>
      </c>
      <c r="G132" s="20">
        <v>11.0</v>
      </c>
      <c r="H132" s="20">
        <v>3.91</v>
      </c>
      <c r="I132" s="20">
        <v>2.356</v>
      </c>
      <c r="J132" s="20">
        <v>4.482</v>
      </c>
      <c r="K132" s="20">
        <v>2.756</v>
      </c>
      <c r="L132" s="20">
        <v>4.786</v>
      </c>
      <c r="M132" s="20">
        <v>2.875</v>
      </c>
      <c r="N132" s="20"/>
      <c r="O132" s="20">
        <v>0.0</v>
      </c>
      <c r="P132" s="20">
        <v>0.21497748261233746</v>
      </c>
      <c r="Q132" s="68">
        <v>0.0</v>
      </c>
      <c r="R132" s="112">
        <v>0.0</v>
      </c>
      <c r="S132" s="20" t="e">
        <v>#DIV/0!</v>
      </c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</row>
    <row r="133" ht="15.75" customHeight="1">
      <c r="A133" s="114" t="s">
        <v>127</v>
      </c>
      <c r="B133" s="114">
        <v>5212.75</v>
      </c>
      <c r="C133" s="20" t="s">
        <v>119</v>
      </c>
      <c r="D133" s="20">
        <v>1.2</v>
      </c>
      <c r="E133" s="20">
        <v>0.9</v>
      </c>
      <c r="F133" s="20" t="s">
        <v>311</v>
      </c>
      <c r="G133" s="20">
        <v>13.8</v>
      </c>
      <c r="H133" s="20">
        <v>3.997</v>
      </c>
      <c r="I133" s="20">
        <v>2.39</v>
      </c>
      <c r="J133" s="20"/>
      <c r="K133" s="20"/>
      <c r="L133" s="20"/>
      <c r="M133" s="20"/>
      <c r="N133" s="20"/>
      <c r="O133" s="20">
        <v>0.0</v>
      </c>
      <c r="P133" s="20">
        <v>0.22173856958396648</v>
      </c>
      <c r="Q133" s="68">
        <v>0.0</v>
      </c>
      <c r="R133" s="112">
        <v>0.0</v>
      </c>
      <c r="S133" s="20" t="e">
        <v>#DIV/0!</v>
      </c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</row>
    <row r="134" ht="15.75" customHeight="1">
      <c r="A134" s="114" t="s">
        <v>127</v>
      </c>
      <c r="B134" s="114">
        <v>5212.75</v>
      </c>
      <c r="C134" s="20" t="s">
        <v>119</v>
      </c>
      <c r="D134" s="20">
        <v>1.2</v>
      </c>
      <c r="E134" s="20">
        <v>0.9</v>
      </c>
      <c r="F134" s="20" t="s">
        <v>311</v>
      </c>
      <c r="G134" s="20">
        <v>16.5</v>
      </c>
      <c r="H134" s="20">
        <v>4.016</v>
      </c>
      <c r="I134" s="20">
        <v>2.424</v>
      </c>
      <c r="J134" s="20">
        <v>4.703</v>
      </c>
      <c r="K134" s="20">
        <v>2.82</v>
      </c>
      <c r="L134" s="20">
        <v>4.987</v>
      </c>
      <c r="M134" s="20">
        <v>2.921</v>
      </c>
      <c r="N134" s="20"/>
      <c r="O134" s="20">
        <v>0.0</v>
      </c>
      <c r="P134" s="20">
        <v>0.21344611255032928</v>
      </c>
      <c r="Q134" s="68">
        <v>0.0</v>
      </c>
      <c r="R134" s="112">
        <v>0.0</v>
      </c>
      <c r="S134" s="20" t="e">
        <v>#DIV/0!</v>
      </c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57"/>
    </row>
    <row r="135" ht="15.75" customHeight="1">
      <c r="A135" s="114" t="s">
        <v>127</v>
      </c>
      <c r="B135" s="114">
        <v>5212.75</v>
      </c>
      <c r="C135" s="20" t="s">
        <v>119</v>
      </c>
      <c r="D135" s="20">
        <v>1.2</v>
      </c>
      <c r="E135" s="20">
        <v>0.9</v>
      </c>
      <c r="F135" s="20" t="s">
        <v>311</v>
      </c>
      <c r="G135" s="20">
        <v>19.3</v>
      </c>
      <c r="H135" s="20">
        <v>4.05</v>
      </c>
      <c r="I135" s="20">
        <v>2.46</v>
      </c>
      <c r="J135" s="20"/>
      <c r="K135" s="20"/>
      <c r="L135" s="20"/>
      <c r="M135" s="20"/>
      <c r="N135" s="20"/>
      <c r="O135" s="20">
        <v>0.0</v>
      </c>
      <c r="P135" s="20">
        <v>0.20767759325276067</v>
      </c>
      <c r="Q135" s="68">
        <v>0.0</v>
      </c>
      <c r="R135" s="112">
        <v>0.0</v>
      </c>
      <c r="S135" s="20" t="e">
        <v>#DIV/0!</v>
      </c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</row>
    <row r="136" ht="15.75" customHeight="1">
      <c r="A136" s="114" t="s">
        <v>127</v>
      </c>
      <c r="B136" s="114">
        <v>5212.75</v>
      </c>
      <c r="C136" s="20" t="s">
        <v>119</v>
      </c>
      <c r="D136" s="20">
        <v>1.2</v>
      </c>
      <c r="E136" s="20">
        <v>0.9</v>
      </c>
      <c r="F136" s="20" t="s">
        <v>311</v>
      </c>
      <c r="G136" s="20">
        <v>22.1</v>
      </c>
      <c r="H136" s="20">
        <v>4.118</v>
      </c>
      <c r="I136" s="20">
        <v>2.489</v>
      </c>
      <c r="J136" s="20">
        <v>4.762</v>
      </c>
      <c r="K136" s="20">
        <v>2.866</v>
      </c>
      <c r="L136" s="20">
        <v>5.107</v>
      </c>
      <c r="M136" s="20">
        <v>2.972</v>
      </c>
      <c r="N136" s="20"/>
      <c r="O136" s="20">
        <v>0.0</v>
      </c>
      <c r="P136" s="20">
        <v>0.21219760317084696</v>
      </c>
      <c r="Q136" s="68">
        <v>0.0</v>
      </c>
      <c r="R136" s="112">
        <v>0.0</v>
      </c>
      <c r="S136" s="20" t="e">
        <v>#DIV/0!</v>
      </c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</row>
    <row r="137" ht="15.75" customHeight="1">
      <c r="A137" s="114" t="s">
        <v>128</v>
      </c>
      <c r="B137" s="115">
        <v>5212.9</v>
      </c>
      <c r="C137" s="20" t="s">
        <v>119</v>
      </c>
      <c r="D137" s="20">
        <v>1.2</v>
      </c>
      <c r="E137" s="20">
        <v>0.9</v>
      </c>
      <c r="F137" s="20" t="s">
        <v>311</v>
      </c>
      <c r="G137" s="20">
        <v>5.5</v>
      </c>
      <c r="H137" s="20">
        <v>4.771</v>
      </c>
      <c r="I137" s="20">
        <v>2.844</v>
      </c>
      <c r="J137" s="20">
        <v>4.639</v>
      </c>
      <c r="K137" s="20">
        <v>2.819</v>
      </c>
      <c r="L137" s="20">
        <v>4.731</v>
      </c>
      <c r="M137" s="20">
        <v>2.883</v>
      </c>
      <c r="N137" s="20"/>
      <c r="O137" s="20">
        <v>0.0</v>
      </c>
      <c r="P137" s="20">
        <v>0.22440104524262297</v>
      </c>
      <c r="Q137" s="68">
        <v>0.0</v>
      </c>
      <c r="R137" s="112">
        <v>0.0</v>
      </c>
      <c r="S137" s="20" t="e">
        <v>#DIV/0!</v>
      </c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</row>
    <row r="138" ht="15.75" customHeight="1">
      <c r="A138" s="114" t="s">
        <v>128</v>
      </c>
      <c r="B138" s="115">
        <v>5212.9</v>
      </c>
      <c r="C138" s="20" t="s">
        <v>119</v>
      </c>
      <c r="D138" s="20">
        <v>1.2</v>
      </c>
      <c r="E138" s="20">
        <v>0.9</v>
      </c>
      <c r="F138" s="20" t="s">
        <v>311</v>
      </c>
      <c r="G138" s="20">
        <v>8.3</v>
      </c>
      <c r="H138" s="20">
        <v>4.819</v>
      </c>
      <c r="I138" s="20">
        <v>2.865</v>
      </c>
      <c r="J138" s="20"/>
      <c r="K138" s="20"/>
      <c r="L138" s="20"/>
      <c r="M138" s="20"/>
      <c r="N138" s="20"/>
      <c r="O138" s="20">
        <v>0.0</v>
      </c>
      <c r="P138" s="20">
        <v>0.22665738721462983</v>
      </c>
      <c r="Q138" s="68">
        <v>0.0</v>
      </c>
      <c r="R138" s="112">
        <v>0.0</v>
      </c>
      <c r="S138" s="20" t="e">
        <v>#DIV/0!</v>
      </c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</row>
    <row r="139" ht="15.75" customHeight="1">
      <c r="A139" s="114" t="s">
        <v>128</v>
      </c>
      <c r="B139" s="115">
        <v>5212.9</v>
      </c>
      <c r="C139" s="20" t="s">
        <v>119</v>
      </c>
      <c r="D139" s="20">
        <v>1.2</v>
      </c>
      <c r="E139" s="20">
        <v>0.9</v>
      </c>
      <c r="F139" s="20" t="s">
        <v>311</v>
      </c>
      <c r="G139" s="20">
        <v>11.0</v>
      </c>
      <c r="H139" s="20">
        <v>4.888</v>
      </c>
      <c r="I139" s="20">
        <v>2.901</v>
      </c>
      <c r="J139" s="20">
        <v>5.065</v>
      </c>
      <c r="K139" s="20">
        <v>2.933</v>
      </c>
      <c r="L139" s="20">
        <v>4.773</v>
      </c>
      <c r="M139" s="20">
        <v>2.987</v>
      </c>
      <c r="N139" s="20"/>
      <c r="O139" s="20">
        <v>0.0</v>
      </c>
      <c r="P139" s="20">
        <v>0.2281145974963854</v>
      </c>
      <c r="Q139" s="68">
        <v>0.0</v>
      </c>
      <c r="R139" s="112">
        <v>0.0</v>
      </c>
      <c r="S139" s="20" t="e">
        <v>#DIV/0!</v>
      </c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</row>
    <row r="140" ht="15.75" customHeight="1">
      <c r="A140" s="114" t="s">
        <v>128</v>
      </c>
      <c r="B140" s="115">
        <v>5212.9</v>
      </c>
      <c r="C140" s="20" t="s">
        <v>119</v>
      </c>
      <c r="D140" s="20">
        <v>1.2</v>
      </c>
      <c r="E140" s="20">
        <v>0.9</v>
      </c>
      <c r="F140" s="20" t="s">
        <v>311</v>
      </c>
      <c r="G140" s="20">
        <v>13.8</v>
      </c>
      <c r="H140" s="20">
        <v>4.941</v>
      </c>
      <c r="I140" s="20">
        <v>2.934</v>
      </c>
      <c r="J140" s="20"/>
      <c r="K140" s="20"/>
      <c r="L140" s="20"/>
      <c r="M140" s="20"/>
      <c r="N140" s="20"/>
      <c r="O140" s="20">
        <v>0.0</v>
      </c>
      <c r="P140" s="20">
        <v>0.22767200512491986</v>
      </c>
      <c r="Q140" s="68">
        <v>0.0</v>
      </c>
      <c r="R140" s="112">
        <v>0.0</v>
      </c>
      <c r="S140" s="20" t="e">
        <v>#DIV/0!</v>
      </c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</row>
    <row r="141" ht="15.75" customHeight="1">
      <c r="A141" s="114" t="s">
        <v>128</v>
      </c>
      <c r="B141" s="115">
        <v>5212.9</v>
      </c>
      <c r="C141" s="20" t="s">
        <v>119</v>
      </c>
      <c r="D141" s="20">
        <v>1.2</v>
      </c>
      <c r="E141" s="20">
        <v>0.9</v>
      </c>
      <c r="F141" s="20" t="s">
        <v>311</v>
      </c>
      <c r="G141" s="20">
        <v>16.5</v>
      </c>
      <c r="H141" s="20">
        <v>4.996</v>
      </c>
      <c r="I141" s="20">
        <v>2.965</v>
      </c>
      <c r="J141" s="20">
        <v>5.079</v>
      </c>
      <c r="K141" s="20">
        <v>2.973</v>
      </c>
      <c r="L141" s="20">
        <v>4.966</v>
      </c>
      <c r="M141" s="20">
        <v>3.062</v>
      </c>
      <c r="N141" s="20"/>
      <c r="O141" s="20">
        <v>0.0</v>
      </c>
      <c r="P141" s="20">
        <v>0.22814216597889114</v>
      </c>
      <c r="Q141" s="68">
        <v>0.0</v>
      </c>
      <c r="R141" s="112">
        <v>0.0</v>
      </c>
      <c r="S141" s="20" t="e">
        <v>#DIV/0!</v>
      </c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</row>
    <row r="142" ht="15.75" customHeight="1">
      <c r="A142" s="114" t="s">
        <v>128</v>
      </c>
      <c r="B142" s="115">
        <v>5212.9</v>
      </c>
      <c r="C142" s="20" t="s">
        <v>119</v>
      </c>
      <c r="D142" s="20">
        <v>1.2</v>
      </c>
      <c r="E142" s="20">
        <v>0.9</v>
      </c>
      <c r="F142" s="20" t="s">
        <v>311</v>
      </c>
      <c r="G142" s="20">
        <v>19.3</v>
      </c>
      <c r="H142" s="20">
        <v>5.093</v>
      </c>
      <c r="I142" s="20">
        <v>2.993</v>
      </c>
      <c r="J142" s="20"/>
      <c r="K142" s="20"/>
      <c r="L142" s="20"/>
      <c r="M142" s="20"/>
      <c r="N142" s="20"/>
      <c r="O142" s="20">
        <v>0.0</v>
      </c>
      <c r="P142" s="20">
        <v>0.2362269590002709</v>
      </c>
      <c r="Q142" s="68">
        <v>0.0</v>
      </c>
      <c r="R142" s="112">
        <v>0.0</v>
      </c>
      <c r="S142" s="20" t="e">
        <v>#DIV/0!</v>
      </c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</row>
    <row r="143" ht="15.75" customHeight="1">
      <c r="A143" s="114" t="s">
        <v>128</v>
      </c>
      <c r="B143" s="115">
        <v>5212.9</v>
      </c>
      <c r="C143" s="20" t="s">
        <v>119</v>
      </c>
      <c r="D143" s="20">
        <v>1.2</v>
      </c>
      <c r="E143" s="20">
        <v>0.9</v>
      </c>
      <c r="F143" s="20" t="s">
        <v>311</v>
      </c>
      <c r="G143" s="20">
        <v>22.1</v>
      </c>
      <c r="H143" s="20">
        <v>5.127</v>
      </c>
      <c r="I143" s="20">
        <v>3.016</v>
      </c>
      <c r="J143" s="20">
        <v>5.148</v>
      </c>
      <c r="K143" s="20">
        <v>3.026</v>
      </c>
      <c r="L143" s="20">
        <v>5.099</v>
      </c>
      <c r="M143" s="20">
        <v>3.113</v>
      </c>
      <c r="N143" s="20"/>
      <c r="O143" s="20">
        <v>0.0</v>
      </c>
      <c r="P143" s="20">
        <v>0.2354181732465388</v>
      </c>
      <c r="Q143" s="68">
        <v>0.0</v>
      </c>
      <c r="R143" s="112">
        <v>0.0</v>
      </c>
      <c r="S143" s="20" t="e">
        <v>#DIV/0!</v>
      </c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</row>
    <row r="144" ht="15.75" customHeight="1">
      <c r="A144" s="114" t="s">
        <v>129</v>
      </c>
      <c r="B144" s="115">
        <v>5215.2</v>
      </c>
      <c r="C144" s="20" t="s">
        <v>119</v>
      </c>
      <c r="D144" s="20">
        <v>1.2</v>
      </c>
      <c r="E144" s="20">
        <v>0.9</v>
      </c>
      <c r="F144" s="20" t="s">
        <v>311</v>
      </c>
      <c r="G144" s="20">
        <v>5.5</v>
      </c>
      <c r="H144" s="20">
        <v>3.332</v>
      </c>
      <c r="I144" s="20">
        <v>2.114</v>
      </c>
      <c r="J144" s="20">
        <v>3.481</v>
      </c>
      <c r="K144" s="20">
        <v>2.062</v>
      </c>
      <c r="L144" s="20">
        <v>3.631</v>
      </c>
      <c r="M144" s="20">
        <v>2.327</v>
      </c>
      <c r="N144" s="20"/>
      <c r="O144" s="20">
        <v>0.0</v>
      </c>
      <c r="P144" s="20">
        <v>0.16313565582247438</v>
      </c>
      <c r="Q144" s="68">
        <v>0.0</v>
      </c>
      <c r="R144" s="112">
        <v>0.0</v>
      </c>
      <c r="S144" s="20" t="e">
        <v>#DIV/0!</v>
      </c>
      <c r="T144" s="20"/>
      <c r="U144" s="57"/>
      <c r="V144" s="57"/>
      <c r="W144" s="57"/>
      <c r="X144" s="57"/>
      <c r="Y144" s="57"/>
      <c r="Z144" s="57"/>
      <c r="AA144" s="57"/>
      <c r="AB144" s="57"/>
      <c r="AC144" s="57"/>
      <c r="AD144" s="57"/>
      <c r="AE144" s="57"/>
      <c r="AF144" s="20"/>
      <c r="AG144" s="20"/>
    </row>
    <row r="145" ht="15.75" customHeight="1">
      <c r="A145" s="114" t="s">
        <v>129</v>
      </c>
      <c r="B145" s="115">
        <v>5215.2</v>
      </c>
      <c r="C145" s="20" t="s">
        <v>119</v>
      </c>
      <c r="D145" s="20">
        <v>1.2</v>
      </c>
      <c r="E145" s="20">
        <v>0.9</v>
      </c>
      <c r="F145" s="20" t="s">
        <v>311</v>
      </c>
      <c r="G145" s="20">
        <v>8.3</v>
      </c>
      <c r="H145" s="20">
        <v>3.635</v>
      </c>
      <c r="I145" s="20">
        <v>2.172</v>
      </c>
      <c r="J145" s="20"/>
      <c r="K145" s="20"/>
      <c r="L145" s="20"/>
      <c r="M145" s="20"/>
      <c r="N145" s="20"/>
      <c r="O145" s="20">
        <v>0.0</v>
      </c>
      <c r="P145" s="20">
        <v>0.2223526747422589</v>
      </c>
      <c r="Q145" s="68">
        <v>0.0</v>
      </c>
      <c r="R145" s="112">
        <v>0.0</v>
      </c>
      <c r="S145" s="20" t="e">
        <v>#DIV/0!</v>
      </c>
      <c r="T145" s="20"/>
      <c r="U145" s="20"/>
      <c r="V145" s="20"/>
      <c r="W145" s="20"/>
      <c r="X145" s="20"/>
      <c r="Y145" s="20"/>
      <c r="Z145" s="20"/>
      <c r="AA145" s="57"/>
      <c r="AB145" s="57"/>
      <c r="AC145" s="57"/>
      <c r="AD145" s="57"/>
      <c r="AE145" s="57"/>
      <c r="AF145" s="20"/>
      <c r="AG145" s="20"/>
    </row>
    <row r="146" ht="15.75" customHeight="1">
      <c r="A146" s="114" t="s">
        <v>129</v>
      </c>
      <c r="B146" s="115">
        <v>5215.2</v>
      </c>
      <c r="C146" s="20" t="s">
        <v>119</v>
      </c>
      <c r="D146" s="20">
        <v>1.2</v>
      </c>
      <c r="E146" s="20">
        <v>0.9</v>
      </c>
      <c r="F146" s="20" t="s">
        <v>311</v>
      </c>
      <c r="G146" s="20">
        <v>11.0</v>
      </c>
      <c r="H146" s="20">
        <v>3.851</v>
      </c>
      <c r="I146" s="20">
        <v>2.217</v>
      </c>
      <c r="J146" s="20">
        <v>3.684</v>
      </c>
      <c r="K146" s="20">
        <v>2.184</v>
      </c>
      <c r="L146" s="20">
        <v>4.185</v>
      </c>
      <c r="M146" s="20">
        <v>2.446</v>
      </c>
      <c r="N146" s="20"/>
      <c r="O146" s="20">
        <v>0.0</v>
      </c>
      <c r="P146" s="20">
        <v>0.2521415290114726</v>
      </c>
      <c r="Q146" s="68">
        <v>0.0</v>
      </c>
      <c r="R146" s="112">
        <v>0.0</v>
      </c>
      <c r="S146" s="20" t="e">
        <v>#DIV/0!</v>
      </c>
      <c r="T146" s="20"/>
      <c r="U146" s="20"/>
      <c r="V146" s="20"/>
      <c r="W146" s="20"/>
      <c r="X146" s="20"/>
      <c r="Y146" s="20"/>
      <c r="Z146" s="20"/>
      <c r="AA146" s="57"/>
      <c r="AB146" s="57"/>
      <c r="AC146" s="57"/>
      <c r="AD146" s="57"/>
      <c r="AE146" s="57"/>
      <c r="AF146" s="20"/>
      <c r="AG146" s="20"/>
    </row>
    <row r="147" ht="15.75" customHeight="1">
      <c r="A147" s="114" t="s">
        <v>129</v>
      </c>
      <c r="B147" s="115">
        <v>5215.2</v>
      </c>
      <c r="C147" s="20" t="s">
        <v>119</v>
      </c>
      <c r="D147" s="20">
        <v>1.2</v>
      </c>
      <c r="E147" s="20">
        <v>0.9</v>
      </c>
      <c r="F147" s="20" t="s">
        <v>311</v>
      </c>
      <c r="G147" s="20">
        <v>13.8</v>
      </c>
      <c r="H147" s="20">
        <v>3.943</v>
      </c>
      <c r="I147" s="20">
        <v>2.288</v>
      </c>
      <c r="J147" s="20"/>
      <c r="K147" s="20"/>
      <c r="L147" s="20"/>
      <c r="M147" s="20"/>
      <c r="N147" s="20"/>
      <c r="O147" s="20">
        <v>0.0</v>
      </c>
      <c r="P147" s="20">
        <v>0.24617973382284572</v>
      </c>
      <c r="Q147" s="68">
        <v>0.0</v>
      </c>
      <c r="R147" s="112">
        <v>0.0</v>
      </c>
      <c r="S147" s="20" t="e">
        <v>#DIV/0!</v>
      </c>
      <c r="T147" s="20"/>
      <c r="U147" s="20"/>
      <c r="V147" s="20"/>
      <c r="W147" s="20"/>
      <c r="X147" s="20"/>
      <c r="Y147" s="20"/>
      <c r="Z147" s="20"/>
      <c r="AA147" s="57"/>
      <c r="AB147" s="57"/>
      <c r="AC147" s="57"/>
      <c r="AD147" s="57"/>
      <c r="AE147" s="57"/>
      <c r="AF147" s="20"/>
      <c r="AG147" s="20"/>
    </row>
    <row r="148" ht="15.75" customHeight="1">
      <c r="A148" s="114" t="s">
        <v>129</v>
      </c>
      <c r="B148" s="115">
        <v>5215.2</v>
      </c>
      <c r="C148" s="20" t="s">
        <v>119</v>
      </c>
      <c r="D148" s="20">
        <v>1.2</v>
      </c>
      <c r="E148" s="20">
        <v>0.9</v>
      </c>
      <c r="F148" s="20" t="s">
        <v>311</v>
      </c>
      <c r="G148" s="20">
        <v>16.5</v>
      </c>
      <c r="H148" s="20">
        <v>4.044</v>
      </c>
      <c r="I148" s="20">
        <v>2.333</v>
      </c>
      <c r="J148" s="20">
        <v>3.908</v>
      </c>
      <c r="K148" s="20">
        <v>2.302</v>
      </c>
      <c r="L148" s="20">
        <v>4.323</v>
      </c>
      <c r="M148" s="20">
        <v>2.531</v>
      </c>
      <c r="N148" s="20"/>
      <c r="O148" s="20">
        <v>0.0</v>
      </c>
      <c r="P148" s="20">
        <v>0.25057897743452107</v>
      </c>
      <c r="Q148" s="68">
        <v>0.0</v>
      </c>
      <c r="R148" s="112">
        <v>0.0</v>
      </c>
      <c r="S148" s="20" t="e">
        <v>#DIV/0!</v>
      </c>
      <c r="T148" s="20"/>
      <c r="U148" s="20"/>
      <c r="V148" s="20"/>
      <c r="W148" s="20"/>
      <c r="X148" s="20"/>
      <c r="Y148" s="20"/>
      <c r="Z148" s="20"/>
      <c r="AA148" s="57"/>
      <c r="AB148" s="57"/>
      <c r="AC148" s="57"/>
      <c r="AD148" s="57"/>
      <c r="AE148" s="57"/>
      <c r="AF148" s="20"/>
      <c r="AG148" s="20"/>
    </row>
    <row r="149" ht="15.75" customHeight="1">
      <c r="A149" s="114" t="s">
        <v>129</v>
      </c>
      <c r="B149" s="115">
        <v>5215.2</v>
      </c>
      <c r="C149" s="20" t="s">
        <v>119</v>
      </c>
      <c r="D149" s="20">
        <v>1.2</v>
      </c>
      <c r="E149" s="20">
        <v>0.9</v>
      </c>
      <c r="F149" s="20" t="s">
        <v>311</v>
      </c>
      <c r="G149" s="20">
        <v>19.3</v>
      </c>
      <c r="H149" s="20">
        <v>4.095</v>
      </c>
      <c r="I149" s="20">
        <v>2.366</v>
      </c>
      <c r="J149" s="20"/>
      <c r="K149" s="20"/>
      <c r="L149" s="20"/>
      <c r="M149" s="20"/>
      <c r="N149" s="20"/>
      <c r="O149" s="20">
        <v>0.0</v>
      </c>
      <c r="P149" s="20">
        <v>0.24944403261675305</v>
      </c>
      <c r="Q149" s="68">
        <v>0.0</v>
      </c>
      <c r="R149" s="112">
        <v>0.0</v>
      </c>
      <c r="S149" s="20" t="e">
        <v>#DIV/0!</v>
      </c>
      <c r="T149" s="20"/>
      <c r="U149" s="20"/>
      <c r="V149" s="20"/>
      <c r="W149" s="20"/>
      <c r="X149" s="20"/>
      <c r="Y149" s="20"/>
      <c r="Z149" s="20"/>
      <c r="AA149" s="57"/>
      <c r="AB149" s="57"/>
      <c r="AC149" s="57"/>
      <c r="AD149" s="57"/>
      <c r="AE149" s="57"/>
      <c r="AF149" s="20"/>
      <c r="AG149" s="20"/>
    </row>
    <row r="150" ht="15.75" customHeight="1">
      <c r="A150" s="114" t="s">
        <v>129</v>
      </c>
      <c r="B150" s="115">
        <v>5215.2</v>
      </c>
      <c r="C150" s="20" t="s">
        <v>119</v>
      </c>
      <c r="D150" s="20">
        <v>1.2</v>
      </c>
      <c r="E150" s="20">
        <v>0.9</v>
      </c>
      <c r="F150" s="20" t="s">
        <v>311</v>
      </c>
      <c r="G150" s="20">
        <v>22.1</v>
      </c>
      <c r="H150" s="20">
        <v>4.162</v>
      </c>
      <c r="I150" s="20">
        <v>2.407</v>
      </c>
      <c r="J150" s="20">
        <v>3.941</v>
      </c>
      <c r="K150" s="20">
        <v>2.394</v>
      </c>
      <c r="L150" s="20">
        <v>4.383</v>
      </c>
      <c r="M150" s="20">
        <v>2.557</v>
      </c>
      <c r="N150" s="20"/>
      <c r="O150" s="20">
        <v>0.0</v>
      </c>
      <c r="P150" s="20">
        <v>0.24872701313559886</v>
      </c>
      <c r="Q150" s="68">
        <v>0.0</v>
      </c>
      <c r="R150" s="112">
        <v>0.0</v>
      </c>
      <c r="S150" s="20" t="e">
        <v>#DIV/0!</v>
      </c>
      <c r="T150" s="20"/>
      <c r="U150" s="20"/>
      <c r="V150" s="20"/>
      <c r="W150" s="20"/>
      <c r="X150" s="20"/>
      <c r="Y150" s="20"/>
      <c r="Z150" s="20"/>
      <c r="AA150" s="57"/>
      <c r="AB150" s="57"/>
      <c r="AC150" s="57"/>
      <c r="AD150" s="57"/>
      <c r="AE150" s="57"/>
      <c r="AF150" s="20"/>
      <c r="AG150" s="20"/>
    </row>
    <row r="151" ht="15.75" customHeight="1">
      <c r="A151" s="114" t="s">
        <v>130</v>
      </c>
      <c r="B151" s="114">
        <v>5215.55</v>
      </c>
      <c r="C151" s="20" t="s">
        <v>119</v>
      </c>
      <c r="D151" s="20">
        <v>1.2</v>
      </c>
      <c r="E151" s="20">
        <v>0.9</v>
      </c>
      <c r="F151" s="20" t="s">
        <v>311</v>
      </c>
      <c r="G151" s="20">
        <v>5.5</v>
      </c>
      <c r="H151" s="20">
        <v>5.725</v>
      </c>
      <c r="I151" s="20">
        <v>3.441</v>
      </c>
      <c r="J151" s="20">
        <v>5.109</v>
      </c>
      <c r="K151" s="20">
        <v>2.959</v>
      </c>
      <c r="L151" s="20">
        <v>5.061</v>
      </c>
      <c r="M151" s="20">
        <v>3.025</v>
      </c>
      <c r="N151" s="20"/>
      <c r="O151" s="20">
        <v>0.0</v>
      </c>
      <c r="P151" s="20">
        <v>0.21721042377353603</v>
      </c>
      <c r="Q151" s="68">
        <v>0.0</v>
      </c>
      <c r="R151" s="112">
        <v>0.0</v>
      </c>
      <c r="S151" s="20" t="e">
        <v>#DIV/0!</v>
      </c>
      <c r="T151" s="57"/>
      <c r="U151" s="20"/>
      <c r="V151" s="20"/>
      <c r="W151" s="20"/>
      <c r="X151" s="20"/>
      <c r="Y151" s="20"/>
      <c r="Z151" s="20"/>
      <c r="AA151" s="57"/>
      <c r="AB151" s="57"/>
      <c r="AC151" s="57"/>
      <c r="AD151" s="57"/>
      <c r="AE151" s="57"/>
      <c r="AF151" s="20"/>
      <c r="AG151" s="20"/>
    </row>
    <row r="152" ht="15.75" customHeight="1">
      <c r="A152" s="114" t="s">
        <v>130</v>
      </c>
      <c r="B152" s="114">
        <v>5215.55</v>
      </c>
      <c r="C152" s="20" t="s">
        <v>119</v>
      </c>
      <c r="D152" s="20">
        <v>1.2</v>
      </c>
      <c r="E152" s="20">
        <v>0.9</v>
      </c>
      <c r="F152" s="20" t="s">
        <v>311</v>
      </c>
      <c r="G152" s="20">
        <v>8.3</v>
      </c>
      <c r="H152" s="20">
        <v>5.767</v>
      </c>
      <c r="I152" s="20">
        <v>3.459</v>
      </c>
      <c r="J152" s="20"/>
      <c r="K152" s="20"/>
      <c r="L152" s="20"/>
      <c r="M152" s="20"/>
      <c r="N152" s="20"/>
      <c r="O152" s="20">
        <v>0.0</v>
      </c>
      <c r="P152" s="20">
        <v>0.2190546336722269</v>
      </c>
      <c r="Q152" s="68">
        <v>0.0</v>
      </c>
      <c r="R152" s="112">
        <v>0.0</v>
      </c>
      <c r="S152" s="20" t="e">
        <v>#DIV/0!</v>
      </c>
      <c r="T152" s="20"/>
      <c r="U152" s="20"/>
      <c r="V152" s="20"/>
      <c r="W152" s="20"/>
      <c r="X152" s="20"/>
      <c r="Y152" s="20"/>
      <c r="Z152" s="20"/>
      <c r="AA152" s="57"/>
      <c r="AB152" s="57"/>
      <c r="AC152" s="57"/>
      <c r="AD152" s="57"/>
      <c r="AE152" s="57"/>
      <c r="AF152" s="20"/>
      <c r="AG152" s="20"/>
    </row>
    <row r="153" ht="15.75" customHeight="1">
      <c r="A153" s="114" t="s">
        <v>130</v>
      </c>
      <c r="B153" s="114">
        <v>5215.55</v>
      </c>
      <c r="C153" s="20" t="s">
        <v>119</v>
      </c>
      <c r="D153" s="20">
        <v>1.2</v>
      </c>
      <c r="E153" s="20">
        <v>0.9</v>
      </c>
      <c r="F153" s="20" t="s">
        <v>311</v>
      </c>
      <c r="G153" s="20">
        <v>11.0</v>
      </c>
      <c r="H153" s="20">
        <v>5.809</v>
      </c>
      <c r="I153" s="20">
        <v>3.475</v>
      </c>
      <c r="J153" s="20">
        <v>5.144</v>
      </c>
      <c r="K153" s="20">
        <v>3.032</v>
      </c>
      <c r="L153" s="20">
        <v>5.102</v>
      </c>
      <c r="M153" s="20">
        <v>3.062</v>
      </c>
      <c r="N153" s="20"/>
      <c r="O153" s="20">
        <v>0.0</v>
      </c>
      <c r="P153" s="20">
        <v>0.22135988628102934</v>
      </c>
      <c r="Q153" s="68">
        <v>0.0</v>
      </c>
      <c r="R153" s="112">
        <v>0.0</v>
      </c>
      <c r="S153" s="20" t="e">
        <v>#DIV/0!</v>
      </c>
      <c r="T153" s="20"/>
      <c r="U153" s="20"/>
      <c r="V153" s="20"/>
      <c r="W153" s="20"/>
      <c r="X153" s="20"/>
      <c r="Y153" s="20"/>
      <c r="Z153" s="20"/>
      <c r="AA153" s="57"/>
      <c r="AB153" s="57"/>
      <c r="AC153" s="57"/>
      <c r="AD153" s="57"/>
      <c r="AE153" s="57"/>
      <c r="AF153" s="20"/>
      <c r="AG153" s="20"/>
    </row>
    <row r="154" ht="15.75" customHeight="1">
      <c r="A154" s="114" t="s">
        <v>130</v>
      </c>
      <c r="B154" s="114">
        <v>5215.55</v>
      </c>
      <c r="C154" s="20" t="s">
        <v>119</v>
      </c>
      <c r="D154" s="20">
        <v>1.2</v>
      </c>
      <c r="E154" s="20">
        <v>0.9</v>
      </c>
      <c r="F154" s="20" t="s">
        <v>311</v>
      </c>
      <c r="G154" s="20">
        <v>13.8</v>
      </c>
      <c r="H154" s="20">
        <v>5.836</v>
      </c>
      <c r="I154" s="20">
        <v>3.492</v>
      </c>
      <c r="J154" s="20"/>
      <c r="K154" s="20"/>
      <c r="L154" s="20"/>
      <c r="M154" s="20"/>
      <c r="N154" s="20"/>
      <c r="O154" s="20">
        <v>0.0</v>
      </c>
      <c r="P154" s="20">
        <v>0.22114892078750029</v>
      </c>
      <c r="Q154" s="68">
        <v>0.0</v>
      </c>
      <c r="R154" s="112">
        <v>0.0</v>
      </c>
      <c r="S154" s="20" t="e">
        <v>#DIV/0!</v>
      </c>
      <c r="T154" s="20"/>
      <c r="U154" s="20"/>
      <c r="V154" s="20"/>
      <c r="W154" s="20"/>
      <c r="X154" s="20"/>
      <c r="Y154" s="20"/>
      <c r="Z154" s="20"/>
      <c r="AA154" s="57"/>
      <c r="AB154" s="57"/>
      <c r="AC154" s="57"/>
      <c r="AD154" s="57"/>
      <c r="AE154" s="57"/>
      <c r="AF154" s="20"/>
      <c r="AG154" s="20"/>
    </row>
    <row r="155" ht="15.75" customHeight="1">
      <c r="A155" s="114" t="s">
        <v>130</v>
      </c>
      <c r="B155" s="114">
        <v>5215.55</v>
      </c>
      <c r="C155" s="20" t="s">
        <v>119</v>
      </c>
      <c r="D155" s="20">
        <v>1.2</v>
      </c>
      <c r="E155" s="20">
        <v>0.9</v>
      </c>
      <c r="F155" s="20" t="s">
        <v>311</v>
      </c>
      <c r="G155" s="20">
        <v>16.5</v>
      </c>
      <c r="H155" s="20">
        <v>5.891</v>
      </c>
      <c r="I155" s="20">
        <v>3.514</v>
      </c>
      <c r="J155" s="20">
        <v>5.355</v>
      </c>
      <c r="K155" s="20">
        <v>3.137</v>
      </c>
      <c r="L155" s="20">
        <v>5.295</v>
      </c>
      <c r="M155" s="20">
        <v>3.132</v>
      </c>
      <c r="N155" s="20"/>
      <c r="O155" s="20">
        <v>0.0</v>
      </c>
      <c r="P155" s="20">
        <v>0.2238242532044982</v>
      </c>
      <c r="Q155" s="68">
        <v>0.0</v>
      </c>
      <c r="R155" s="112">
        <v>0.0</v>
      </c>
      <c r="S155" s="20" t="e">
        <v>#DIV/0!</v>
      </c>
      <c r="T155" s="20"/>
      <c r="U155" s="20"/>
      <c r="V155" s="20"/>
      <c r="W155" s="20"/>
      <c r="X155" s="20"/>
      <c r="Y155" s="20"/>
      <c r="Z155" s="20"/>
      <c r="AA155" s="57"/>
      <c r="AB155" s="57"/>
      <c r="AC155" s="57"/>
      <c r="AD155" s="57"/>
      <c r="AE155" s="57"/>
      <c r="AF155" s="20"/>
      <c r="AG155" s="20"/>
    </row>
    <row r="156" ht="15.75" customHeight="1">
      <c r="A156" s="114" t="s">
        <v>130</v>
      </c>
      <c r="B156" s="114">
        <v>5215.55</v>
      </c>
      <c r="C156" s="20" t="s">
        <v>119</v>
      </c>
      <c r="D156" s="20">
        <v>1.2</v>
      </c>
      <c r="E156" s="20">
        <v>0.9</v>
      </c>
      <c r="F156" s="20" t="s">
        <v>311</v>
      </c>
      <c r="G156" s="20">
        <v>19.3</v>
      </c>
      <c r="H156" s="20">
        <v>5.902</v>
      </c>
      <c r="I156" s="20">
        <v>3.541</v>
      </c>
      <c r="J156" s="20"/>
      <c r="K156" s="20"/>
      <c r="L156" s="20"/>
      <c r="M156" s="20"/>
      <c r="N156" s="20"/>
      <c r="O156" s="20">
        <v>0.0</v>
      </c>
      <c r="P156" s="20">
        <v>0.21879963433827518</v>
      </c>
      <c r="Q156" s="68">
        <v>0.0</v>
      </c>
      <c r="R156" s="112">
        <v>0.0</v>
      </c>
      <c r="S156" s="20" t="e">
        <v>#DIV/0!</v>
      </c>
      <c r="T156" s="20"/>
      <c r="U156" s="20"/>
      <c r="V156" s="20"/>
      <c r="W156" s="20"/>
      <c r="X156" s="20"/>
      <c r="Y156" s="20"/>
      <c r="Z156" s="20"/>
      <c r="AA156" s="57"/>
      <c r="AB156" s="57"/>
      <c r="AC156" s="57"/>
      <c r="AD156" s="57"/>
      <c r="AE156" s="57"/>
      <c r="AF156" s="20"/>
      <c r="AG156" s="20"/>
    </row>
    <row r="157" ht="15.75" customHeight="1">
      <c r="A157" s="114" t="s">
        <v>130</v>
      </c>
      <c r="B157" s="114">
        <v>5215.55</v>
      </c>
      <c r="C157" s="20" t="s">
        <v>119</v>
      </c>
      <c r="D157" s="20">
        <v>1.2</v>
      </c>
      <c r="E157" s="20">
        <v>0.9</v>
      </c>
      <c r="F157" s="20" t="s">
        <v>311</v>
      </c>
      <c r="G157" s="20">
        <v>22.1</v>
      </c>
      <c r="H157" s="20">
        <v>5.941</v>
      </c>
      <c r="I157" s="20">
        <v>3.563</v>
      </c>
      <c r="J157" s="20">
        <v>5.584</v>
      </c>
      <c r="K157" s="20">
        <v>3.3</v>
      </c>
      <c r="L157" s="20">
        <v>5.447</v>
      </c>
      <c r="M157" s="20">
        <v>3.172</v>
      </c>
      <c r="N157" s="20"/>
      <c r="O157" s="20">
        <v>0.0</v>
      </c>
      <c r="P157" s="20">
        <v>0.219144216732789</v>
      </c>
      <c r="Q157" s="68">
        <v>0.0</v>
      </c>
      <c r="R157" s="112">
        <v>0.0</v>
      </c>
      <c r="S157" s="20" t="e">
        <v>#DIV/0!</v>
      </c>
      <c r="T157" s="20"/>
      <c r="U157" s="20"/>
      <c r="V157" s="20"/>
      <c r="W157" s="20"/>
      <c r="X157" s="20"/>
      <c r="Y157" s="20"/>
      <c r="Z157" s="20"/>
      <c r="AA157" s="57"/>
      <c r="AB157" s="57"/>
      <c r="AC157" s="57"/>
      <c r="AD157" s="57"/>
      <c r="AE157" s="57"/>
      <c r="AF157" s="20"/>
      <c r="AG157" s="20"/>
    </row>
    <row r="158" ht="15.75" customHeight="1">
      <c r="A158" s="114" t="s">
        <v>131</v>
      </c>
      <c r="B158" s="36">
        <v>5218.25</v>
      </c>
      <c r="C158" s="20" t="s">
        <v>119</v>
      </c>
      <c r="D158" s="20">
        <v>1.2</v>
      </c>
      <c r="E158" s="20">
        <v>0.9</v>
      </c>
      <c r="F158" s="20" t="s">
        <v>311</v>
      </c>
      <c r="G158" s="20">
        <v>5.5</v>
      </c>
      <c r="H158" s="20">
        <v>3.852</v>
      </c>
      <c r="I158" s="20">
        <v>2.284</v>
      </c>
      <c r="J158" s="20">
        <v>3.446</v>
      </c>
      <c r="K158" s="20">
        <v>2.101</v>
      </c>
      <c r="L158" s="20">
        <v>3.449</v>
      </c>
      <c r="M158" s="20">
        <v>2.151</v>
      </c>
      <c r="N158" s="20"/>
      <c r="O158" s="20">
        <v>0.0</v>
      </c>
      <c r="P158" s="20">
        <v>0.22889920309714498</v>
      </c>
      <c r="Q158" s="68">
        <v>0.0</v>
      </c>
      <c r="R158" s="112">
        <v>0.0</v>
      </c>
      <c r="S158" s="20" t="e">
        <v>#DIV/0!</v>
      </c>
      <c r="T158" s="20"/>
      <c r="U158" s="20"/>
      <c r="V158" s="20"/>
      <c r="W158" s="20"/>
      <c r="X158" s="20"/>
      <c r="Y158" s="20"/>
      <c r="Z158" s="20"/>
      <c r="AA158" s="57"/>
      <c r="AB158" s="57"/>
      <c r="AC158" s="57"/>
      <c r="AD158" s="57"/>
      <c r="AE158" s="57"/>
      <c r="AF158" s="20"/>
      <c r="AG158" s="20"/>
    </row>
    <row r="159" ht="15.75" customHeight="1">
      <c r="A159" s="114" t="s">
        <v>131</v>
      </c>
      <c r="B159" s="36">
        <v>5218.25</v>
      </c>
      <c r="C159" s="20" t="s">
        <v>119</v>
      </c>
      <c r="D159" s="20">
        <v>1.2</v>
      </c>
      <c r="E159" s="20">
        <v>0.9</v>
      </c>
      <c r="F159" s="20" t="s">
        <v>311</v>
      </c>
      <c r="G159" s="20">
        <v>8.3</v>
      </c>
      <c r="H159" s="20">
        <v>4.073</v>
      </c>
      <c r="I159" s="20">
        <v>2.414</v>
      </c>
      <c r="J159" s="20"/>
      <c r="K159" s="20"/>
      <c r="L159" s="20"/>
      <c r="M159" s="20"/>
      <c r="N159" s="20"/>
      <c r="O159" s="20">
        <v>0.0</v>
      </c>
      <c r="P159" s="20">
        <v>0.22925886083847574</v>
      </c>
      <c r="Q159" s="68">
        <v>0.0</v>
      </c>
      <c r="R159" s="112">
        <v>0.0</v>
      </c>
      <c r="S159" s="20" t="e">
        <v>#DIV/0!</v>
      </c>
      <c r="T159" s="20"/>
      <c r="U159" s="20"/>
      <c r="V159" s="20"/>
      <c r="W159" s="20"/>
      <c r="X159" s="20"/>
      <c r="Y159" s="20"/>
      <c r="Z159" s="20"/>
      <c r="AA159" s="57"/>
      <c r="AB159" s="57"/>
      <c r="AC159" s="57"/>
      <c r="AD159" s="57"/>
      <c r="AE159" s="57"/>
      <c r="AF159" s="20"/>
      <c r="AG159" s="20"/>
    </row>
    <row r="160" ht="15.75" customHeight="1">
      <c r="A160" s="114" t="s">
        <v>131</v>
      </c>
      <c r="B160" s="36">
        <v>5218.25</v>
      </c>
      <c r="C160" s="20" t="s">
        <v>119</v>
      </c>
      <c r="D160" s="20">
        <v>1.2</v>
      </c>
      <c r="E160" s="20">
        <v>0.9</v>
      </c>
      <c r="F160" s="20" t="s">
        <v>311</v>
      </c>
      <c r="G160" s="20">
        <v>11.0</v>
      </c>
      <c r="H160" s="20">
        <v>4.192</v>
      </c>
      <c r="I160" s="20">
        <v>2.51</v>
      </c>
      <c r="J160" s="20">
        <v>3.677</v>
      </c>
      <c r="K160" s="20">
        <v>2.248</v>
      </c>
      <c r="L160" s="20">
        <v>3.67</v>
      </c>
      <c r="M160" s="20">
        <v>2.288</v>
      </c>
      <c r="N160" s="20"/>
      <c r="O160" s="20">
        <v>0.0</v>
      </c>
      <c r="P160" s="20">
        <v>0.22056099107548086</v>
      </c>
      <c r="Q160" s="68">
        <v>0.0</v>
      </c>
      <c r="R160" s="112">
        <v>0.0</v>
      </c>
      <c r="S160" s="20" t="e">
        <v>#DIV/0!</v>
      </c>
      <c r="T160" s="20"/>
      <c r="U160" s="20"/>
      <c r="V160" s="20"/>
      <c r="W160" s="20"/>
      <c r="X160" s="20"/>
      <c r="Y160" s="20"/>
      <c r="Z160" s="20"/>
      <c r="AA160" s="57"/>
      <c r="AB160" s="57"/>
      <c r="AC160" s="57"/>
      <c r="AD160" s="57"/>
      <c r="AE160" s="57"/>
      <c r="AF160" s="20"/>
      <c r="AG160" s="20"/>
    </row>
    <row r="161" ht="15.75" customHeight="1">
      <c r="A161" s="114" t="s">
        <v>131</v>
      </c>
      <c r="B161" s="36">
        <v>5218.25</v>
      </c>
      <c r="C161" s="20" t="s">
        <v>119</v>
      </c>
      <c r="D161" s="20">
        <v>1.2</v>
      </c>
      <c r="E161" s="20">
        <v>0.9</v>
      </c>
      <c r="F161" s="20" t="s">
        <v>311</v>
      </c>
      <c r="G161" s="20">
        <v>13.8</v>
      </c>
      <c r="H161" s="20">
        <v>4.314</v>
      </c>
      <c r="I161" s="20">
        <v>2.607</v>
      </c>
      <c r="J161" s="20"/>
      <c r="K161" s="20"/>
      <c r="L161" s="20"/>
      <c r="M161" s="20"/>
      <c r="N161" s="20"/>
      <c r="O161" s="20">
        <v>0.0</v>
      </c>
      <c r="P161" s="20">
        <v>0.21235972432034236</v>
      </c>
      <c r="Q161" s="68">
        <v>0.0</v>
      </c>
      <c r="R161" s="112">
        <v>0.0</v>
      </c>
      <c r="S161" s="20" t="e">
        <v>#DIV/0!</v>
      </c>
      <c r="T161" s="20"/>
      <c r="U161" s="20"/>
      <c r="V161" s="20"/>
      <c r="W161" s="20"/>
      <c r="X161" s="20"/>
      <c r="Y161" s="20"/>
      <c r="Z161" s="20"/>
      <c r="AA161" s="57"/>
      <c r="AB161" s="57"/>
      <c r="AC161" s="57"/>
      <c r="AD161" s="57"/>
      <c r="AE161" s="57"/>
      <c r="AF161" s="20"/>
      <c r="AG161" s="20"/>
    </row>
    <row r="162" ht="15.75" customHeight="1">
      <c r="A162" s="114" t="s">
        <v>131</v>
      </c>
      <c r="B162" s="36">
        <v>5218.25</v>
      </c>
      <c r="C162" s="20" t="s">
        <v>119</v>
      </c>
      <c r="D162" s="20">
        <v>1.2</v>
      </c>
      <c r="E162" s="20">
        <v>0.9</v>
      </c>
      <c r="F162" s="20" t="s">
        <v>311</v>
      </c>
      <c r="G162" s="20">
        <v>16.5</v>
      </c>
      <c r="H162" s="20">
        <v>4.521</v>
      </c>
      <c r="I162" s="20">
        <v>2.678</v>
      </c>
      <c r="J162" s="20">
        <v>3.961</v>
      </c>
      <c r="K162" s="20">
        <v>2.388</v>
      </c>
      <c r="L162" s="20">
        <v>4.076</v>
      </c>
      <c r="M162" s="20">
        <v>2.507</v>
      </c>
      <c r="N162" s="20"/>
      <c r="O162" s="20">
        <v>0.0</v>
      </c>
      <c r="P162" s="20">
        <v>0.2297326141864069</v>
      </c>
      <c r="Q162" s="68">
        <v>0.0</v>
      </c>
      <c r="R162" s="112">
        <v>0.0</v>
      </c>
      <c r="S162" s="20" t="e">
        <v>#DIV/0!</v>
      </c>
      <c r="T162" s="20"/>
      <c r="U162" s="20"/>
      <c r="V162" s="20"/>
      <c r="W162" s="20"/>
      <c r="X162" s="20"/>
      <c r="Y162" s="20"/>
      <c r="Z162" s="20"/>
      <c r="AA162" s="57"/>
      <c r="AB162" s="57"/>
      <c r="AC162" s="57"/>
      <c r="AD162" s="57"/>
      <c r="AE162" s="57"/>
      <c r="AF162" s="20"/>
      <c r="AG162" s="20"/>
    </row>
    <row r="163" ht="15.75" customHeight="1">
      <c r="A163" s="114" t="s">
        <v>131</v>
      </c>
      <c r="B163" s="36">
        <v>5218.25</v>
      </c>
      <c r="C163" s="20" t="s">
        <v>119</v>
      </c>
      <c r="D163" s="20">
        <v>1.2</v>
      </c>
      <c r="E163" s="20">
        <v>0.9</v>
      </c>
      <c r="F163" s="20" t="s">
        <v>311</v>
      </c>
      <c r="G163" s="20">
        <v>19.3</v>
      </c>
      <c r="H163" s="20">
        <v>4.554</v>
      </c>
      <c r="I163" s="20">
        <v>2.753</v>
      </c>
      <c r="J163" s="20"/>
      <c r="K163" s="20"/>
      <c r="L163" s="20"/>
      <c r="M163" s="20"/>
      <c r="N163" s="20"/>
      <c r="O163" s="20">
        <v>0.0</v>
      </c>
      <c r="P163" s="20">
        <v>0.2120416960393413</v>
      </c>
      <c r="Q163" s="68">
        <v>0.0</v>
      </c>
      <c r="R163" s="112">
        <v>0.0</v>
      </c>
      <c r="S163" s="20" t="e">
        <v>#DIV/0!</v>
      </c>
      <c r="T163" s="20"/>
      <c r="U163" s="20"/>
      <c r="V163" s="20"/>
      <c r="W163" s="20"/>
      <c r="X163" s="20"/>
      <c r="Y163" s="20"/>
      <c r="Z163" s="20"/>
      <c r="AA163" s="57"/>
      <c r="AB163" s="57"/>
      <c r="AC163" s="57"/>
      <c r="AD163" s="57"/>
      <c r="AE163" s="57"/>
      <c r="AF163" s="20"/>
      <c r="AG163" s="20"/>
    </row>
    <row r="164" ht="15.75" customHeight="1">
      <c r="A164" s="114" t="s">
        <v>131</v>
      </c>
      <c r="B164" s="36">
        <v>5218.25</v>
      </c>
      <c r="C164" s="20" t="s">
        <v>119</v>
      </c>
      <c r="D164" s="20">
        <v>1.2</v>
      </c>
      <c r="E164" s="20">
        <v>0.9</v>
      </c>
      <c r="F164" s="20" t="s">
        <v>311</v>
      </c>
      <c r="G164" s="20">
        <v>22.1</v>
      </c>
      <c r="H164" s="20">
        <v>4.61</v>
      </c>
      <c r="I164" s="20">
        <v>2.814</v>
      </c>
      <c r="J164" s="20">
        <v>4.358</v>
      </c>
      <c r="K164" s="20">
        <v>2.604</v>
      </c>
      <c r="L164" s="20">
        <v>4.333</v>
      </c>
      <c r="M164" s="20">
        <v>2.639</v>
      </c>
      <c r="N164" s="20"/>
      <c r="O164" s="20">
        <v>0.0</v>
      </c>
      <c r="P164" s="20">
        <v>0.20305645087742882</v>
      </c>
      <c r="Q164" s="68">
        <v>0.0</v>
      </c>
      <c r="R164" s="112">
        <v>0.0</v>
      </c>
      <c r="S164" s="20" t="e">
        <v>#DIV/0!</v>
      </c>
      <c r="T164" s="20"/>
      <c r="U164" s="20"/>
      <c r="V164" s="20"/>
      <c r="W164" s="20"/>
      <c r="X164" s="20"/>
      <c r="Y164" s="20"/>
      <c r="Z164" s="20"/>
      <c r="AA164" s="57"/>
      <c r="AB164" s="57"/>
      <c r="AC164" s="57"/>
      <c r="AD164" s="57"/>
      <c r="AE164" s="57"/>
      <c r="AF164" s="20"/>
      <c r="AG164" s="20"/>
    </row>
    <row r="165" ht="15.75" customHeight="1">
      <c r="A165" s="114" t="s">
        <v>132</v>
      </c>
      <c r="B165" s="115">
        <v>5220.2</v>
      </c>
      <c r="C165" s="20" t="s">
        <v>119</v>
      </c>
      <c r="D165" s="20">
        <v>1.2</v>
      </c>
      <c r="E165" s="20">
        <v>0.9</v>
      </c>
      <c r="F165" s="20" t="s">
        <v>311</v>
      </c>
      <c r="G165" s="57">
        <v>5.5</v>
      </c>
      <c r="H165" s="57">
        <v>5.002</v>
      </c>
      <c r="I165" s="57">
        <v>2.935</v>
      </c>
      <c r="J165" s="57">
        <v>5.013</v>
      </c>
      <c r="K165" s="57">
        <v>2.99</v>
      </c>
      <c r="L165" s="57">
        <v>5.067</v>
      </c>
      <c r="M165" s="57">
        <v>3.069</v>
      </c>
      <c r="N165" s="20"/>
      <c r="O165" s="20">
        <v>0.0</v>
      </c>
      <c r="P165" s="20">
        <v>0.23746370105314707</v>
      </c>
      <c r="Q165" s="68">
        <v>0.0</v>
      </c>
      <c r="R165" s="112">
        <v>0.0</v>
      </c>
      <c r="S165" s="20" t="e">
        <v>#DIV/0!</v>
      </c>
      <c r="T165" s="20"/>
      <c r="U165" s="20"/>
      <c r="V165" s="20"/>
      <c r="W165" s="20"/>
      <c r="X165" s="20"/>
      <c r="Y165" s="20"/>
      <c r="Z165" s="20"/>
      <c r="AA165" s="57"/>
      <c r="AB165" s="57"/>
      <c r="AC165" s="57"/>
      <c r="AD165" s="57"/>
      <c r="AE165" s="57"/>
      <c r="AF165" s="20"/>
      <c r="AG165" s="20"/>
    </row>
    <row r="166" ht="15.75" customHeight="1">
      <c r="A166" s="114" t="s">
        <v>132</v>
      </c>
      <c r="B166" s="115">
        <v>5220.2</v>
      </c>
      <c r="C166" s="20" t="s">
        <v>119</v>
      </c>
      <c r="D166" s="20">
        <v>1.2</v>
      </c>
      <c r="E166" s="20">
        <v>0.9</v>
      </c>
      <c r="F166" s="20" t="s">
        <v>311</v>
      </c>
      <c r="G166" s="20">
        <v>8.3</v>
      </c>
      <c r="H166" s="20">
        <v>5.102</v>
      </c>
      <c r="I166" s="20">
        <v>2.953</v>
      </c>
      <c r="J166" s="20"/>
      <c r="K166" s="20"/>
      <c r="L166" s="20"/>
      <c r="M166" s="20"/>
      <c r="N166" s="20"/>
      <c r="O166" s="20">
        <v>0.0</v>
      </c>
      <c r="P166" s="20">
        <v>0.24811927306422613</v>
      </c>
      <c r="Q166" s="68">
        <v>0.0</v>
      </c>
      <c r="R166" s="112">
        <v>0.0</v>
      </c>
      <c r="S166" s="20" t="e">
        <v>#DIV/0!</v>
      </c>
      <c r="T166" s="20"/>
      <c r="U166" s="20"/>
      <c r="V166" s="20"/>
      <c r="W166" s="20"/>
      <c r="X166" s="20"/>
      <c r="Y166" s="20"/>
      <c r="Z166" s="20"/>
      <c r="AA166" s="57"/>
      <c r="AB166" s="57"/>
      <c r="AC166" s="57"/>
      <c r="AD166" s="57"/>
      <c r="AE166" s="57"/>
      <c r="AF166" s="20"/>
      <c r="AG166" s="20"/>
    </row>
    <row r="167" ht="15.75" customHeight="1">
      <c r="A167" s="114" t="s">
        <v>132</v>
      </c>
      <c r="B167" s="115">
        <v>5220.2</v>
      </c>
      <c r="C167" s="20" t="s">
        <v>119</v>
      </c>
      <c r="D167" s="20">
        <v>1.2</v>
      </c>
      <c r="E167" s="20">
        <v>0.9</v>
      </c>
      <c r="F167" s="20" t="s">
        <v>311</v>
      </c>
      <c r="G167" s="20">
        <v>11.0</v>
      </c>
      <c r="H167" s="20">
        <v>5.137</v>
      </c>
      <c r="I167" s="20">
        <v>2.975</v>
      </c>
      <c r="J167" s="20">
        <v>5.088</v>
      </c>
      <c r="K167" s="20">
        <v>3.022</v>
      </c>
      <c r="L167" s="20">
        <v>5.317</v>
      </c>
      <c r="M167" s="20">
        <v>3.158</v>
      </c>
      <c r="N167" s="20"/>
      <c r="O167" s="20">
        <v>0.0</v>
      </c>
      <c r="P167" s="20">
        <v>0.24767498202774468</v>
      </c>
      <c r="Q167" s="68">
        <v>0.0</v>
      </c>
      <c r="R167" s="112">
        <v>0.0</v>
      </c>
      <c r="S167" s="20" t="e">
        <v>#DIV/0!</v>
      </c>
      <c r="T167" s="20"/>
      <c r="U167" s="20"/>
      <c r="V167" s="20"/>
      <c r="W167" s="20"/>
      <c r="X167" s="20"/>
      <c r="Y167" s="20"/>
      <c r="Z167" s="20"/>
      <c r="AA167" s="57"/>
      <c r="AB167" s="57"/>
      <c r="AC167" s="57"/>
      <c r="AD167" s="57"/>
      <c r="AE167" s="57"/>
      <c r="AF167" s="20"/>
      <c r="AG167" s="20"/>
    </row>
    <row r="168" ht="15.75" customHeight="1">
      <c r="A168" s="114" t="s">
        <v>132</v>
      </c>
      <c r="B168" s="115">
        <v>5220.2</v>
      </c>
      <c r="C168" s="20" t="s">
        <v>119</v>
      </c>
      <c r="D168" s="20">
        <v>1.2</v>
      </c>
      <c r="E168" s="20">
        <v>0.9</v>
      </c>
      <c r="F168" s="20" t="s">
        <v>311</v>
      </c>
      <c r="G168" s="20">
        <v>13.8</v>
      </c>
      <c r="H168" s="20">
        <v>5.156</v>
      </c>
      <c r="I168" s="20">
        <v>3.0</v>
      </c>
      <c r="J168" s="20"/>
      <c r="K168" s="20"/>
      <c r="L168" s="20"/>
      <c r="M168" s="20"/>
      <c r="N168" s="20"/>
      <c r="O168" s="20">
        <v>0.0</v>
      </c>
      <c r="P168" s="20">
        <v>0.24409042229402345</v>
      </c>
      <c r="Q168" s="68">
        <v>0.0</v>
      </c>
      <c r="R168" s="112">
        <v>0.0</v>
      </c>
      <c r="S168" s="20" t="e">
        <v>#DIV/0!</v>
      </c>
      <c r="T168" s="20"/>
      <c r="U168" s="20"/>
      <c r="V168" s="20"/>
      <c r="W168" s="20"/>
      <c r="X168" s="20"/>
      <c r="Y168" s="20"/>
      <c r="Z168" s="20"/>
      <c r="AA168" s="57"/>
      <c r="AB168" s="57"/>
      <c r="AC168" s="57"/>
      <c r="AD168" s="57"/>
      <c r="AE168" s="57"/>
      <c r="AF168" s="20"/>
      <c r="AG168" s="20"/>
    </row>
    <row r="169" ht="15.75" customHeight="1">
      <c r="A169" s="114" t="s">
        <v>132</v>
      </c>
      <c r="B169" s="115">
        <v>5220.2</v>
      </c>
      <c r="C169" s="20" t="s">
        <v>119</v>
      </c>
      <c r="D169" s="20">
        <v>1.2</v>
      </c>
      <c r="E169" s="20">
        <v>0.9</v>
      </c>
      <c r="F169" s="20" t="s">
        <v>311</v>
      </c>
      <c r="G169" s="20">
        <v>16.5</v>
      </c>
      <c r="H169" s="20">
        <v>5.175</v>
      </c>
      <c r="I169" s="20">
        <v>3.027</v>
      </c>
      <c r="J169" s="20">
        <v>5.171</v>
      </c>
      <c r="K169" s="20">
        <v>3.055</v>
      </c>
      <c r="L169" s="20">
        <v>5.448</v>
      </c>
      <c r="M169" s="20">
        <v>3.195</v>
      </c>
      <c r="N169" s="20"/>
      <c r="O169" s="20">
        <v>0.0</v>
      </c>
      <c r="P169" s="20">
        <v>0.23995961265749322</v>
      </c>
      <c r="Q169" s="68">
        <v>0.0</v>
      </c>
      <c r="R169" s="112">
        <v>0.0</v>
      </c>
      <c r="S169" s="20" t="e">
        <v>#DIV/0!</v>
      </c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</row>
    <row r="170" ht="15.75" customHeight="1">
      <c r="A170" s="114" t="s">
        <v>132</v>
      </c>
      <c r="B170" s="115">
        <v>5220.2</v>
      </c>
      <c r="C170" s="20" t="s">
        <v>119</v>
      </c>
      <c r="D170" s="20">
        <v>1.2</v>
      </c>
      <c r="E170" s="20">
        <v>0.9</v>
      </c>
      <c r="F170" s="20" t="s">
        <v>311</v>
      </c>
      <c r="G170" s="20">
        <v>19.3</v>
      </c>
      <c r="H170" s="20">
        <v>5.231</v>
      </c>
      <c r="I170" s="20">
        <v>3.051</v>
      </c>
      <c r="J170" s="20"/>
      <c r="K170" s="20"/>
      <c r="L170" s="20"/>
      <c r="M170" s="20"/>
      <c r="N170" s="20"/>
      <c r="O170" s="20">
        <v>0.0</v>
      </c>
      <c r="P170" s="20">
        <v>0.24221199838712887</v>
      </c>
      <c r="Q170" s="68">
        <v>0.0</v>
      </c>
      <c r="R170" s="112">
        <v>0.0</v>
      </c>
      <c r="S170" s="20" t="e">
        <v>#DIV/0!</v>
      </c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</row>
    <row r="171" ht="15.75" customHeight="1">
      <c r="A171" s="114" t="s">
        <v>132</v>
      </c>
      <c r="B171" s="115">
        <v>5220.2</v>
      </c>
      <c r="C171" s="20" t="s">
        <v>119</v>
      </c>
      <c r="D171" s="20">
        <v>1.2</v>
      </c>
      <c r="E171" s="20">
        <v>0.9</v>
      </c>
      <c r="F171" s="20" t="s">
        <v>311</v>
      </c>
      <c r="G171" s="20">
        <v>22.1</v>
      </c>
      <c r="H171" s="20">
        <v>5.307</v>
      </c>
      <c r="I171" s="20">
        <v>3.071</v>
      </c>
      <c r="J171" s="20">
        <v>5.386</v>
      </c>
      <c r="K171" s="20">
        <v>3.102</v>
      </c>
      <c r="L171" s="20">
        <v>5.52</v>
      </c>
      <c r="M171" s="20">
        <v>3.242</v>
      </c>
      <c r="N171" s="20"/>
      <c r="O171" s="20">
        <v>0.0</v>
      </c>
      <c r="P171" s="20">
        <v>0.24828013973901325</v>
      </c>
      <c r="Q171" s="68">
        <v>0.0</v>
      </c>
      <c r="R171" s="112">
        <v>0.0</v>
      </c>
      <c r="S171" s="20" t="e">
        <v>#DIV/0!</v>
      </c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</row>
    <row r="172" ht="15.75" customHeight="1">
      <c r="A172" s="114" t="s">
        <v>133</v>
      </c>
      <c r="B172" s="115">
        <v>5220.6</v>
      </c>
      <c r="C172" s="20" t="s">
        <v>119</v>
      </c>
      <c r="D172" s="20">
        <v>1.2</v>
      </c>
      <c r="E172" s="20">
        <v>0.9</v>
      </c>
      <c r="F172" s="20" t="s">
        <v>311</v>
      </c>
      <c r="G172" s="20">
        <v>5.5</v>
      </c>
      <c r="H172" s="20">
        <v>4.82</v>
      </c>
      <c r="I172" s="20">
        <v>2.838</v>
      </c>
      <c r="J172" s="20">
        <v>4.642</v>
      </c>
      <c r="K172" s="20">
        <v>2.722</v>
      </c>
      <c r="L172" s="20">
        <v>4.671</v>
      </c>
      <c r="M172" s="20">
        <v>2.77</v>
      </c>
      <c r="N172" s="20"/>
      <c r="O172" s="20">
        <v>0.0</v>
      </c>
      <c r="P172" s="20">
        <v>0.23467646530975173</v>
      </c>
      <c r="Q172" s="68">
        <v>0.0</v>
      </c>
      <c r="R172" s="112">
        <v>0.0</v>
      </c>
      <c r="S172" s="20" t="e">
        <v>#DIV/0!</v>
      </c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</row>
    <row r="173" ht="15.75" customHeight="1">
      <c r="A173" s="114" t="s">
        <v>133</v>
      </c>
      <c r="B173" s="115">
        <v>5220.6</v>
      </c>
      <c r="C173" s="20" t="s">
        <v>119</v>
      </c>
      <c r="D173" s="20">
        <v>1.2</v>
      </c>
      <c r="E173" s="20">
        <v>0.9</v>
      </c>
      <c r="F173" s="20" t="s">
        <v>311</v>
      </c>
      <c r="G173" s="20">
        <v>8.3</v>
      </c>
      <c r="H173" s="20">
        <v>4.939</v>
      </c>
      <c r="I173" s="20">
        <v>2.945</v>
      </c>
      <c r="J173" s="20"/>
      <c r="K173" s="20"/>
      <c r="L173" s="20"/>
      <c r="M173" s="20"/>
      <c r="N173" s="20"/>
      <c r="O173" s="20">
        <v>0.0</v>
      </c>
      <c r="P173" s="20">
        <v>0.22415263929790388</v>
      </c>
      <c r="Q173" s="68">
        <v>0.0</v>
      </c>
      <c r="R173" s="112">
        <v>0.0</v>
      </c>
      <c r="S173" s="20" t="e">
        <v>#DIV/0!</v>
      </c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</row>
    <row r="174" ht="15.75" customHeight="1">
      <c r="A174" s="114" t="s">
        <v>133</v>
      </c>
      <c r="B174" s="115">
        <v>5220.6</v>
      </c>
      <c r="C174" s="20" t="s">
        <v>119</v>
      </c>
      <c r="D174" s="20">
        <v>1.2</v>
      </c>
      <c r="E174" s="20">
        <v>0.9</v>
      </c>
      <c r="F174" s="20" t="s">
        <v>311</v>
      </c>
      <c r="G174" s="20">
        <v>11.0</v>
      </c>
      <c r="H174" s="20">
        <v>5.036</v>
      </c>
      <c r="I174" s="20">
        <v>3.011</v>
      </c>
      <c r="J174" s="20">
        <v>5.112</v>
      </c>
      <c r="K174" s="20">
        <v>3.081</v>
      </c>
      <c r="L174" s="20">
        <v>5.071</v>
      </c>
      <c r="M174" s="20">
        <v>2.959</v>
      </c>
      <c r="N174" s="20"/>
      <c r="O174" s="20">
        <v>0.0</v>
      </c>
      <c r="P174" s="20">
        <v>0.22181578289278872</v>
      </c>
      <c r="Q174" s="68">
        <v>0.0</v>
      </c>
      <c r="R174" s="112">
        <v>0.0</v>
      </c>
      <c r="S174" s="20" t="e">
        <v>#DIV/0!</v>
      </c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</row>
    <row r="175" ht="15.75" customHeight="1">
      <c r="A175" s="114" t="s">
        <v>133</v>
      </c>
      <c r="B175" s="115">
        <v>5220.6</v>
      </c>
      <c r="C175" s="20" t="s">
        <v>119</v>
      </c>
      <c r="D175" s="20">
        <v>1.2</v>
      </c>
      <c r="E175" s="20">
        <v>0.9</v>
      </c>
      <c r="F175" s="20" t="s">
        <v>311</v>
      </c>
      <c r="G175" s="20">
        <v>13.8</v>
      </c>
      <c r="H175" s="20">
        <v>5.175</v>
      </c>
      <c r="I175" s="20">
        <v>3.073</v>
      </c>
      <c r="J175" s="20"/>
      <c r="K175" s="20"/>
      <c r="L175" s="20"/>
      <c r="M175" s="20"/>
      <c r="N175" s="20"/>
      <c r="O175" s="20">
        <v>0.0</v>
      </c>
      <c r="P175" s="20">
        <v>0.22765854029371127</v>
      </c>
      <c r="Q175" s="68">
        <v>0.0</v>
      </c>
      <c r="R175" s="112">
        <v>0.0</v>
      </c>
      <c r="S175" s="20" t="e">
        <v>#DIV/0!</v>
      </c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</row>
    <row r="176" ht="15.75" customHeight="1">
      <c r="A176" s="114" t="s">
        <v>133</v>
      </c>
      <c r="B176" s="115">
        <v>5220.6</v>
      </c>
      <c r="C176" s="20" t="s">
        <v>119</v>
      </c>
      <c r="D176" s="20">
        <v>1.2</v>
      </c>
      <c r="E176" s="20">
        <v>0.9</v>
      </c>
      <c r="F176" s="20" t="s">
        <v>311</v>
      </c>
      <c r="G176" s="20">
        <v>16.5</v>
      </c>
      <c r="H176" s="20">
        <v>5.221</v>
      </c>
      <c r="I176" s="20">
        <v>3.101</v>
      </c>
      <c r="J176" s="20">
        <v>5.432</v>
      </c>
      <c r="K176" s="20">
        <v>3.277</v>
      </c>
      <c r="L176" s="20">
        <v>5.241</v>
      </c>
      <c r="M176" s="20">
        <v>3.069</v>
      </c>
      <c r="N176" s="20"/>
      <c r="O176" s="20">
        <v>0.0</v>
      </c>
      <c r="P176" s="20">
        <v>0.2274727308384686</v>
      </c>
      <c r="Q176" s="68">
        <v>0.0</v>
      </c>
      <c r="R176" s="112">
        <v>0.0</v>
      </c>
      <c r="S176" s="20" t="e">
        <v>#DIV/0!</v>
      </c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</row>
    <row r="177" ht="15.75" customHeight="1">
      <c r="A177" s="114" t="s">
        <v>133</v>
      </c>
      <c r="B177" s="115">
        <v>5220.6</v>
      </c>
      <c r="C177" s="20" t="s">
        <v>119</v>
      </c>
      <c r="D177" s="20">
        <v>1.2</v>
      </c>
      <c r="E177" s="20">
        <v>0.9</v>
      </c>
      <c r="F177" s="20" t="s">
        <v>311</v>
      </c>
      <c r="G177" s="20">
        <v>19.3</v>
      </c>
      <c r="H177" s="20">
        <v>5.239</v>
      </c>
      <c r="I177" s="20">
        <v>3.135</v>
      </c>
      <c r="J177" s="20"/>
      <c r="K177" s="20"/>
      <c r="L177" s="20"/>
      <c r="M177" s="20"/>
      <c r="N177" s="20"/>
      <c r="O177" s="20">
        <v>0.0</v>
      </c>
      <c r="P177" s="20">
        <v>0.22108851201573593</v>
      </c>
      <c r="Q177" s="68">
        <v>0.0</v>
      </c>
      <c r="R177" s="112">
        <v>0.0</v>
      </c>
      <c r="S177" s="20" t="e">
        <v>#DIV/0!</v>
      </c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</row>
    <row r="178" ht="15.75" customHeight="1">
      <c r="A178" s="114" t="s">
        <v>133</v>
      </c>
      <c r="B178" s="115">
        <v>5220.6</v>
      </c>
      <c r="C178" s="20" t="s">
        <v>119</v>
      </c>
      <c r="D178" s="20">
        <v>1.2</v>
      </c>
      <c r="E178" s="20">
        <v>0.9</v>
      </c>
      <c r="F178" s="20" t="s">
        <v>311</v>
      </c>
      <c r="G178" s="20">
        <v>22.1</v>
      </c>
      <c r="H178" s="20">
        <v>5.308</v>
      </c>
      <c r="I178" s="20">
        <v>3.161</v>
      </c>
      <c r="J178" s="20">
        <v>5.471</v>
      </c>
      <c r="K178" s="20">
        <v>3.287</v>
      </c>
      <c r="L178" s="20">
        <v>5.424</v>
      </c>
      <c r="M178" s="20">
        <v>3.269</v>
      </c>
      <c r="N178" s="20"/>
      <c r="O178" s="20">
        <v>0.0</v>
      </c>
      <c r="P178" s="20">
        <v>0.22523917057871212</v>
      </c>
      <c r="Q178" s="68">
        <v>0.0</v>
      </c>
      <c r="R178" s="112">
        <v>0.0</v>
      </c>
      <c r="S178" s="20" t="e">
        <v>#DIV/0!</v>
      </c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</row>
    <row r="179" ht="15.75" customHeight="1">
      <c r="A179" s="114" t="s">
        <v>134</v>
      </c>
      <c r="B179" s="36">
        <v>5223.5</v>
      </c>
      <c r="C179" s="20" t="s">
        <v>119</v>
      </c>
      <c r="D179" s="20">
        <v>1.2</v>
      </c>
      <c r="E179" s="20">
        <v>0.9</v>
      </c>
      <c r="F179" s="20" t="s">
        <v>311</v>
      </c>
      <c r="G179" s="20">
        <v>5.5</v>
      </c>
      <c r="H179" s="20">
        <v>4.075</v>
      </c>
      <c r="I179" s="20">
        <v>2.287</v>
      </c>
      <c r="J179" s="20">
        <v>5.119</v>
      </c>
      <c r="K179" s="20">
        <v>2.921</v>
      </c>
      <c r="L179" s="20">
        <v>5.03</v>
      </c>
      <c r="M179" s="20">
        <v>2.907</v>
      </c>
      <c r="N179" s="20"/>
      <c r="O179" s="20">
        <v>0.0</v>
      </c>
      <c r="P179" s="20">
        <v>0.2700988443688652</v>
      </c>
      <c r="Q179" s="68">
        <v>0.0</v>
      </c>
      <c r="R179" s="112">
        <v>0.0</v>
      </c>
      <c r="S179" s="20" t="e">
        <v>#DIV/0!</v>
      </c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</row>
    <row r="180" ht="15.75" customHeight="1">
      <c r="A180" s="114" t="s">
        <v>134</v>
      </c>
      <c r="B180" s="36">
        <v>5223.5</v>
      </c>
      <c r="C180" s="20" t="s">
        <v>119</v>
      </c>
      <c r="D180" s="20">
        <v>1.2</v>
      </c>
      <c r="E180" s="20">
        <v>0.9</v>
      </c>
      <c r="F180" s="20" t="s">
        <v>311</v>
      </c>
      <c r="G180" s="20">
        <v>8.3</v>
      </c>
      <c r="H180" s="20">
        <v>4.102</v>
      </c>
      <c r="I180" s="20">
        <v>2.321</v>
      </c>
      <c r="J180" s="20"/>
      <c r="K180" s="20"/>
      <c r="L180" s="20"/>
      <c r="M180" s="20"/>
      <c r="N180" s="20"/>
      <c r="O180" s="20">
        <v>0.0</v>
      </c>
      <c r="P180" s="20">
        <v>0.2645392929658758</v>
      </c>
      <c r="Q180" s="68">
        <v>0.0</v>
      </c>
      <c r="R180" s="112">
        <v>0.0</v>
      </c>
      <c r="S180" s="20" t="e">
        <v>#DIV/0!</v>
      </c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</row>
    <row r="181" ht="15.75" customHeight="1">
      <c r="A181" s="114" t="s">
        <v>134</v>
      </c>
      <c r="B181" s="36">
        <v>5223.5</v>
      </c>
      <c r="C181" s="20" t="s">
        <v>119</v>
      </c>
      <c r="D181" s="20">
        <v>1.2</v>
      </c>
      <c r="E181" s="20">
        <v>0.9</v>
      </c>
      <c r="F181" s="20" t="s">
        <v>311</v>
      </c>
      <c r="G181" s="20">
        <v>11.0</v>
      </c>
      <c r="H181" s="20">
        <v>4.164</v>
      </c>
      <c r="I181" s="20">
        <v>2.35</v>
      </c>
      <c r="J181" s="20">
        <v>5.147</v>
      </c>
      <c r="K181" s="20">
        <v>2.998</v>
      </c>
      <c r="L181" s="20">
        <v>5.084</v>
      </c>
      <c r="M181" s="20">
        <v>2.938</v>
      </c>
      <c r="N181" s="20"/>
      <c r="O181" s="20">
        <v>0.0</v>
      </c>
      <c r="P181" s="20">
        <v>0.2663204584545067</v>
      </c>
      <c r="Q181" s="68">
        <v>0.0</v>
      </c>
      <c r="R181" s="112">
        <v>0.0</v>
      </c>
      <c r="S181" s="20" t="e">
        <v>#DIV/0!</v>
      </c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</row>
    <row r="182" ht="15.75" customHeight="1">
      <c r="A182" s="114" t="s">
        <v>134</v>
      </c>
      <c r="B182" s="36">
        <v>5223.5</v>
      </c>
      <c r="C182" s="20" t="s">
        <v>119</v>
      </c>
      <c r="D182" s="20">
        <v>1.2</v>
      </c>
      <c r="E182" s="20">
        <v>0.9</v>
      </c>
      <c r="F182" s="20" t="s">
        <v>311</v>
      </c>
      <c r="G182" s="20">
        <v>13.8</v>
      </c>
      <c r="H182" s="20">
        <v>4.176</v>
      </c>
      <c r="I182" s="20">
        <v>2.372</v>
      </c>
      <c r="J182" s="20"/>
      <c r="K182" s="20"/>
      <c r="L182" s="20"/>
      <c r="M182" s="20"/>
      <c r="N182" s="20"/>
      <c r="O182" s="20">
        <v>0.0</v>
      </c>
      <c r="P182" s="20">
        <v>0.2618480347073699</v>
      </c>
      <c r="Q182" s="68">
        <v>0.0</v>
      </c>
      <c r="R182" s="112">
        <v>0.0</v>
      </c>
      <c r="S182" s="20" t="e">
        <v>#DIV/0!</v>
      </c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</row>
    <row r="183" ht="15.75" customHeight="1">
      <c r="A183" s="114" t="s">
        <v>134</v>
      </c>
      <c r="B183" s="36">
        <v>5223.5</v>
      </c>
      <c r="C183" s="20" t="s">
        <v>119</v>
      </c>
      <c r="D183" s="20">
        <v>1.2</v>
      </c>
      <c r="E183" s="20">
        <v>0.9</v>
      </c>
      <c r="F183" s="20" t="s">
        <v>311</v>
      </c>
      <c r="G183" s="20">
        <v>16.5</v>
      </c>
      <c r="H183" s="20">
        <v>4.244</v>
      </c>
      <c r="I183" s="20">
        <v>2.394</v>
      </c>
      <c r="J183" s="20">
        <v>5.27</v>
      </c>
      <c r="K183" s="20">
        <v>3.055</v>
      </c>
      <c r="L183" s="20">
        <v>5.161</v>
      </c>
      <c r="M183" s="20">
        <v>2.976</v>
      </c>
      <c r="N183" s="20"/>
      <c r="O183" s="20">
        <v>0.0</v>
      </c>
      <c r="P183" s="20">
        <v>0.2666491860948022</v>
      </c>
      <c r="Q183" s="68">
        <v>0.0</v>
      </c>
      <c r="R183" s="112">
        <v>0.0</v>
      </c>
      <c r="S183" s="20" t="e">
        <v>#DIV/0!</v>
      </c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</row>
    <row r="184" ht="15.75" customHeight="1">
      <c r="A184" s="114" t="s">
        <v>134</v>
      </c>
      <c r="B184" s="36">
        <v>5223.5</v>
      </c>
      <c r="C184" s="20" t="s">
        <v>119</v>
      </c>
      <c r="D184" s="20">
        <v>1.2</v>
      </c>
      <c r="E184" s="20">
        <v>0.9</v>
      </c>
      <c r="F184" s="20" t="s">
        <v>311</v>
      </c>
      <c r="G184" s="20">
        <v>19.3</v>
      </c>
      <c r="H184" s="20">
        <v>4.286</v>
      </c>
      <c r="I184" s="20">
        <v>2.415</v>
      </c>
      <c r="J184" s="20"/>
      <c r="K184" s="20"/>
      <c r="L184" s="20"/>
      <c r="M184" s="20"/>
      <c r="N184" s="20"/>
      <c r="O184" s="20">
        <v>0.0</v>
      </c>
      <c r="P184" s="20">
        <v>0.26741009083816947</v>
      </c>
      <c r="Q184" s="68">
        <v>0.0</v>
      </c>
      <c r="R184" s="112">
        <v>0.0</v>
      </c>
      <c r="S184" s="20" t="e">
        <v>#DIV/0!</v>
      </c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</row>
    <row r="185" ht="15.75" customHeight="1">
      <c r="A185" s="114" t="s">
        <v>134</v>
      </c>
      <c r="B185" s="36">
        <v>5223.5</v>
      </c>
      <c r="C185" s="20" t="s">
        <v>119</v>
      </c>
      <c r="D185" s="20">
        <v>1.2</v>
      </c>
      <c r="E185" s="20">
        <v>0.9</v>
      </c>
      <c r="F185" s="20" t="s">
        <v>311</v>
      </c>
      <c r="G185" s="20">
        <v>22.1</v>
      </c>
      <c r="H185" s="20">
        <v>4.389</v>
      </c>
      <c r="I185" s="20">
        <v>2.427</v>
      </c>
      <c r="J185" s="20">
        <v>5.368</v>
      </c>
      <c r="K185" s="20">
        <v>3.102</v>
      </c>
      <c r="L185" s="20">
        <v>5.248</v>
      </c>
      <c r="M185" s="20">
        <v>3.011</v>
      </c>
      <c r="N185" s="20"/>
      <c r="O185" s="20">
        <v>0.0</v>
      </c>
      <c r="P185" s="20">
        <v>0.27976772138949907</v>
      </c>
      <c r="Q185" s="68">
        <v>0.0</v>
      </c>
      <c r="R185" s="112">
        <v>0.0</v>
      </c>
      <c r="S185" s="20" t="e">
        <v>#DIV/0!</v>
      </c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</row>
    <row r="186" ht="15.75" customHeight="1">
      <c r="A186" s="114" t="s">
        <v>135</v>
      </c>
      <c r="B186" s="114">
        <v>5225.25</v>
      </c>
      <c r="C186" s="20" t="s">
        <v>119</v>
      </c>
      <c r="D186" s="20">
        <v>1.2</v>
      </c>
      <c r="E186" s="20">
        <v>0.9</v>
      </c>
      <c r="F186" s="20" t="s">
        <v>311</v>
      </c>
      <c r="G186" s="20">
        <v>5.5</v>
      </c>
      <c r="H186" s="20">
        <v>3.861</v>
      </c>
      <c r="I186" s="20">
        <v>2.209</v>
      </c>
      <c r="J186" s="20">
        <v>4.658</v>
      </c>
      <c r="K186" s="20">
        <v>2.701</v>
      </c>
      <c r="L186" s="20">
        <v>4.533</v>
      </c>
      <c r="M186" s="20">
        <v>2.731</v>
      </c>
      <c r="N186" s="20"/>
      <c r="O186" s="20">
        <v>0.0</v>
      </c>
      <c r="P186" s="20">
        <v>0.2566884630880247</v>
      </c>
      <c r="Q186" s="68">
        <v>0.0</v>
      </c>
      <c r="R186" s="112">
        <v>0.0</v>
      </c>
      <c r="S186" s="20" t="e">
        <v>#DIV/0!</v>
      </c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</row>
    <row r="187" ht="15.75" customHeight="1">
      <c r="A187" s="114" t="s">
        <v>135</v>
      </c>
      <c r="B187" s="114">
        <v>5225.25</v>
      </c>
      <c r="C187" s="20" t="s">
        <v>119</v>
      </c>
      <c r="D187" s="20">
        <v>1.2</v>
      </c>
      <c r="E187" s="20">
        <v>0.9</v>
      </c>
      <c r="F187" s="20" t="s">
        <v>311</v>
      </c>
      <c r="G187" s="20">
        <v>8.3</v>
      </c>
      <c r="H187" s="20">
        <v>3.928</v>
      </c>
      <c r="I187" s="20">
        <v>2.283</v>
      </c>
      <c r="J187" s="20"/>
      <c r="K187" s="20"/>
      <c r="L187" s="20"/>
      <c r="M187" s="20"/>
      <c r="N187" s="20"/>
      <c r="O187" s="20">
        <v>0.0</v>
      </c>
      <c r="P187" s="20">
        <v>0.2449329285868439</v>
      </c>
      <c r="Q187" s="68">
        <v>0.0</v>
      </c>
      <c r="R187" s="112">
        <v>0.0</v>
      </c>
      <c r="S187" s="20" t="e">
        <v>#DIV/0!</v>
      </c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</row>
    <row r="188" ht="15.75" customHeight="1">
      <c r="A188" s="114" t="s">
        <v>135</v>
      </c>
      <c r="B188" s="114">
        <v>5225.25</v>
      </c>
      <c r="C188" s="20" t="s">
        <v>119</v>
      </c>
      <c r="D188" s="20">
        <v>1.2</v>
      </c>
      <c r="E188" s="20">
        <v>0.9</v>
      </c>
      <c r="F188" s="20" t="s">
        <v>311</v>
      </c>
      <c r="G188" s="20">
        <v>11.0</v>
      </c>
      <c r="H188" s="20">
        <v>3.948</v>
      </c>
      <c r="I188" s="20">
        <v>2.33</v>
      </c>
      <c r="J188" s="20">
        <v>4.771</v>
      </c>
      <c r="K188" s="20">
        <v>2.811</v>
      </c>
      <c r="L188" s="20">
        <v>4.669</v>
      </c>
      <c r="M188" s="20">
        <v>2.917</v>
      </c>
      <c r="N188" s="20"/>
      <c r="O188" s="20">
        <v>0.0</v>
      </c>
      <c r="P188" s="20">
        <v>0.23277196527910948</v>
      </c>
      <c r="Q188" s="68">
        <v>0.0</v>
      </c>
      <c r="R188" s="112">
        <v>0.0</v>
      </c>
      <c r="S188" s="20" t="e">
        <v>#DIV/0!</v>
      </c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</row>
    <row r="189" ht="15.75" customHeight="1">
      <c r="A189" s="114" t="s">
        <v>135</v>
      </c>
      <c r="B189" s="114">
        <v>5225.25</v>
      </c>
      <c r="C189" s="20" t="s">
        <v>119</v>
      </c>
      <c r="D189" s="20">
        <v>1.2</v>
      </c>
      <c r="E189" s="20">
        <v>0.9</v>
      </c>
      <c r="F189" s="20" t="s">
        <v>311</v>
      </c>
      <c r="G189" s="20">
        <v>13.8</v>
      </c>
      <c r="H189" s="20">
        <v>3.981</v>
      </c>
      <c r="I189" s="20">
        <v>2.369</v>
      </c>
      <c r="J189" s="20"/>
      <c r="K189" s="20"/>
      <c r="L189" s="20"/>
      <c r="M189" s="20"/>
      <c r="N189" s="20"/>
      <c r="O189" s="20">
        <v>0.0</v>
      </c>
      <c r="P189" s="20">
        <v>0.22586697211855952</v>
      </c>
      <c r="Q189" s="68">
        <v>0.0</v>
      </c>
      <c r="R189" s="112">
        <v>0.0</v>
      </c>
      <c r="S189" s="20" t="e">
        <v>#DIV/0!</v>
      </c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</row>
    <row r="190" ht="15.75" customHeight="1">
      <c r="A190" s="114" t="s">
        <v>135</v>
      </c>
      <c r="B190" s="114">
        <v>5225.25</v>
      </c>
      <c r="C190" s="20" t="s">
        <v>119</v>
      </c>
      <c r="D190" s="20">
        <v>1.2</v>
      </c>
      <c r="E190" s="20">
        <v>0.9</v>
      </c>
      <c r="F190" s="20" t="s">
        <v>311</v>
      </c>
      <c r="G190" s="20">
        <v>16.5</v>
      </c>
      <c r="H190" s="20">
        <v>4.049</v>
      </c>
      <c r="I190" s="20">
        <v>2.395</v>
      </c>
      <c r="J190" s="20">
        <v>4.922</v>
      </c>
      <c r="K190" s="20">
        <v>2.845</v>
      </c>
      <c r="L190" s="20">
        <v>4.852</v>
      </c>
      <c r="M190" s="20">
        <v>3.016</v>
      </c>
      <c r="N190" s="20"/>
      <c r="O190" s="20">
        <v>0.0</v>
      </c>
      <c r="P190" s="20">
        <v>0.23091468156124353</v>
      </c>
      <c r="Q190" s="68">
        <v>0.0</v>
      </c>
      <c r="R190" s="112">
        <v>0.0</v>
      </c>
      <c r="S190" s="20" t="e">
        <v>#DIV/0!</v>
      </c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</row>
    <row r="191" ht="15.75" customHeight="1">
      <c r="A191" s="114" t="s">
        <v>135</v>
      </c>
      <c r="B191" s="114">
        <v>5225.25</v>
      </c>
      <c r="C191" s="20" t="s">
        <v>119</v>
      </c>
      <c r="D191" s="20">
        <v>1.2</v>
      </c>
      <c r="E191" s="20">
        <v>0.9</v>
      </c>
      <c r="F191" s="20" t="s">
        <v>311</v>
      </c>
      <c r="G191" s="20">
        <v>19.3</v>
      </c>
      <c r="H191" s="20">
        <v>4.091</v>
      </c>
      <c r="I191" s="20">
        <v>2.427</v>
      </c>
      <c r="J191" s="20"/>
      <c r="K191" s="20"/>
      <c r="L191" s="20"/>
      <c r="M191" s="20"/>
      <c r="N191" s="20"/>
      <c r="O191" s="20">
        <v>0.0</v>
      </c>
      <c r="P191" s="20">
        <v>0.22845495720431</v>
      </c>
      <c r="Q191" s="68">
        <v>0.0</v>
      </c>
      <c r="R191" s="112">
        <v>0.0</v>
      </c>
      <c r="S191" s="20" t="e">
        <v>#DIV/0!</v>
      </c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</row>
    <row r="192" ht="15.75" customHeight="1">
      <c r="A192" s="114" t="s">
        <v>135</v>
      </c>
      <c r="B192" s="114">
        <v>5225.25</v>
      </c>
      <c r="C192" s="20" t="s">
        <v>119</v>
      </c>
      <c r="D192" s="20">
        <v>1.2</v>
      </c>
      <c r="E192" s="20">
        <v>0.9</v>
      </c>
      <c r="F192" s="20" t="s">
        <v>311</v>
      </c>
      <c r="G192" s="20">
        <v>22.1</v>
      </c>
      <c r="H192" s="20">
        <v>4.188</v>
      </c>
      <c r="I192" s="20">
        <v>2.451</v>
      </c>
      <c r="J192" s="20">
        <v>5.042</v>
      </c>
      <c r="K192" s="20">
        <v>2.89</v>
      </c>
      <c r="L192" s="20">
        <v>5.015</v>
      </c>
      <c r="M192" s="20">
        <v>3.059</v>
      </c>
      <c r="N192" s="20"/>
      <c r="O192" s="20">
        <v>0.0</v>
      </c>
      <c r="P192" s="20">
        <v>0.23953214128789907</v>
      </c>
      <c r="Q192" s="68">
        <v>0.0</v>
      </c>
      <c r="R192" s="112">
        <v>0.0</v>
      </c>
      <c r="S192" s="20" t="e">
        <v>#DIV/0!</v>
      </c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</row>
    <row r="193" ht="15.75" customHeight="1">
      <c r="A193" s="114" t="s">
        <v>136</v>
      </c>
      <c r="B193" s="114">
        <v>5225.35</v>
      </c>
      <c r="C193" s="20" t="s">
        <v>119</v>
      </c>
      <c r="D193" s="20">
        <v>1.2</v>
      </c>
      <c r="E193" s="20">
        <v>0.9</v>
      </c>
      <c r="F193" s="20" t="s">
        <v>311</v>
      </c>
      <c r="G193" s="20">
        <v>5.5</v>
      </c>
      <c r="H193" s="20">
        <v>3.352</v>
      </c>
      <c r="I193" s="20">
        <v>2.015</v>
      </c>
      <c r="J193" s="20">
        <v>4.703</v>
      </c>
      <c r="K193" s="20">
        <v>2.754</v>
      </c>
      <c r="L193" s="20">
        <v>4.604</v>
      </c>
      <c r="M193" s="20">
        <v>2.767</v>
      </c>
      <c r="N193" s="20"/>
      <c r="O193" s="20">
        <v>0.0</v>
      </c>
      <c r="P193" s="20">
        <v>0.21708426477828777</v>
      </c>
      <c r="Q193" s="68">
        <v>0.0</v>
      </c>
      <c r="R193" s="112">
        <v>0.0</v>
      </c>
      <c r="S193" s="20" t="e">
        <v>#DIV/0!</v>
      </c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</row>
    <row r="194" ht="15.75" customHeight="1">
      <c r="A194" s="114" t="s">
        <v>136</v>
      </c>
      <c r="B194" s="114">
        <v>5225.35</v>
      </c>
      <c r="C194" s="20" t="s">
        <v>119</v>
      </c>
      <c r="D194" s="20">
        <v>1.2</v>
      </c>
      <c r="E194" s="20">
        <v>0.9</v>
      </c>
      <c r="F194" s="20" t="s">
        <v>311</v>
      </c>
      <c r="G194" s="20">
        <v>8.3</v>
      </c>
      <c r="H194" s="20">
        <v>3.459</v>
      </c>
      <c r="I194" s="20">
        <v>2.075</v>
      </c>
      <c r="J194" s="20"/>
      <c r="K194" s="20"/>
      <c r="L194" s="20"/>
      <c r="M194" s="20"/>
      <c r="N194" s="20"/>
      <c r="O194" s="20">
        <v>0.0</v>
      </c>
      <c r="P194" s="20">
        <v>0.21891934201812854</v>
      </c>
      <c r="Q194" s="68">
        <v>0.0</v>
      </c>
      <c r="R194" s="112">
        <v>0.0</v>
      </c>
      <c r="S194" s="20" t="e">
        <v>#DIV/0!</v>
      </c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</row>
    <row r="195" ht="15.75" customHeight="1">
      <c r="A195" s="114" t="s">
        <v>136</v>
      </c>
      <c r="B195" s="114">
        <v>5225.35</v>
      </c>
      <c r="C195" s="20" t="s">
        <v>119</v>
      </c>
      <c r="D195" s="20">
        <v>1.2</v>
      </c>
      <c r="E195" s="20">
        <v>0.9</v>
      </c>
      <c r="F195" s="20" t="s">
        <v>311</v>
      </c>
      <c r="G195" s="20">
        <v>11.0</v>
      </c>
      <c r="H195" s="20">
        <v>3.544</v>
      </c>
      <c r="I195" s="20">
        <v>2.107</v>
      </c>
      <c r="J195" s="20">
        <v>4.811</v>
      </c>
      <c r="K195" s="20">
        <v>2.823</v>
      </c>
      <c r="L195" s="20">
        <v>4.662</v>
      </c>
      <c r="M195" s="20">
        <v>2.814</v>
      </c>
      <c r="N195" s="20"/>
      <c r="O195" s="20">
        <v>0.0</v>
      </c>
      <c r="P195" s="20">
        <v>0.22665130798189806</v>
      </c>
      <c r="Q195" s="68">
        <v>0.0</v>
      </c>
      <c r="R195" s="112">
        <v>0.0</v>
      </c>
      <c r="S195" s="20" t="e">
        <v>#DIV/0!</v>
      </c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</row>
    <row r="196" ht="15.75" customHeight="1">
      <c r="A196" s="114" t="s">
        <v>136</v>
      </c>
      <c r="B196" s="114">
        <v>5225.35</v>
      </c>
      <c r="C196" s="20" t="s">
        <v>119</v>
      </c>
      <c r="D196" s="20">
        <v>1.2</v>
      </c>
      <c r="E196" s="20">
        <v>0.9</v>
      </c>
      <c r="F196" s="20" t="s">
        <v>311</v>
      </c>
      <c r="G196" s="20">
        <v>13.8</v>
      </c>
      <c r="H196" s="20">
        <v>3.638</v>
      </c>
      <c r="I196" s="20">
        <v>2.144</v>
      </c>
      <c r="J196" s="20"/>
      <c r="K196" s="20"/>
      <c r="L196" s="20"/>
      <c r="M196" s="20"/>
      <c r="N196" s="20"/>
      <c r="O196" s="20">
        <v>0.0</v>
      </c>
      <c r="P196" s="20">
        <v>0.23393308041343266</v>
      </c>
      <c r="Q196" s="68">
        <v>0.0</v>
      </c>
      <c r="R196" s="112">
        <v>0.0</v>
      </c>
      <c r="S196" s="20" t="e">
        <v>#DIV/0!</v>
      </c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</row>
    <row r="197" ht="15.75" customHeight="1">
      <c r="A197" s="114" t="s">
        <v>136</v>
      </c>
      <c r="B197" s="114">
        <v>5225.35</v>
      </c>
      <c r="C197" s="20" t="s">
        <v>119</v>
      </c>
      <c r="D197" s="20">
        <v>1.2</v>
      </c>
      <c r="E197" s="20">
        <v>0.9</v>
      </c>
      <c r="F197" s="20" t="s">
        <v>311</v>
      </c>
      <c r="G197" s="20">
        <v>16.5</v>
      </c>
      <c r="H197" s="20">
        <v>3.716</v>
      </c>
      <c r="I197" s="20">
        <v>2.176</v>
      </c>
      <c r="J197" s="20">
        <v>4.945</v>
      </c>
      <c r="K197" s="20">
        <v>2.878</v>
      </c>
      <c r="L197" s="20">
        <v>4.836</v>
      </c>
      <c r="M197" s="20">
        <v>2.872</v>
      </c>
      <c r="N197" s="20"/>
      <c r="O197" s="20">
        <v>0.0</v>
      </c>
      <c r="P197" s="20">
        <v>0.23908182788019855</v>
      </c>
      <c r="Q197" s="68">
        <v>0.0</v>
      </c>
      <c r="R197" s="112">
        <v>0.0</v>
      </c>
      <c r="S197" s="20" t="e">
        <v>#DIV/0!</v>
      </c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</row>
    <row r="198" ht="15.75" customHeight="1">
      <c r="A198" s="114" t="s">
        <v>136</v>
      </c>
      <c r="B198" s="114">
        <v>5225.35</v>
      </c>
      <c r="C198" s="20" t="s">
        <v>119</v>
      </c>
      <c r="D198" s="20">
        <v>1.2</v>
      </c>
      <c r="E198" s="20">
        <v>0.9</v>
      </c>
      <c r="F198" s="20" t="s">
        <v>311</v>
      </c>
      <c r="G198" s="20">
        <v>19.3</v>
      </c>
      <c r="H198" s="20">
        <v>3.736</v>
      </c>
      <c r="I198" s="20">
        <v>2.204</v>
      </c>
      <c r="J198" s="20"/>
      <c r="K198" s="20"/>
      <c r="L198" s="20"/>
      <c r="M198" s="20"/>
      <c r="N198" s="20"/>
      <c r="O198" s="20">
        <v>0.0</v>
      </c>
      <c r="P198" s="20">
        <v>0.23310036834841008</v>
      </c>
      <c r="Q198" s="68">
        <v>0.0</v>
      </c>
      <c r="R198" s="112">
        <v>0.0</v>
      </c>
      <c r="S198" s="20" t="e">
        <v>#DIV/0!</v>
      </c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</row>
    <row r="199" ht="15.75" customHeight="1">
      <c r="A199" s="114" t="s">
        <v>136</v>
      </c>
      <c r="B199" s="114">
        <v>5225.35</v>
      </c>
      <c r="C199" s="20" t="s">
        <v>119</v>
      </c>
      <c r="D199" s="20">
        <v>1.2</v>
      </c>
      <c r="E199" s="20">
        <v>0.9</v>
      </c>
      <c r="F199" s="20" t="s">
        <v>311</v>
      </c>
      <c r="G199" s="20">
        <v>22.1</v>
      </c>
      <c r="H199" s="20">
        <v>3.784</v>
      </c>
      <c r="I199" s="20">
        <v>2.224</v>
      </c>
      <c r="J199" s="20">
        <v>4.964</v>
      </c>
      <c r="K199" s="20">
        <v>2.897</v>
      </c>
      <c r="L199" s="20">
        <v>4.906</v>
      </c>
      <c r="M199" s="20">
        <v>2.93</v>
      </c>
      <c r="N199" s="20"/>
      <c r="O199" s="20">
        <v>0.0</v>
      </c>
      <c r="P199" s="20">
        <v>0.23613301922223348</v>
      </c>
      <c r="Q199" s="68">
        <v>0.0</v>
      </c>
      <c r="R199" s="112">
        <v>0.0</v>
      </c>
      <c r="S199" s="20" t="e">
        <v>#DIV/0!</v>
      </c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</row>
    <row r="200" ht="15.75" customHeight="1">
      <c r="A200" s="114" t="s">
        <v>137</v>
      </c>
      <c r="B200" s="115">
        <v>5225.7</v>
      </c>
      <c r="C200" s="20" t="s">
        <v>119</v>
      </c>
      <c r="D200" s="20">
        <v>1.2</v>
      </c>
      <c r="E200" s="20">
        <v>0.9</v>
      </c>
      <c r="F200" s="20" t="s">
        <v>311</v>
      </c>
      <c r="G200" s="20">
        <v>5.5</v>
      </c>
      <c r="H200" s="20">
        <v>4.314</v>
      </c>
      <c r="I200" s="20">
        <v>2.529</v>
      </c>
      <c r="J200" s="20">
        <v>3.888</v>
      </c>
      <c r="K200" s="20">
        <v>2.345</v>
      </c>
      <c r="L200" s="20">
        <v>4.269</v>
      </c>
      <c r="M200" s="20">
        <v>2.478</v>
      </c>
      <c r="N200" s="20"/>
      <c r="O200" s="20">
        <v>0.0</v>
      </c>
      <c r="P200" s="20">
        <v>0.23819200630712614</v>
      </c>
      <c r="Q200" s="68">
        <v>0.0</v>
      </c>
      <c r="R200" s="112">
        <v>0.0</v>
      </c>
      <c r="S200" s="20" t="e">
        <v>#DIV/0!</v>
      </c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</row>
    <row r="201" ht="15.75" customHeight="1">
      <c r="A201" s="114" t="s">
        <v>137</v>
      </c>
      <c r="B201" s="115">
        <v>5225.7</v>
      </c>
      <c r="C201" s="20" t="s">
        <v>119</v>
      </c>
      <c r="D201" s="20">
        <v>1.2</v>
      </c>
      <c r="E201" s="20">
        <v>0.9</v>
      </c>
      <c r="F201" s="20" t="s">
        <v>311</v>
      </c>
      <c r="G201" s="20">
        <v>8.3</v>
      </c>
      <c r="H201" s="20">
        <v>4.489</v>
      </c>
      <c r="I201" s="20">
        <v>2.647</v>
      </c>
      <c r="J201" s="20"/>
      <c r="K201" s="20"/>
      <c r="L201" s="20"/>
      <c r="M201" s="20"/>
      <c r="N201" s="20"/>
      <c r="O201" s="20">
        <v>0.0</v>
      </c>
      <c r="P201" s="20">
        <v>0.23347778144977924</v>
      </c>
      <c r="Q201" s="68">
        <v>0.0</v>
      </c>
      <c r="R201" s="112">
        <v>0.0</v>
      </c>
      <c r="S201" s="20" t="e">
        <v>#DIV/0!</v>
      </c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</row>
    <row r="202" ht="15.75" customHeight="1">
      <c r="A202" s="114" t="s">
        <v>137</v>
      </c>
      <c r="B202" s="115">
        <v>5225.7</v>
      </c>
      <c r="C202" s="20" t="s">
        <v>119</v>
      </c>
      <c r="D202" s="20">
        <v>1.2</v>
      </c>
      <c r="E202" s="20">
        <v>0.9</v>
      </c>
      <c r="F202" s="20" t="s">
        <v>311</v>
      </c>
      <c r="G202" s="20">
        <v>11.0</v>
      </c>
      <c r="H202" s="20">
        <v>4.577</v>
      </c>
      <c r="I202" s="20">
        <v>2.738</v>
      </c>
      <c r="J202" s="20">
        <v>4.034</v>
      </c>
      <c r="K202" s="20">
        <v>2.493</v>
      </c>
      <c r="L202" s="20">
        <v>4.338</v>
      </c>
      <c r="M202" s="20">
        <v>2.539</v>
      </c>
      <c r="N202" s="20"/>
      <c r="O202" s="20">
        <v>0.0</v>
      </c>
      <c r="P202" s="20">
        <v>0.22136168688070465</v>
      </c>
      <c r="Q202" s="68">
        <v>0.0</v>
      </c>
      <c r="R202" s="112">
        <v>0.0</v>
      </c>
      <c r="S202" s="20" t="e">
        <v>#DIV/0!</v>
      </c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</row>
    <row r="203" ht="15.75" customHeight="1">
      <c r="A203" s="114" t="s">
        <v>137</v>
      </c>
      <c r="B203" s="115">
        <v>5225.7</v>
      </c>
      <c r="C203" s="20" t="s">
        <v>119</v>
      </c>
      <c r="D203" s="20">
        <v>1.2</v>
      </c>
      <c r="E203" s="20">
        <v>0.9</v>
      </c>
      <c r="F203" s="20" t="s">
        <v>311</v>
      </c>
      <c r="G203" s="20">
        <v>13.8</v>
      </c>
      <c r="H203" s="20">
        <v>4.721</v>
      </c>
      <c r="I203" s="20">
        <v>2.808</v>
      </c>
      <c r="J203" s="20"/>
      <c r="K203" s="20"/>
      <c r="L203" s="20"/>
      <c r="M203" s="20"/>
      <c r="N203" s="20"/>
      <c r="O203" s="20">
        <v>0.0</v>
      </c>
      <c r="P203" s="20">
        <v>0.22627658851361082</v>
      </c>
      <c r="Q203" s="68">
        <v>0.0</v>
      </c>
      <c r="R203" s="112">
        <v>0.0</v>
      </c>
      <c r="S203" s="20" t="e">
        <v>#DIV/0!</v>
      </c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</row>
    <row r="204" ht="15.75" customHeight="1">
      <c r="A204" s="114" t="s">
        <v>137</v>
      </c>
      <c r="B204" s="115">
        <v>5225.7</v>
      </c>
      <c r="C204" s="20" t="s">
        <v>119</v>
      </c>
      <c r="D204" s="20">
        <v>1.2</v>
      </c>
      <c r="E204" s="20">
        <v>0.9</v>
      </c>
      <c r="F204" s="20" t="s">
        <v>311</v>
      </c>
      <c r="G204" s="20">
        <v>16.5</v>
      </c>
      <c r="H204" s="20">
        <v>4.801</v>
      </c>
      <c r="I204" s="20">
        <v>2.864</v>
      </c>
      <c r="J204" s="20">
        <v>4.353</v>
      </c>
      <c r="K204" s="20">
        <v>2.624</v>
      </c>
      <c r="L204" s="20">
        <v>4.582</v>
      </c>
      <c r="M204" s="20">
        <v>2.732</v>
      </c>
      <c r="N204" s="20"/>
      <c r="O204" s="20">
        <v>0.0</v>
      </c>
      <c r="P204" s="20">
        <v>0.22376783218007826</v>
      </c>
      <c r="Q204" s="68">
        <v>0.0</v>
      </c>
      <c r="R204" s="112">
        <v>0.0</v>
      </c>
      <c r="S204" s="20" t="e">
        <v>#DIV/0!</v>
      </c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</row>
    <row r="205" ht="15.75" customHeight="1">
      <c r="A205" s="114" t="s">
        <v>137</v>
      </c>
      <c r="B205" s="115">
        <v>5225.7</v>
      </c>
      <c r="C205" s="20" t="s">
        <v>119</v>
      </c>
      <c r="D205" s="20">
        <v>1.2</v>
      </c>
      <c r="E205" s="20">
        <v>0.9</v>
      </c>
      <c r="F205" s="20" t="s">
        <v>311</v>
      </c>
      <c r="G205" s="20">
        <v>19.3</v>
      </c>
      <c r="H205" s="20">
        <v>4.895</v>
      </c>
      <c r="I205" s="20">
        <v>2.921</v>
      </c>
      <c r="J205" s="20"/>
      <c r="K205" s="20"/>
      <c r="L205" s="20"/>
      <c r="M205" s="20"/>
      <c r="N205" s="20"/>
      <c r="O205" s="20">
        <v>0.0</v>
      </c>
      <c r="P205" s="20">
        <v>0.22349599942548937</v>
      </c>
      <c r="Q205" s="68">
        <v>0.0</v>
      </c>
      <c r="R205" s="112">
        <v>0.0</v>
      </c>
      <c r="S205" s="20" t="e">
        <v>#DIV/0!</v>
      </c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</row>
    <row r="206" ht="15.75" customHeight="1">
      <c r="A206" s="114" t="s">
        <v>137</v>
      </c>
      <c r="B206" s="115">
        <v>5225.7</v>
      </c>
      <c r="C206" s="20" t="s">
        <v>119</v>
      </c>
      <c r="D206" s="20">
        <v>1.2</v>
      </c>
      <c r="E206" s="20">
        <v>0.9</v>
      </c>
      <c r="F206" s="20" t="s">
        <v>311</v>
      </c>
      <c r="G206" s="20">
        <v>22.1</v>
      </c>
      <c r="H206" s="20">
        <v>4.963</v>
      </c>
      <c r="I206" s="20">
        <v>2.957</v>
      </c>
      <c r="J206" s="20">
        <v>4.56</v>
      </c>
      <c r="K206" s="20">
        <v>2.682</v>
      </c>
      <c r="L206" s="20">
        <v>4.656</v>
      </c>
      <c r="M206" s="20">
        <v>2.801</v>
      </c>
      <c r="N206" s="20"/>
      <c r="O206" s="20">
        <v>0.0</v>
      </c>
      <c r="P206" s="20">
        <v>0.22482020478967144</v>
      </c>
      <c r="Q206" s="68">
        <v>0.0</v>
      </c>
      <c r="R206" s="112">
        <v>0.0</v>
      </c>
      <c r="S206" s="20" t="e">
        <v>#DIV/0!</v>
      </c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</row>
    <row r="207" ht="15.75" customHeight="1">
      <c r="A207" s="114" t="s">
        <v>313</v>
      </c>
      <c r="B207" s="36">
        <v>5225.75</v>
      </c>
      <c r="C207" s="20" t="s">
        <v>119</v>
      </c>
      <c r="D207" s="20">
        <v>1.2</v>
      </c>
      <c r="E207" s="20">
        <v>0.9</v>
      </c>
      <c r="F207" s="20" t="s">
        <v>311</v>
      </c>
      <c r="G207" s="20">
        <v>5.5</v>
      </c>
      <c r="H207" s="20">
        <v>2.932</v>
      </c>
      <c r="I207" s="20">
        <v>1.869</v>
      </c>
      <c r="J207" s="20">
        <v>3.365</v>
      </c>
      <c r="K207" s="20">
        <v>1.977</v>
      </c>
      <c r="L207" s="20">
        <v>3.584</v>
      </c>
      <c r="M207" s="20">
        <v>2.07</v>
      </c>
      <c r="N207" s="20"/>
      <c r="O207" s="20">
        <v>0.0</v>
      </c>
      <c r="P207" s="20">
        <v>0.1577656191491934</v>
      </c>
      <c r="Q207" s="68">
        <v>0.0</v>
      </c>
      <c r="R207" s="112">
        <v>0.0</v>
      </c>
      <c r="S207" s="20" t="e">
        <v>#DIV/0!</v>
      </c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</row>
    <row r="208" ht="15.75" customHeight="1">
      <c r="A208" s="114" t="s">
        <v>313</v>
      </c>
      <c r="B208" s="36">
        <v>5225.75</v>
      </c>
      <c r="C208" s="20" t="s">
        <v>119</v>
      </c>
      <c r="D208" s="20">
        <v>1.2</v>
      </c>
      <c r="E208" s="20">
        <v>0.9</v>
      </c>
      <c r="F208" s="20" t="s">
        <v>311</v>
      </c>
      <c r="G208" s="20">
        <v>8.3</v>
      </c>
      <c r="H208" s="20">
        <v>3.145</v>
      </c>
      <c r="I208" s="20">
        <v>1.973</v>
      </c>
      <c r="J208" s="20"/>
      <c r="K208" s="20"/>
      <c r="L208" s="20"/>
      <c r="M208" s="20"/>
      <c r="N208" s="20"/>
      <c r="O208" s="20">
        <v>0.0</v>
      </c>
      <c r="P208" s="20">
        <v>0.175513762575238</v>
      </c>
      <c r="Q208" s="68">
        <v>0.0</v>
      </c>
      <c r="R208" s="112">
        <v>0.0</v>
      </c>
      <c r="S208" s="20" t="e">
        <v>#DIV/0!</v>
      </c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</row>
    <row r="209" ht="15.75" customHeight="1">
      <c r="A209" s="114" t="s">
        <v>313</v>
      </c>
      <c r="B209" s="36">
        <v>5225.75</v>
      </c>
      <c r="C209" s="20" t="s">
        <v>119</v>
      </c>
      <c r="D209" s="20">
        <v>1.2</v>
      </c>
      <c r="E209" s="20">
        <v>0.9</v>
      </c>
      <c r="F209" s="20" t="s">
        <v>311</v>
      </c>
      <c r="G209" s="20">
        <v>11.0</v>
      </c>
      <c r="H209" s="20">
        <v>3.362</v>
      </c>
      <c r="I209" s="20">
        <v>2.054</v>
      </c>
      <c r="J209" s="20">
        <v>3.452</v>
      </c>
      <c r="K209" s="20">
        <v>2.064</v>
      </c>
      <c r="L209" s="20">
        <v>3.831</v>
      </c>
      <c r="M209" s="20">
        <v>2.257</v>
      </c>
      <c r="N209" s="20"/>
      <c r="O209" s="20">
        <v>0.0</v>
      </c>
      <c r="P209" s="20">
        <v>0.20222757126918098</v>
      </c>
      <c r="Q209" s="68">
        <v>0.0</v>
      </c>
      <c r="R209" s="112">
        <v>0.0</v>
      </c>
      <c r="S209" s="20" t="e">
        <v>#DIV/0!</v>
      </c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</row>
    <row r="210" ht="15.75" customHeight="1">
      <c r="A210" s="114" t="s">
        <v>313</v>
      </c>
      <c r="B210" s="36">
        <v>5225.75</v>
      </c>
      <c r="C210" s="20" t="s">
        <v>119</v>
      </c>
      <c r="D210" s="20">
        <v>1.2</v>
      </c>
      <c r="E210" s="20">
        <v>0.9</v>
      </c>
      <c r="F210" s="20" t="s">
        <v>311</v>
      </c>
      <c r="G210" s="20">
        <v>13.8</v>
      </c>
      <c r="H210" s="20">
        <v>3.599</v>
      </c>
      <c r="I210" s="20">
        <v>2.116</v>
      </c>
      <c r="J210" s="20"/>
      <c r="K210" s="20"/>
      <c r="L210" s="20"/>
      <c r="M210" s="20"/>
      <c r="N210" s="20"/>
      <c r="O210" s="20">
        <v>0.0</v>
      </c>
      <c r="P210" s="20">
        <v>0.23585405667851872</v>
      </c>
      <c r="Q210" s="68">
        <v>0.0</v>
      </c>
      <c r="R210" s="112">
        <v>0.0</v>
      </c>
      <c r="S210" s="20" t="e">
        <v>#DIV/0!</v>
      </c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</row>
    <row r="211" ht="15.75" customHeight="1">
      <c r="A211" s="114" t="s">
        <v>313</v>
      </c>
      <c r="B211" s="36">
        <v>5225.75</v>
      </c>
      <c r="C211" s="20" t="s">
        <v>119</v>
      </c>
      <c r="D211" s="20">
        <v>1.2</v>
      </c>
      <c r="E211" s="20">
        <v>0.9</v>
      </c>
      <c r="F211" s="20" t="s">
        <v>311</v>
      </c>
      <c r="G211" s="20">
        <v>16.5</v>
      </c>
      <c r="H211" s="20">
        <v>3.688</v>
      </c>
      <c r="I211" s="20">
        <v>2.167</v>
      </c>
      <c r="J211" s="20">
        <v>3.647</v>
      </c>
      <c r="K211" s="20">
        <v>2.089</v>
      </c>
      <c r="L211" s="20">
        <v>3.911</v>
      </c>
      <c r="M211" s="20">
        <v>2.352</v>
      </c>
      <c r="N211" s="20"/>
      <c r="O211" s="20">
        <v>0.0</v>
      </c>
      <c r="P211" s="20">
        <v>0.23634760941467906</v>
      </c>
      <c r="Q211" s="68">
        <v>0.0</v>
      </c>
      <c r="R211" s="112">
        <v>0.0</v>
      </c>
      <c r="S211" s="20" t="e">
        <v>#DIV/0!</v>
      </c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</row>
    <row r="212" ht="15.75" customHeight="1">
      <c r="A212" s="114" t="s">
        <v>313</v>
      </c>
      <c r="B212" s="36">
        <v>5225.75</v>
      </c>
      <c r="C212" s="20" t="s">
        <v>119</v>
      </c>
      <c r="D212" s="20">
        <v>1.2</v>
      </c>
      <c r="E212" s="20">
        <v>0.9</v>
      </c>
      <c r="F212" s="20" t="s">
        <v>311</v>
      </c>
      <c r="G212" s="20">
        <v>19.3</v>
      </c>
      <c r="H212" s="20">
        <v>3.796</v>
      </c>
      <c r="I212" s="20">
        <v>2.209</v>
      </c>
      <c r="J212" s="20"/>
      <c r="K212" s="20"/>
      <c r="L212" s="20"/>
      <c r="M212" s="20"/>
      <c r="N212" s="20"/>
      <c r="O212" s="20">
        <v>0.0</v>
      </c>
      <c r="P212" s="20">
        <v>0.24398141225517264</v>
      </c>
      <c r="Q212" s="68">
        <v>0.0</v>
      </c>
      <c r="R212" s="112">
        <v>0.0</v>
      </c>
      <c r="S212" s="20" t="e">
        <v>#DIV/0!</v>
      </c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</row>
    <row r="213" ht="15.75" customHeight="1">
      <c r="A213" s="114" t="s">
        <v>313</v>
      </c>
      <c r="B213" s="36">
        <v>5225.75</v>
      </c>
      <c r="C213" s="20" t="s">
        <v>119</v>
      </c>
      <c r="D213" s="20">
        <v>1.2</v>
      </c>
      <c r="E213" s="20">
        <v>0.9</v>
      </c>
      <c r="F213" s="20" t="s">
        <v>311</v>
      </c>
      <c r="G213" s="20">
        <v>22.1</v>
      </c>
      <c r="H213" s="20">
        <v>3.818</v>
      </c>
      <c r="I213" s="20">
        <v>2.241</v>
      </c>
      <c r="J213" s="20">
        <v>4.025</v>
      </c>
      <c r="K213" s="20">
        <v>2.335</v>
      </c>
      <c r="L213" s="20">
        <v>4.047</v>
      </c>
      <c r="M213" s="20">
        <v>2.422</v>
      </c>
      <c r="N213" s="20"/>
      <c r="O213" s="20">
        <v>0.0</v>
      </c>
      <c r="P213" s="20">
        <v>0.23720259552992062</v>
      </c>
      <c r="Q213" s="68">
        <v>0.0</v>
      </c>
      <c r="R213" s="112">
        <v>0.0</v>
      </c>
      <c r="S213" s="20" t="e">
        <v>#DIV/0!</v>
      </c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</row>
    <row r="214" ht="15.75" customHeight="1">
      <c r="A214" s="114" t="s">
        <v>139</v>
      </c>
      <c r="B214" s="115">
        <v>5226.7</v>
      </c>
      <c r="C214" s="20" t="s">
        <v>119</v>
      </c>
      <c r="D214" s="20">
        <v>1.2</v>
      </c>
      <c r="E214" s="20">
        <v>0.9</v>
      </c>
      <c r="F214" s="20" t="s">
        <v>311</v>
      </c>
      <c r="G214" s="20">
        <v>5.5</v>
      </c>
      <c r="H214" s="20">
        <v>5.112</v>
      </c>
      <c r="I214" s="20">
        <v>3.032</v>
      </c>
      <c r="J214" s="20">
        <v>5.023</v>
      </c>
      <c r="K214" s="20">
        <v>2.985</v>
      </c>
      <c r="L214" s="20">
        <v>5.05</v>
      </c>
      <c r="M214" s="20">
        <v>3.05</v>
      </c>
      <c r="N214" s="20"/>
      <c r="O214" s="20">
        <v>0.0</v>
      </c>
      <c r="P214" s="20">
        <v>0.22865157926552818</v>
      </c>
      <c r="Q214" s="68">
        <v>0.0</v>
      </c>
      <c r="R214" s="112">
        <v>0.0</v>
      </c>
      <c r="S214" s="20" t="e">
        <v>#DIV/0!</v>
      </c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</row>
    <row r="215" ht="15.75" customHeight="1">
      <c r="A215" s="114" t="s">
        <v>139</v>
      </c>
      <c r="B215" s="115">
        <v>5226.7</v>
      </c>
      <c r="C215" s="20" t="s">
        <v>119</v>
      </c>
      <c r="D215" s="20">
        <v>1.2</v>
      </c>
      <c r="E215" s="20">
        <v>0.9</v>
      </c>
      <c r="F215" s="20" t="s">
        <v>311</v>
      </c>
      <c r="G215" s="20">
        <v>8.3</v>
      </c>
      <c r="H215" s="20">
        <v>5.135</v>
      </c>
      <c r="I215" s="20">
        <v>3.044</v>
      </c>
      <c r="J215" s="20"/>
      <c r="K215" s="20"/>
      <c r="L215" s="20"/>
      <c r="M215" s="20"/>
      <c r="N215" s="20"/>
      <c r="O215" s="20">
        <v>0.0</v>
      </c>
      <c r="P215" s="20">
        <v>0.2291024610799174</v>
      </c>
      <c r="Q215" s="68">
        <v>0.0</v>
      </c>
      <c r="R215" s="112">
        <v>0.0</v>
      </c>
      <c r="S215" s="20" t="e">
        <v>#DIV/0!</v>
      </c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</row>
    <row r="216" ht="15.75" customHeight="1">
      <c r="A216" s="114" t="s">
        <v>139</v>
      </c>
      <c r="B216" s="115">
        <v>5226.7</v>
      </c>
      <c r="C216" s="20" t="s">
        <v>119</v>
      </c>
      <c r="D216" s="20">
        <v>1.2</v>
      </c>
      <c r="E216" s="20">
        <v>0.9</v>
      </c>
      <c r="F216" s="20" t="s">
        <v>311</v>
      </c>
      <c r="G216" s="20">
        <v>11.0</v>
      </c>
      <c r="H216" s="20">
        <v>5.193</v>
      </c>
      <c r="I216" s="20">
        <v>3.065</v>
      </c>
      <c r="J216" s="20">
        <v>5.104</v>
      </c>
      <c r="K216" s="20">
        <v>3.025</v>
      </c>
      <c r="L216" s="20">
        <v>5.203</v>
      </c>
      <c r="M216" s="20">
        <v>3.1</v>
      </c>
      <c r="N216" s="20"/>
      <c r="O216" s="20">
        <v>0.0</v>
      </c>
      <c r="P216" s="20">
        <v>0.23270892363203954</v>
      </c>
      <c r="Q216" s="68">
        <v>0.0</v>
      </c>
      <c r="R216" s="112">
        <v>0.0</v>
      </c>
      <c r="S216" s="20" t="e">
        <v>#DIV/0!</v>
      </c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</row>
    <row r="217" ht="15.75" customHeight="1">
      <c r="A217" s="114" t="s">
        <v>139</v>
      </c>
      <c r="B217" s="115">
        <v>5226.7</v>
      </c>
      <c r="C217" s="20" t="s">
        <v>119</v>
      </c>
      <c r="D217" s="20">
        <v>1.2</v>
      </c>
      <c r="E217" s="20">
        <v>0.9</v>
      </c>
      <c r="F217" s="20" t="s">
        <v>311</v>
      </c>
      <c r="G217" s="20">
        <v>13.8</v>
      </c>
      <c r="H217" s="20">
        <v>5.257</v>
      </c>
      <c r="I217" s="20">
        <v>3.079</v>
      </c>
      <c r="J217" s="20"/>
      <c r="K217" s="20"/>
      <c r="L217" s="20"/>
      <c r="M217" s="20"/>
      <c r="N217" s="20"/>
      <c r="O217" s="20">
        <v>0.0</v>
      </c>
      <c r="P217" s="20">
        <v>0.23891988172600187</v>
      </c>
      <c r="Q217" s="68">
        <v>0.0</v>
      </c>
      <c r="R217" s="112">
        <v>0.0</v>
      </c>
      <c r="S217" s="20" t="e">
        <v>#DIV/0!</v>
      </c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</row>
    <row r="218" ht="15.75" customHeight="1">
      <c r="A218" s="114" t="s">
        <v>139</v>
      </c>
      <c r="B218" s="115">
        <v>5226.7</v>
      </c>
      <c r="C218" s="20" t="s">
        <v>119</v>
      </c>
      <c r="D218" s="20">
        <v>1.2</v>
      </c>
      <c r="E218" s="20">
        <v>0.9</v>
      </c>
      <c r="F218" s="20" t="s">
        <v>311</v>
      </c>
      <c r="G218" s="20">
        <v>16.5</v>
      </c>
      <c r="H218" s="20">
        <v>5.306</v>
      </c>
      <c r="I218" s="20">
        <v>3.097</v>
      </c>
      <c r="J218" s="20">
        <v>5.218</v>
      </c>
      <c r="K218" s="20">
        <v>3.081</v>
      </c>
      <c r="L218" s="20">
        <v>5.254</v>
      </c>
      <c r="M218" s="20">
        <v>3.171</v>
      </c>
      <c r="N218" s="20"/>
      <c r="O218" s="20">
        <v>0.0</v>
      </c>
      <c r="P218" s="20">
        <v>0.24164174912848543</v>
      </c>
      <c r="Q218" s="68">
        <v>0.0</v>
      </c>
      <c r="R218" s="112">
        <v>0.0</v>
      </c>
      <c r="S218" s="20" t="e">
        <v>#DIV/0!</v>
      </c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</row>
    <row r="219" ht="15.75" customHeight="1">
      <c r="A219" s="114" t="s">
        <v>139</v>
      </c>
      <c r="B219" s="115">
        <v>5226.7</v>
      </c>
      <c r="C219" s="20" t="s">
        <v>119</v>
      </c>
      <c r="D219" s="20">
        <v>1.2</v>
      </c>
      <c r="E219" s="20">
        <v>0.9</v>
      </c>
      <c r="F219" s="20" t="s">
        <v>311</v>
      </c>
      <c r="G219" s="20">
        <v>19.3</v>
      </c>
      <c r="H219" s="20">
        <v>5.343</v>
      </c>
      <c r="I219" s="20">
        <v>3.11</v>
      </c>
      <c r="J219" s="20"/>
      <c r="K219" s="20"/>
      <c r="L219" s="20"/>
      <c r="M219" s="20"/>
      <c r="N219" s="20"/>
      <c r="O219" s="20">
        <v>0.0</v>
      </c>
      <c r="P219" s="20">
        <v>0.24379288252754935</v>
      </c>
      <c r="Q219" s="68">
        <v>0.0</v>
      </c>
      <c r="R219" s="112">
        <v>0.0</v>
      </c>
      <c r="S219" s="20" t="e">
        <v>#DIV/0!</v>
      </c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</row>
    <row r="220" ht="15.75" customHeight="1">
      <c r="A220" s="114" t="s">
        <v>139</v>
      </c>
      <c r="B220" s="115">
        <v>5226.7</v>
      </c>
      <c r="C220" s="20" t="s">
        <v>119</v>
      </c>
      <c r="D220" s="20">
        <v>1.2</v>
      </c>
      <c r="E220" s="20">
        <v>0.9</v>
      </c>
      <c r="F220" s="20" t="s">
        <v>311</v>
      </c>
      <c r="G220" s="20">
        <v>22.1</v>
      </c>
      <c r="H220" s="20">
        <v>5.428</v>
      </c>
      <c r="I220" s="20">
        <v>3.133</v>
      </c>
      <c r="J220" s="20">
        <v>5.39</v>
      </c>
      <c r="K220" s="20">
        <v>3.125</v>
      </c>
      <c r="L220" s="20">
        <v>5.413</v>
      </c>
      <c r="M220" s="20">
        <v>3.199</v>
      </c>
      <c r="N220" s="20"/>
      <c r="O220" s="20">
        <v>0.0</v>
      </c>
      <c r="P220" s="20">
        <v>0.2502050770339933</v>
      </c>
      <c r="Q220" s="68">
        <v>0.0</v>
      </c>
      <c r="R220" s="112">
        <v>0.0</v>
      </c>
      <c r="S220" s="20" t="e">
        <v>#DIV/0!</v>
      </c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</row>
    <row r="221" ht="15.75" customHeight="1">
      <c r="A221" s="114" t="s">
        <v>140</v>
      </c>
      <c r="B221" s="115">
        <v>5227.0</v>
      </c>
      <c r="C221" s="20" t="s">
        <v>119</v>
      </c>
      <c r="D221" s="20">
        <v>1.2</v>
      </c>
      <c r="E221" s="20">
        <v>0.9</v>
      </c>
      <c r="F221" s="20" t="s">
        <v>311</v>
      </c>
      <c r="G221" s="20">
        <v>5.5</v>
      </c>
      <c r="H221" s="20">
        <v>4.622</v>
      </c>
      <c r="I221" s="20">
        <v>2.727</v>
      </c>
      <c r="J221" s="20">
        <v>4.541</v>
      </c>
      <c r="K221" s="20">
        <v>2.685</v>
      </c>
      <c r="L221" s="20">
        <v>4.602</v>
      </c>
      <c r="M221" s="20">
        <v>2.737</v>
      </c>
      <c r="N221" s="20"/>
      <c r="O221" s="20">
        <v>0.0</v>
      </c>
      <c r="P221" s="20">
        <v>0.23300519051826554</v>
      </c>
      <c r="Q221" s="68">
        <v>0.0</v>
      </c>
      <c r="R221" s="112">
        <v>0.0</v>
      </c>
      <c r="S221" s="20" t="e">
        <v>#DIV/0!</v>
      </c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</row>
    <row r="222" ht="15.75" customHeight="1">
      <c r="A222" s="114" t="s">
        <v>140</v>
      </c>
      <c r="B222" s="115">
        <v>5227.0</v>
      </c>
      <c r="C222" s="20" t="s">
        <v>119</v>
      </c>
      <c r="D222" s="20">
        <v>1.2</v>
      </c>
      <c r="E222" s="20">
        <v>0.9</v>
      </c>
      <c r="F222" s="20" t="s">
        <v>311</v>
      </c>
      <c r="G222" s="20">
        <v>8.3</v>
      </c>
      <c r="H222" s="20">
        <v>4.663</v>
      </c>
      <c r="I222" s="20">
        <v>2.735</v>
      </c>
      <c r="J222" s="20"/>
      <c r="K222" s="20"/>
      <c r="L222" s="20"/>
      <c r="M222" s="20"/>
      <c r="N222" s="20"/>
      <c r="O222" s="20">
        <v>0.0</v>
      </c>
      <c r="P222" s="20">
        <v>0.23778151182499707</v>
      </c>
      <c r="Q222" s="68">
        <v>0.0</v>
      </c>
      <c r="R222" s="112">
        <v>0.0</v>
      </c>
      <c r="S222" s="20" t="e">
        <v>#DIV/0!</v>
      </c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</row>
    <row r="223" ht="15.75" customHeight="1">
      <c r="A223" s="114" t="s">
        <v>140</v>
      </c>
      <c r="B223" s="115">
        <v>5227.0</v>
      </c>
      <c r="C223" s="20" t="s">
        <v>119</v>
      </c>
      <c r="D223" s="20">
        <v>1.2</v>
      </c>
      <c r="E223" s="20">
        <v>0.9</v>
      </c>
      <c r="F223" s="20" t="s">
        <v>311</v>
      </c>
      <c r="G223" s="20">
        <v>11.0</v>
      </c>
      <c r="H223" s="20">
        <v>4.721</v>
      </c>
      <c r="I223" s="20">
        <v>2.745</v>
      </c>
      <c r="J223" s="20">
        <v>4.586</v>
      </c>
      <c r="K223" s="20">
        <v>2.705</v>
      </c>
      <c r="L223" s="20">
        <v>4.614</v>
      </c>
      <c r="M223" s="20">
        <v>2.774</v>
      </c>
      <c r="N223" s="20"/>
      <c r="O223" s="20">
        <v>0.0</v>
      </c>
      <c r="P223" s="20">
        <v>0.24462417886863086</v>
      </c>
      <c r="Q223" s="68">
        <v>0.0</v>
      </c>
      <c r="R223" s="112">
        <v>0.0</v>
      </c>
      <c r="S223" s="20" t="e">
        <v>#DIV/0!</v>
      </c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</row>
    <row r="224" ht="15.75" customHeight="1">
      <c r="A224" s="114" t="s">
        <v>140</v>
      </c>
      <c r="B224" s="115">
        <v>5227.0</v>
      </c>
      <c r="C224" s="20" t="s">
        <v>119</v>
      </c>
      <c r="D224" s="20">
        <v>1.2</v>
      </c>
      <c r="E224" s="20">
        <v>0.9</v>
      </c>
      <c r="F224" s="20" t="s">
        <v>311</v>
      </c>
      <c r="G224" s="20">
        <v>13.8</v>
      </c>
      <c r="H224" s="20">
        <v>4.75</v>
      </c>
      <c r="I224" s="20">
        <v>2.77</v>
      </c>
      <c r="J224" s="20"/>
      <c r="K224" s="20"/>
      <c r="L224" s="20"/>
      <c r="M224" s="20"/>
      <c r="N224" s="20"/>
      <c r="O224" s="20">
        <v>0.0</v>
      </c>
      <c r="P224" s="20">
        <v>0.24234029120997205</v>
      </c>
      <c r="Q224" s="68">
        <v>0.0</v>
      </c>
      <c r="R224" s="112">
        <v>0.0</v>
      </c>
      <c r="S224" s="20" t="e">
        <v>#DIV/0!</v>
      </c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</row>
    <row r="225" ht="15.75" customHeight="1">
      <c r="A225" s="114" t="s">
        <v>140</v>
      </c>
      <c r="B225" s="115">
        <v>5227.0</v>
      </c>
      <c r="C225" s="20" t="s">
        <v>119</v>
      </c>
      <c r="D225" s="20">
        <v>1.2</v>
      </c>
      <c r="E225" s="20">
        <v>0.9</v>
      </c>
      <c r="F225" s="20" t="s">
        <v>311</v>
      </c>
      <c r="G225" s="20">
        <v>16.5</v>
      </c>
      <c r="H225" s="20">
        <v>4.804</v>
      </c>
      <c r="I225" s="20">
        <v>2.787</v>
      </c>
      <c r="J225" s="20">
        <v>4.631</v>
      </c>
      <c r="K225" s="20">
        <v>2.744</v>
      </c>
      <c r="L225" s="20">
        <v>4.66</v>
      </c>
      <c r="M225" s="20">
        <v>2.827</v>
      </c>
      <c r="N225" s="20"/>
      <c r="O225" s="20">
        <v>0.0</v>
      </c>
      <c r="P225" s="20">
        <v>0.24634755546109952</v>
      </c>
      <c r="Q225" s="68">
        <v>0.0</v>
      </c>
      <c r="R225" s="112">
        <v>0.0</v>
      </c>
      <c r="S225" s="20" t="e">
        <v>#DIV/0!</v>
      </c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</row>
    <row r="226" ht="15.75" customHeight="1">
      <c r="A226" s="114" t="s">
        <v>140</v>
      </c>
      <c r="B226" s="115">
        <v>5227.0</v>
      </c>
      <c r="C226" s="20" t="s">
        <v>119</v>
      </c>
      <c r="D226" s="20">
        <v>1.2</v>
      </c>
      <c r="E226" s="20">
        <v>0.9</v>
      </c>
      <c r="F226" s="20" t="s">
        <v>311</v>
      </c>
      <c r="G226" s="20">
        <v>19.3</v>
      </c>
      <c r="H226" s="20">
        <v>4.838</v>
      </c>
      <c r="I226" s="20">
        <v>2.814</v>
      </c>
      <c r="J226" s="20"/>
      <c r="K226" s="20"/>
      <c r="L226" s="20"/>
      <c r="M226" s="20"/>
      <c r="N226" s="20"/>
      <c r="O226" s="20">
        <v>0.0</v>
      </c>
      <c r="P226" s="20">
        <v>0.24435769717906816</v>
      </c>
      <c r="Q226" s="68">
        <v>0.0</v>
      </c>
      <c r="R226" s="112">
        <v>0.0</v>
      </c>
      <c r="S226" s="20" t="e">
        <v>#DIV/0!</v>
      </c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</row>
    <row r="227" ht="15.75" customHeight="1">
      <c r="A227" s="114" t="s">
        <v>140</v>
      </c>
      <c r="B227" s="115">
        <v>5227.0</v>
      </c>
      <c r="C227" s="20" t="s">
        <v>119</v>
      </c>
      <c r="D227" s="20">
        <v>1.2</v>
      </c>
      <c r="E227" s="20">
        <v>0.9</v>
      </c>
      <c r="F227" s="20" t="s">
        <v>311</v>
      </c>
      <c r="G227" s="20">
        <v>22.1</v>
      </c>
      <c r="H227" s="20">
        <v>4.907</v>
      </c>
      <c r="I227" s="20">
        <v>2.829</v>
      </c>
      <c r="J227" s="20">
        <v>4.712</v>
      </c>
      <c r="K227" s="20">
        <v>2.794</v>
      </c>
      <c r="L227" s="20">
        <v>4.701</v>
      </c>
      <c r="M227" s="20">
        <v>2.867</v>
      </c>
      <c r="N227" s="20"/>
      <c r="O227" s="20">
        <v>0.0</v>
      </c>
      <c r="P227" s="20">
        <v>0.25107191680609287</v>
      </c>
      <c r="Q227" s="68">
        <v>0.0</v>
      </c>
      <c r="R227" s="112">
        <v>0.0</v>
      </c>
      <c r="S227" s="20" t="e">
        <v>#DIV/0!</v>
      </c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</row>
    <row r="228" ht="15.75" customHeight="1">
      <c r="A228" s="114" t="s">
        <v>314</v>
      </c>
      <c r="B228" s="114">
        <v>5227.35</v>
      </c>
      <c r="C228" s="20" t="s">
        <v>119</v>
      </c>
      <c r="D228" s="20">
        <v>1.2</v>
      </c>
      <c r="E228" s="20">
        <v>0.9</v>
      </c>
      <c r="F228" s="20" t="s">
        <v>311</v>
      </c>
      <c r="G228" s="20">
        <v>5.5</v>
      </c>
      <c r="H228" s="20">
        <v>4.07</v>
      </c>
      <c r="I228" s="20">
        <v>2.577</v>
      </c>
      <c r="J228" s="20">
        <v>4.084</v>
      </c>
      <c r="K228" s="20">
        <v>2.568</v>
      </c>
      <c r="L228" s="20">
        <v>4.3</v>
      </c>
      <c r="M228" s="20">
        <v>2.512</v>
      </c>
      <c r="N228" s="20"/>
      <c r="O228" s="20">
        <v>0.0</v>
      </c>
      <c r="P228" s="20">
        <v>0.16540969335762878</v>
      </c>
      <c r="Q228" s="68">
        <v>0.0</v>
      </c>
      <c r="R228" s="112">
        <v>0.0</v>
      </c>
      <c r="S228" s="20" t="e">
        <v>#DIV/0!</v>
      </c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</row>
    <row r="229" ht="15.75" customHeight="1">
      <c r="A229" s="114" t="s">
        <v>314</v>
      </c>
      <c r="B229" s="114">
        <v>5227.35</v>
      </c>
      <c r="C229" s="20" t="s">
        <v>119</v>
      </c>
      <c r="D229" s="20">
        <v>1.2</v>
      </c>
      <c r="E229" s="20">
        <v>0.9</v>
      </c>
      <c r="F229" s="20" t="s">
        <v>311</v>
      </c>
      <c r="G229" s="20">
        <v>8.3</v>
      </c>
      <c r="H229" s="20">
        <v>4.208</v>
      </c>
      <c r="I229" s="20">
        <v>2.646</v>
      </c>
      <c r="J229" s="20"/>
      <c r="K229" s="20"/>
      <c r="L229" s="20"/>
      <c r="M229" s="20"/>
      <c r="N229" s="20"/>
      <c r="O229" s="20">
        <v>0.0</v>
      </c>
      <c r="P229" s="20">
        <v>0.17301746655223818</v>
      </c>
      <c r="Q229" s="68">
        <v>0.0</v>
      </c>
      <c r="R229" s="112">
        <v>0.0</v>
      </c>
      <c r="S229" s="20" t="e">
        <v>#DIV/0!</v>
      </c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</row>
    <row r="230" ht="15.75" customHeight="1">
      <c r="A230" s="114" t="s">
        <v>314</v>
      </c>
      <c r="B230" s="114">
        <v>5227.35</v>
      </c>
      <c r="C230" s="20" t="s">
        <v>119</v>
      </c>
      <c r="D230" s="20">
        <v>1.2</v>
      </c>
      <c r="E230" s="20">
        <v>0.9</v>
      </c>
      <c r="F230" s="20" t="s">
        <v>311</v>
      </c>
      <c r="G230" s="20">
        <v>11.0</v>
      </c>
      <c r="H230" s="20">
        <v>4.421</v>
      </c>
      <c r="I230" s="20">
        <v>2.706</v>
      </c>
      <c r="J230" s="20">
        <v>4.407</v>
      </c>
      <c r="K230" s="20">
        <v>2.703</v>
      </c>
      <c r="L230" s="20">
        <v>4.513</v>
      </c>
      <c r="M230" s="20">
        <v>2.815</v>
      </c>
      <c r="N230" s="20"/>
      <c r="O230" s="20">
        <v>0.0</v>
      </c>
      <c r="P230" s="20">
        <v>0.20046008260787931</v>
      </c>
      <c r="Q230" s="68">
        <v>0.0</v>
      </c>
      <c r="R230" s="112">
        <v>0.0</v>
      </c>
      <c r="S230" s="20" t="e">
        <v>#DIV/0!</v>
      </c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</row>
    <row r="231" ht="15.75" customHeight="1">
      <c r="A231" s="114" t="s">
        <v>314</v>
      </c>
      <c r="B231" s="114">
        <v>5227.35</v>
      </c>
      <c r="C231" s="20" t="s">
        <v>119</v>
      </c>
      <c r="D231" s="20">
        <v>1.2</v>
      </c>
      <c r="E231" s="20">
        <v>0.9</v>
      </c>
      <c r="F231" s="20" t="s">
        <v>311</v>
      </c>
      <c r="G231" s="20">
        <v>13.8</v>
      </c>
      <c r="H231" s="20">
        <v>4.498</v>
      </c>
      <c r="I231" s="20">
        <v>2.751</v>
      </c>
      <c r="J231" s="20"/>
      <c r="K231" s="20"/>
      <c r="L231" s="20"/>
      <c r="M231" s="20"/>
      <c r="N231" s="20"/>
      <c r="O231" s="20">
        <v>0.0</v>
      </c>
      <c r="P231" s="20">
        <v>0.20120028398603515</v>
      </c>
      <c r="Q231" s="68">
        <v>0.0</v>
      </c>
      <c r="R231" s="112">
        <v>0.0</v>
      </c>
      <c r="S231" s="20" t="e">
        <v>#DIV/0!</v>
      </c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</row>
    <row r="232" ht="15.75" customHeight="1">
      <c r="A232" s="114" t="s">
        <v>314</v>
      </c>
      <c r="B232" s="114">
        <v>5227.35</v>
      </c>
      <c r="C232" s="20" t="s">
        <v>119</v>
      </c>
      <c r="D232" s="20">
        <v>1.2</v>
      </c>
      <c r="E232" s="20">
        <v>0.9</v>
      </c>
      <c r="F232" s="20" t="s">
        <v>311</v>
      </c>
      <c r="G232" s="20">
        <v>16.5</v>
      </c>
      <c r="H232" s="20">
        <v>4.593</v>
      </c>
      <c r="I232" s="20">
        <v>2.797</v>
      </c>
      <c r="J232" s="20">
        <v>4.718</v>
      </c>
      <c r="K232" s="20">
        <v>2.827</v>
      </c>
      <c r="L232" s="20">
        <v>4.677</v>
      </c>
      <c r="M232" s="20">
        <v>2.912</v>
      </c>
      <c r="N232" s="20"/>
      <c r="O232" s="20">
        <v>0.0</v>
      </c>
      <c r="P232" s="20">
        <v>0.20528369312650865</v>
      </c>
      <c r="Q232" s="68">
        <v>0.0</v>
      </c>
      <c r="R232" s="112">
        <v>0.0</v>
      </c>
      <c r="S232" s="20" t="e">
        <v>#DIV/0!</v>
      </c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</row>
    <row r="233" ht="15.75" customHeight="1">
      <c r="A233" s="114" t="s">
        <v>314</v>
      </c>
      <c r="B233" s="114">
        <v>5227.35</v>
      </c>
      <c r="C233" s="20" t="s">
        <v>119</v>
      </c>
      <c r="D233" s="20">
        <v>1.2</v>
      </c>
      <c r="E233" s="20">
        <v>0.9</v>
      </c>
      <c r="F233" s="20" t="s">
        <v>311</v>
      </c>
      <c r="G233" s="20">
        <v>19.3</v>
      </c>
      <c r="H233" s="20">
        <v>4.676</v>
      </c>
      <c r="I233" s="20">
        <v>2.837</v>
      </c>
      <c r="J233" s="20"/>
      <c r="K233" s="20"/>
      <c r="L233" s="20"/>
      <c r="M233" s="20"/>
      <c r="N233" s="20"/>
      <c r="O233" s="20">
        <v>0.0</v>
      </c>
      <c r="P233" s="20">
        <v>0.2087314741090068</v>
      </c>
      <c r="Q233" s="68">
        <v>0.0</v>
      </c>
      <c r="R233" s="112">
        <v>0.0</v>
      </c>
      <c r="S233" s="20" t="e">
        <v>#DIV/0!</v>
      </c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</row>
    <row r="234" ht="15.75" customHeight="1">
      <c r="A234" s="114" t="s">
        <v>314</v>
      </c>
      <c r="B234" s="114">
        <v>5227.35</v>
      </c>
      <c r="C234" s="20" t="s">
        <v>119</v>
      </c>
      <c r="D234" s="20">
        <v>1.2</v>
      </c>
      <c r="E234" s="20">
        <v>0.9</v>
      </c>
      <c r="F234" s="20" t="s">
        <v>311</v>
      </c>
      <c r="G234" s="20">
        <v>22.1</v>
      </c>
      <c r="H234" s="20">
        <v>4.762</v>
      </c>
      <c r="I234" s="20">
        <v>2.867</v>
      </c>
      <c r="J234" s="20">
        <v>4.911</v>
      </c>
      <c r="K234" s="20">
        <v>2.891</v>
      </c>
      <c r="L234" s="20">
        <v>4.963</v>
      </c>
      <c r="M234" s="20">
        <v>2.979</v>
      </c>
      <c r="N234" s="20"/>
      <c r="O234" s="20">
        <v>0.0</v>
      </c>
      <c r="P234" s="20">
        <v>0.21571852440572709</v>
      </c>
      <c r="Q234" s="68">
        <v>0.0</v>
      </c>
      <c r="R234" s="112">
        <v>0.0</v>
      </c>
      <c r="S234" s="20" t="e">
        <v>#DIV/0!</v>
      </c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</row>
    <row r="235" ht="15.75" customHeight="1">
      <c r="A235" s="114" t="s">
        <v>142</v>
      </c>
      <c r="B235" s="115">
        <v>5228.2</v>
      </c>
      <c r="C235" s="20" t="s">
        <v>119</v>
      </c>
      <c r="D235" s="20">
        <v>1.2</v>
      </c>
      <c r="E235" s="20">
        <v>0.9</v>
      </c>
      <c r="F235" s="20" t="s">
        <v>311</v>
      </c>
      <c r="G235" s="20">
        <v>5.5</v>
      </c>
      <c r="H235" s="20">
        <v>3.718</v>
      </c>
      <c r="I235" s="20">
        <v>2.348</v>
      </c>
      <c r="J235" s="20">
        <v>4.005</v>
      </c>
      <c r="K235" s="20">
        <v>2.359</v>
      </c>
      <c r="L235" s="20">
        <v>4.075</v>
      </c>
      <c r="M235" s="20">
        <v>2.374</v>
      </c>
      <c r="N235" s="20"/>
      <c r="O235" s="20">
        <v>0.0</v>
      </c>
      <c r="P235" s="20">
        <v>0.16830172241595492</v>
      </c>
      <c r="Q235" s="68">
        <v>0.0</v>
      </c>
      <c r="R235" s="112">
        <v>0.0</v>
      </c>
      <c r="S235" s="20" t="e">
        <v>#DIV/0!</v>
      </c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</row>
    <row r="236" ht="15.75" customHeight="1">
      <c r="A236" s="114" t="s">
        <v>142</v>
      </c>
      <c r="B236" s="115">
        <v>5228.2</v>
      </c>
      <c r="C236" s="20" t="s">
        <v>119</v>
      </c>
      <c r="D236" s="20">
        <v>1.2</v>
      </c>
      <c r="E236" s="20">
        <v>0.9</v>
      </c>
      <c r="F236" s="20" t="s">
        <v>311</v>
      </c>
      <c r="G236" s="20">
        <v>8.3</v>
      </c>
      <c r="H236" s="20">
        <v>3.886</v>
      </c>
      <c r="I236" s="20">
        <v>2.431</v>
      </c>
      <c r="J236" s="20"/>
      <c r="K236" s="20"/>
      <c r="L236" s="20"/>
      <c r="M236" s="20"/>
      <c r="N236" s="20"/>
      <c r="O236" s="20">
        <v>0.0</v>
      </c>
      <c r="P236" s="20">
        <v>0.17851104884164096</v>
      </c>
      <c r="Q236" s="68">
        <v>0.0</v>
      </c>
      <c r="R236" s="112">
        <v>0.0</v>
      </c>
      <c r="S236" s="20" t="e">
        <v>#DIV/0!</v>
      </c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</row>
    <row r="237" ht="15.75" customHeight="1">
      <c r="A237" s="114" t="s">
        <v>142</v>
      </c>
      <c r="B237" s="115">
        <v>5228.2</v>
      </c>
      <c r="C237" s="20" t="s">
        <v>119</v>
      </c>
      <c r="D237" s="20">
        <v>1.2</v>
      </c>
      <c r="E237" s="20">
        <v>0.9</v>
      </c>
      <c r="F237" s="20" t="s">
        <v>311</v>
      </c>
      <c r="G237" s="20">
        <v>11.0</v>
      </c>
      <c r="H237" s="20">
        <v>3.991</v>
      </c>
      <c r="I237" s="20">
        <v>2.494</v>
      </c>
      <c r="J237" s="20">
        <v>4.238</v>
      </c>
      <c r="K237" s="20">
        <v>2.521</v>
      </c>
      <c r="L237" s="20">
        <v>4.185</v>
      </c>
      <c r="M237" s="20">
        <v>2.593</v>
      </c>
      <c r="N237" s="20"/>
      <c r="O237" s="20">
        <v>0.0</v>
      </c>
      <c r="P237" s="20">
        <v>0.17964528388568443</v>
      </c>
      <c r="Q237" s="68">
        <v>0.0</v>
      </c>
      <c r="R237" s="112">
        <v>0.0</v>
      </c>
      <c r="S237" s="20" t="e">
        <v>#DIV/0!</v>
      </c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</row>
    <row r="238" ht="15.75" customHeight="1">
      <c r="A238" s="114" t="s">
        <v>142</v>
      </c>
      <c r="B238" s="115">
        <v>5228.2</v>
      </c>
      <c r="C238" s="20" t="s">
        <v>119</v>
      </c>
      <c r="D238" s="20">
        <v>1.2</v>
      </c>
      <c r="E238" s="20">
        <v>0.9</v>
      </c>
      <c r="F238" s="20" t="s">
        <v>311</v>
      </c>
      <c r="G238" s="20">
        <v>13.8</v>
      </c>
      <c r="H238" s="20">
        <v>4.134</v>
      </c>
      <c r="I238" s="20">
        <v>2.544</v>
      </c>
      <c r="J238" s="20"/>
      <c r="K238" s="20"/>
      <c r="L238" s="20"/>
      <c r="M238" s="20"/>
      <c r="N238" s="20"/>
      <c r="O238" s="20">
        <v>0.0</v>
      </c>
      <c r="P238" s="20">
        <v>0.19523809523809532</v>
      </c>
      <c r="Q238" s="68">
        <v>0.0</v>
      </c>
      <c r="R238" s="112">
        <v>0.0</v>
      </c>
      <c r="S238" s="20" t="e">
        <v>#DIV/0!</v>
      </c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</row>
    <row r="239" ht="15.75" customHeight="1">
      <c r="A239" s="114" t="s">
        <v>142</v>
      </c>
      <c r="B239" s="115">
        <v>5228.2</v>
      </c>
      <c r="C239" s="20" t="s">
        <v>119</v>
      </c>
      <c r="D239" s="20">
        <v>1.2</v>
      </c>
      <c r="E239" s="20">
        <v>0.9</v>
      </c>
      <c r="F239" s="20" t="s">
        <v>311</v>
      </c>
      <c r="G239" s="20">
        <v>16.5</v>
      </c>
      <c r="H239" s="20">
        <v>4.259</v>
      </c>
      <c r="I239" s="20">
        <v>2.567</v>
      </c>
      <c r="J239" s="20">
        <v>4.306</v>
      </c>
      <c r="K239" s="20">
        <v>2.616</v>
      </c>
      <c r="L239" s="20">
        <v>4.296</v>
      </c>
      <c r="M239" s="20">
        <v>2.676</v>
      </c>
      <c r="N239" s="20"/>
      <c r="O239" s="20">
        <v>0.0</v>
      </c>
      <c r="P239" s="20">
        <v>0.21473065888388093</v>
      </c>
      <c r="Q239" s="68">
        <v>0.0</v>
      </c>
      <c r="R239" s="112">
        <v>0.0</v>
      </c>
      <c r="S239" s="20" t="e">
        <v>#DIV/0!</v>
      </c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</row>
    <row r="240" ht="15.75" customHeight="1">
      <c r="A240" s="114" t="s">
        <v>142</v>
      </c>
      <c r="B240" s="115">
        <v>5228.2</v>
      </c>
      <c r="C240" s="20" t="s">
        <v>119</v>
      </c>
      <c r="D240" s="20">
        <v>1.2</v>
      </c>
      <c r="E240" s="20">
        <v>0.9</v>
      </c>
      <c r="F240" s="20" t="s">
        <v>311</v>
      </c>
      <c r="G240" s="20">
        <v>19.3</v>
      </c>
      <c r="H240" s="20">
        <v>4.358</v>
      </c>
      <c r="I240" s="20">
        <v>2.611</v>
      </c>
      <c r="J240" s="20"/>
      <c r="K240" s="20"/>
      <c r="L240" s="20"/>
      <c r="M240" s="20"/>
      <c r="N240" s="20"/>
      <c r="O240" s="20">
        <v>0.0</v>
      </c>
      <c r="P240" s="20">
        <v>0.22002427464567695</v>
      </c>
      <c r="Q240" s="68">
        <v>0.0</v>
      </c>
      <c r="R240" s="112">
        <v>0.0</v>
      </c>
      <c r="S240" s="20" t="e">
        <v>#DIV/0!</v>
      </c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54"/>
    </row>
    <row r="241" ht="15.75" customHeight="1">
      <c r="A241" s="114" t="s">
        <v>142</v>
      </c>
      <c r="B241" s="115">
        <v>5228.2</v>
      </c>
      <c r="C241" s="20" t="s">
        <v>119</v>
      </c>
      <c r="D241" s="20">
        <v>1.2</v>
      </c>
      <c r="E241" s="20">
        <v>0.9</v>
      </c>
      <c r="F241" s="20" t="s">
        <v>311</v>
      </c>
      <c r="G241" s="20">
        <v>22.1</v>
      </c>
      <c r="H241" s="20">
        <v>4.416</v>
      </c>
      <c r="I241" s="20">
        <v>2.635</v>
      </c>
      <c r="J241" s="20">
        <v>4.559</v>
      </c>
      <c r="K241" s="20">
        <v>2.673</v>
      </c>
      <c r="L241" s="20">
        <v>4.525</v>
      </c>
      <c r="M241" s="20">
        <v>2.746</v>
      </c>
      <c r="N241" s="20"/>
      <c r="O241" s="20">
        <v>0.0</v>
      </c>
      <c r="P241" s="20">
        <v>0.22354999044022816</v>
      </c>
      <c r="Q241" s="68">
        <v>0.0</v>
      </c>
      <c r="R241" s="112">
        <v>0.0</v>
      </c>
      <c r="S241" s="20" t="e">
        <v>#DIV/0!</v>
      </c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</row>
    <row r="242" ht="15.75" customHeight="1">
      <c r="A242" s="114" t="s">
        <v>144</v>
      </c>
      <c r="B242" s="115">
        <v>5231.3</v>
      </c>
      <c r="C242" s="20" t="s">
        <v>119</v>
      </c>
      <c r="D242" s="20">
        <v>1.2</v>
      </c>
      <c r="E242" s="20">
        <v>0.9</v>
      </c>
      <c r="F242" s="20" t="s">
        <v>311</v>
      </c>
      <c r="G242" s="20">
        <v>5.5</v>
      </c>
      <c r="H242" s="20">
        <v>4.182</v>
      </c>
      <c r="I242" s="20">
        <v>2.553</v>
      </c>
      <c r="J242" s="20">
        <v>4.159</v>
      </c>
      <c r="K242" s="20">
        <v>2.46</v>
      </c>
      <c r="L242" s="20">
        <v>4.396</v>
      </c>
      <c r="M242" s="20">
        <v>2.567</v>
      </c>
      <c r="N242" s="20"/>
      <c r="O242" s="20">
        <v>0.0</v>
      </c>
      <c r="P242" s="20">
        <v>0.20296135877969063</v>
      </c>
      <c r="Q242" s="68">
        <v>0.0</v>
      </c>
      <c r="R242" s="112">
        <v>0.0</v>
      </c>
      <c r="S242" s="20" t="e">
        <v>#DIV/0!</v>
      </c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</row>
    <row r="243" ht="15.75" customHeight="1">
      <c r="A243" s="114" t="s">
        <v>144</v>
      </c>
      <c r="B243" s="115">
        <v>5231.3</v>
      </c>
      <c r="C243" s="20" t="s">
        <v>119</v>
      </c>
      <c r="D243" s="20">
        <v>1.2</v>
      </c>
      <c r="E243" s="20">
        <v>0.9</v>
      </c>
      <c r="F243" s="20" t="s">
        <v>311</v>
      </c>
      <c r="G243" s="20">
        <v>8.3</v>
      </c>
      <c r="H243" s="20">
        <v>4.295</v>
      </c>
      <c r="I243" s="20">
        <v>2.603</v>
      </c>
      <c r="J243" s="20"/>
      <c r="K243" s="20"/>
      <c r="L243" s="20"/>
      <c r="M243" s="20"/>
      <c r="N243" s="20"/>
      <c r="O243" s="20">
        <v>0.0</v>
      </c>
      <c r="P243" s="20">
        <v>0.20973491991031756</v>
      </c>
      <c r="Q243" s="68">
        <v>0.0</v>
      </c>
      <c r="R243" s="112">
        <v>0.0</v>
      </c>
      <c r="S243" s="20" t="e">
        <v>#DIV/0!</v>
      </c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</row>
    <row r="244" ht="15.75" customHeight="1">
      <c r="A244" s="114" t="s">
        <v>144</v>
      </c>
      <c r="B244" s="115">
        <v>5231.3</v>
      </c>
      <c r="C244" s="20" t="s">
        <v>119</v>
      </c>
      <c r="D244" s="20">
        <v>1.2</v>
      </c>
      <c r="E244" s="20">
        <v>0.9</v>
      </c>
      <c r="F244" s="20" t="s">
        <v>311</v>
      </c>
      <c r="G244" s="20">
        <v>11.0</v>
      </c>
      <c r="H244" s="20">
        <v>4.456</v>
      </c>
      <c r="I244" s="20">
        <v>2.662</v>
      </c>
      <c r="J244" s="20">
        <v>4.577</v>
      </c>
      <c r="K244" s="20">
        <v>2.672</v>
      </c>
      <c r="L244" s="20">
        <v>4.639</v>
      </c>
      <c r="M244" s="20">
        <v>2.689</v>
      </c>
      <c r="N244" s="20"/>
      <c r="O244" s="20">
        <v>0.0</v>
      </c>
      <c r="P244" s="20">
        <v>0.22253661247272066</v>
      </c>
      <c r="Q244" s="68">
        <v>0.0</v>
      </c>
      <c r="R244" s="112">
        <v>0.0</v>
      </c>
      <c r="S244" s="20" t="e">
        <v>#DIV/0!</v>
      </c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</row>
    <row r="245" ht="15.75" customHeight="1">
      <c r="A245" s="114" t="s">
        <v>144</v>
      </c>
      <c r="B245" s="115">
        <v>5231.3</v>
      </c>
      <c r="C245" s="20" t="s">
        <v>119</v>
      </c>
      <c r="D245" s="20">
        <v>1.2</v>
      </c>
      <c r="E245" s="20">
        <v>0.9</v>
      </c>
      <c r="F245" s="20" t="s">
        <v>311</v>
      </c>
      <c r="G245" s="20">
        <v>13.8</v>
      </c>
      <c r="H245" s="20">
        <v>4.517</v>
      </c>
      <c r="I245" s="20">
        <v>2.724</v>
      </c>
      <c r="J245" s="20"/>
      <c r="K245" s="20"/>
      <c r="L245" s="20"/>
      <c r="M245" s="20"/>
      <c r="N245" s="20"/>
      <c r="O245" s="20">
        <v>0.0</v>
      </c>
      <c r="P245" s="20">
        <v>0.2142374097799195</v>
      </c>
      <c r="Q245" s="68">
        <v>0.0</v>
      </c>
      <c r="R245" s="112">
        <v>0.0</v>
      </c>
      <c r="S245" s="20" t="e">
        <v>#DIV/0!</v>
      </c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</row>
    <row r="246" ht="15.75" customHeight="1">
      <c r="A246" s="114" t="s">
        <v>144</v>
      </c>
      <c r="B246" s="115">
        <v>5231.3</v>
      </c>
      <c r="C246" s="20" t="s">
        <v>119</v>
      </c>
      <c r="D246" s="20">
        <v>1.2</v>
      </c>
      <c r="E246" s="20">
        <v>0.9</v>
      </c>
      <c r="F246" s="20" t="s">
        <v>311</v>
      </c>
      <c r="G246" s="20">
        <v>16.5</v>
      </c>
      <c r="H246" s="20">
        <v>4.62</v>
      </c>
      <c r="I246" s="20">
        <v>2.752</v>
      </c>
      <c r="J246" s="20">
        <v>4.633</v>
      </c>
      <c r="K246" s="20">
        <v>2.739</v>
      </c>
      <c r="L246" s="20">
        <v>4.697</v>
      </c>
      <c r="M246" s="20">
        <v>2.787</v>
      </c>
      <c r="N246" s="20"/>
      <c r="O246" s="20">
        <v>0.0</v>
      </c>
      <c r="P246" s="20">
        <v>0.22501774757430462</v>
      </c>
      <c r="Q246" s="68">
        <v>0.0</v>
      </c>
      <c r="R246" s="112">
        <v>0.0</v>
      </c>
      <c r="S246" s="20" t="e">
        <v>#DIV/0!</v>
      </c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</row>
    <row r="247" ht="15.75" customHeight="1">
      <c r="A247" s="114" t="s">
        <v>144</v>
      </c>
      <c r="B247" s="115">
        <v>5231.3</v>
      </c>
      <c r="C247" s="20" t="s">
        <v>119</v>
      </c>
      <c r="D247" s="20">
        <v>1.2</v>
      </c>
      <c r="E247" s="20">
        <v>0.9</v>
      </c>
      <c r="F247" s="20" t="s">
        <v>311</v>
      </c>
      <c r="G247" s="20">
        <v>19.3</v>
      </c>
      <c r="H247" s="20">
        <v>4.752</v>
      </c>
      <c r="I247" s="20">
        <v>2.79</v>
      </c>
      <c r="J247" s="20"/>
      <c r="K247" s="20"/>
      <c r="L247" s="20"/>
      <c r="M247" s="20"/>
      <c r="N247" s="20"/>
      <c r="O247" s="20">
        <v>0.0</v>
      </c>
      <c r="P247" s="20">
        <v>0.23697751308270013</v>
      </c>
      <c r="Q247" s="68">
        <v>0.0</v>
      </c>
      <c r="R247" s="112">
        <v>0.0</v>
      </c>
      <c r="S247" s="20" t="e">
        <v>#DIV/0!</v>
      </c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</row>
    <row r="248" ht="15.75" customHeight="1">
      <c r="A248" s="114" t="s">
        <v>144</v>
      </c>
      <c r="B248" s="115">
        <v>5231.3</v>
      </c>
      <c r="C248" s="20" t="s">
        <v>119</v>
      </c>
      <c r="D248" s="20">
        <v>1.2</v>
      </c>
      <c r="E248" s="20">
        <v>0.9</v>
      </c>
      <c r="F248" s="20" t="s">
        <v>311</v>
      </c>
      <c r="G248" s="20">
        <v>22.1</v>
      </c>
      <c r="H248" s="20">
        <v>4.811</v>
      </c>
      <c r="I248" s="20">
        <v>2.815</v>
      </c>
      <c r="J248" s="20">
        <v>4.691</v>
      </c>
      <c r="K248" s="20">
        <v>2.797</v>
      </c>
      <c r="L248" s="20">
        <v>4.804</v>
      </c>
      <c r="M248" s="20">
        <v>2.858</v>
      </c>
      <c r="N248" s="20"/>
      <c r="O248" s="20">
        <v>0.0</v>
      </c>
      <c r="P248" s="20">
        <v>0.23970281896076442</v>
      </c>
      <c r="Q248" s="68">
        <v>0.0</v>
      </c>
      <c r="R248" s="112">
        <v>0.0</v>
      </c>
      <c r="S248" s="20" t="e">
        <v>#DIV/0!</v>
      </c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</row>
    <row r="249" ht="15.75" customHeight="1">
      <c r="A249" s="114" t="s">
        <v>315</v>
      </c>
      <c r="B249" s="114">
        <v>5232.05</v>
      </c>
      <c r="C249" s="20" t="s">
        <v>119</v>
      </c>
      <c r="D249" s="20">
        <v>1.2</v>
      </c>
      <c r="E249" s="20">
        <v>0.9</v>
      </c>
      <c r="F249" s="20" t="s">
        <v>311</v>
      </c>
      <c r="G249" s="20">
        <v>5.5</v>
      </c>
      <c r="H249" s="20">
        <v>4.026</v>
      </c>
      <c r="I249" s="20">
        <v>2.377</v>
      </c>
      <c r="J249" s="20">
        <v>3.882</v>
      </c>
      <c r="K249" s="20">
        <v>2.253</v>
      </c>
      <c r="L249" s="20">
        <v>3.854</v>
      </c>
      <c r="M249" s="20">
        <v>2.288</v>
      </c>
      <c r="N249" s="20"/>
      <c r="O249" s="20">
        <v>0.0</v>
      </c>
      <c r="P249" s="20">
        <v>0.23243813755813184</v>
      </c>
      <c r="Q249" s="68">
        <v>0.0</v>
      </c>
      <c r="R249" s="112">
        <v>0.0</v>
      </c>
      <c r="S249" s="20" t="e">
        <v>#DIV/0!</v>
      </c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</row>
    <row r="250" ht="15.75" customHeight="1">
      <c r="A250" s="114" t="s">
        <v>315</v>
      </c>
      <c r="B250" s="114">
        <v>5232.05</v>
      </c>
      <c r="C250" s="20" t="s">
        <v>119</v>
      </c>
      <c r="D250" s="20">
        <v>1.2</v>
      </c>
      <c r="E250" s="20">
        <v>0.9</v>
      </c>
      <c r="F250" s="20" t="s">
        <v>311</v>
      </c>
      <c r="G250" s="20">
        <v>8.3</v>
      </c>
      <c r="H250" s="20">
        <v>4.226</v>
      </c>
      <c r="I250" s="20">
        <v>2.513</v>
      </c>
      <c r="J250" s="20"/>
      <c r="K250" s="20"/>
      <c r="L250" s="20"/>
      <c r="M250" s="20"/>
      <c r="N250" s="20"/>
      <c r="O250" s="20">
        <v>0.0</v>
      </c>
      <c r="P250" s="20">
        <v>0.22647176558161808</v>
      </c>
      <c r="Q250" s="68">
        <v>0.0</v>
      </c>
      <c r="R250" s="112">
        <v>0.0</v>
      </c>
      <c r="S250" s="20" t="e">
        <v>#DIV/0!</v>
      </c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</row>
    <row r="251" ht="15.75" customHeight="1">
      <c r="A251" s="114" t="s">
        <v>315</v>
      </c>
      <c r="B251" s="114">
        <v>5232.05</v>
      </c>
      <c r="C251" s="20" t="s">
        <v>119</v>
      </c>
      <c r="D251" s="20">
        <v>1.2</v>
      </c>
      <c r="E251" s="20">
        <v>0.9</v>
      </c>
      <c r="F251" s="20" t="s">
        <v>311</v>
      </c>
      <c r="G251" s="20">
        <v>11.0</v>
      </c>
      <c r="H251" s="20">
        <v>4.446</v>
      </c>
      <c r="I251" s="20">
        <v>2.595</v>
      </c>
      <c r="J251" s="20">
        <v>4.057</v>
      </c>
      <c r="K251" s="20">
        <v>2.432</v>
      </c>
      <c r="L251" s="20">
        <v>4.115</v>
      </c>
      <c r="M251" s="20">
        <v>2.407</v>
      </c>
      <c r="N251" s="20"/>
      <c r="O251" s="20">
        <v>0.0</v>
      </c>
      <c r="P251" s="20">
        <v>0.24165267706144392</v>
      </c>
      <c r="Q251" s="68">
        <v>0.0</v>
      </c>
      <c r="R251" s="112">
        <v>0.0</v>
      </c>
      <c r="S251" s="20" t="e">
        <v>#DIV/0!</v>
      </c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</row>
    <row r="252" ht="15.75" customHeight="1">
      <c r="A252" s="114" t="s">
        <v>315</v>
      </c>
      <c r="B252" s="114">
        <v>5232.05</v>
      </c>
      <c r="C252" s="20" t="s">
        <v>119</v>
      </c>
      <c r="D252" s="20">
        <v>1.2</v>
      </c>
      <c r="E252" s="20">
        <v>0.9</v>
      </c>
      <c r="F252" s="20" t="s">
        <v>311</v>
      </c>
      <c r="G252" s="20">
        <v>13.8</v>
      </c>
      <c r="H252" s="20">
        <v>4.528</v>
      </c>
      <c r="I252" s="20">
        <v>2.666</v>
      </c>
      <c r="J252" s="20"/>
      <c r="K252" s="20"/>
      <c r="L252" s="20"/>
      <c r="M252" s="20"/>
      <c r="N252" s="20"/>
      <c r="O252" s="20">
        <v>0.0</v>
      </c>
      <c r="P252" s="20">
        <v>0.23469820745119072</v>
      </c>
      <c r="Q252" s="68">
        <v>0.0</v>
      </c>
      <c r="R252" s="112">
        <v>0.0</v>
      </c>
      <c r="S252" s="20" t="e">
        <v>#DIV/0!</v>
      </c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</row>
    <row r="253" ht="15.75" customHeight="1">
      <c r="A253" s="114" t="s">
        <v>315</v>
      </c>
      <c r="B253" s="114">
        <v>5232.05</v>
      </c>
      <c r="C253" s="20" t="s">
        <v>119</v>
      </c>
      <c r="D253" s="20">
        <v>1.2</v>
      </c>
      <c r="E253" s="20">
        <v>0.9</v>
      </c>
      <c r="F253" s="20" t="s">
        <v>311</v>
      </c>
      <c r="G253" s="20">
        <v>16.5</v>
      </c>
      <c r="H253" s="20">
        <v>4.67</v>
      </c>
      <c r="I253" s="20">
        <v>2.711</v>
      </c>
      <c r="J253" s="20">
        <v>4.362</v>
      </c>
      <c r="K253" s="20">
        <v>2.553</v>
      </c>
      <c r="L253" s="20">
        <v>4.568</v>
      </c>
      <c r="M253" s="20">
        <v>2.621</v>
      </c>
      <c r="N253" s="20"/>
      <c r="O253" s="20">
        <v>0.0</v>
      </c>
      <c r="P253" s="20">
        <v>0.24585627086751097</v>
      </c>
      <c r="Q253" s="68">
        <v>0.0</v>
      </c>
      <c r="R253" s="112">
        <v>0.0</v>
      </c>
      <c r="S253" s="20" t="e">
        <v>#DIV/0!</v>
      </c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</row>
    <row r="254" ht="15.75" customHeight="1">
      <c r="A254" s="114" t="s">
        <v>315</v>
      </c>
      <c r="B254" s="114">
        <v>5232.05</v>
      </c>
      <c r="C254" s="20" t="s">
        <v>119</v>
      </c>
      <c r="D254" s="20">
        <v>1.2</v>
      </c>
      <c r="E254" s="20">
        <v>0.9</v>
      </c>
      <c r="F254" s="20" t="s">
        <v>311</v>
      </c>
      <c r="G254" s="20">
        <v>19.3</v>
      </c>
      <c r="H254" s="20">
        <v>4.75</v>
      </c>
      <c r="I254" s="20">
        <v>2.749</v>
      </c>
      <c r="J254" s="20"/>
      <c r="K254" s="20"/>
      <c r="L254" s="20"/>
      <c r="M254" s="20"/>
      <c r="N254" s="20"/>
      <c r="O254" s="20">
        <v>0.0</v>
      </c>
      <c r="P254" s="20">
        <v>0.248192279377047</v>
      </c>
      <c r="Q254" s="68">
        <v>0.0</v>
      </c>
      <c r="R254" s="112">
        <v>0.0</v>
      </c>
      <c r="S254" s="20" t="e">
        <v>#DIV/0!</v>
      </c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</row>
    <row r="255" ht="15.75" customHeight="1">
      <c r="A255" s="114" t="s">
        <v>315</v>
      </c>
      <c r="B255" s="114">
        <v>5232.05</v>
      </c>
      <c r="C255" s="20" t="s">
        <v>119</v>
      </c>
      <c r="D255" s="20">
        <v>1.2</v>
      </c>
      <c r="E255" s="20">
        <v>0.9</v>
      </c>
      <c r="F255" s="20" t="s">
        <v>311</v>
      </c>
      <c r="G255" s="20">
        <v>22.1</v>
      </c>
      <c r="H255" s="20">
        <v>4.778</v>
      </c>
      <c r="I255" s="20">
        <v>2.783</v>
      </c>
      <c r="J255" s="20">
        <v>4.659</v>
      </c>
      <c r="K255" s="20">
        <v>2.647</v>
      </c>
      <c r="L255" s="20">
        <v>4.647</v>
      </c>
      <c r="M255" s="20">
        <v>2.674</v>
      </c>
      <c r="N255" s="20"/>
      <c r="O255" s="20">
        <v>0.0</v>
      </c>
      <c r="P255" s="20">
        <v>0.24327138438610746</v>
      </c>
      <c r="Q255" s="68">
        <v>0.0</v>
      </c>
      <c r="R255" s="112">
        <v>0.0</v>
      </c>
      <c r="S255" s="20" t="e">
        <v>#DIV/0!</v>
      </c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</row>
    <row r="256" ht="15.75" customHeight="1">
      <c r="A256" s="114" t="s">
        <v>146</v>
      </c>
      <c r="B256" s="114">
        <v>5232.25</v>
      </c>
      <c r="C256" s="20" t="s">
        <v>119</v>
      </c>
      <c r="D256" s="20">
        <v>1.2</v>
      </c>
      <c r="E256" s="20">
        <v>0.9</v>
      </c>
      <c r="F256" s="20" t="s">
        <v>311</v>
      </c>
      <c r="G256" s="20">
        <v>5.5</v>
      </c>
      <c r="H256" s="20">
        <v>3.607</v>
      </c>
      <c r="I256" s="20">
        <v>2.259</v>
      </c>
      <c r="J256" s="20">
        <v>3.671</v>
      </c>
      <c r="K256" s="20">
        <v>2.231</v>
      </c>
      <c r="L256" s="20">
        <v>3.922</v>
      </c>
      <c r="M256" s="20">
        <v>2.307</v>
      </c>
      <c r="N256" s="20"/>
      <c r="O256" s="20">
        <v>0.0</v>
      </c>
      <c r="P256" s="20">
        <v>0.17732113896811186</v>
      </c>
      <c r="Q256" s="68">
        <v>0.0</v>
      </c>
      <c r="R256" s="112">
        <v>0.0</v>
      </c>
      <c r="S256" s="20" t="e">
        <v>#DIV/0!</v>
      </c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</row>
    <row r="257" ht="15.75" customHeight="1">
      <c r="A257" s="114" t="s">
        <v>146</v>
      </c>
      <c r="B257" s="114">
        <v>5232.25</v>
      </c>
      <c r="C257" s="20" t="s">
        <v>119</v>
      </c>
      <c r="D257" s="20">
        <v>1.2</v>
      </c>
      <c r="E257" s="20">
        <v>0.9</v>
      </c>
      <c r="F257" s="20" t="s">
        <v>311</v>
      </c>
      <c r="G257" s="20">
        <v>8.3</v>
      </c>
      <c r="H257" s="20">
        <v>3.782</v>
      </c>
      <c r="I257" s="20">
        <v>2.387</v>
      </c>
      <c r="J257" s="20"/>
      <c r="K257" s="20"/>
      <c r="L257" s="20"/>
      <c r="M257" s="20"/>
      <c r="N257" s="20"/>
      <c r="O257" s="20">
        <v>0.0</v>
      </c>
      <c r="P257" s="20">
        <v>0.16895589056393076</v>
      </c>
      <c r="Q257" s="68">
        <v>0.0</v>
      </c>
      <c r="R257" s="112">
        <v>0.0</v>
      </c>
      <c r="S257" s="20" t="e">
        <v>#DIV/0!</v>
      </c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</row>
    <row r="258" ht="15.75" customHeight="1">
      <c r="A258" s="114" t="s">
        <v>146</v>
      </c>
      <c r="B258" s="114">
        <v>5232.25</v>
      </c>
      <c r="C258" s="20" t="s">
        <v>119</v>
      </c>
      <c r="D258" s="20">
        <v>1.2</v>
      </c>
      <c r="E258" s="20">
        <v>0.9</v>
      </c>
      <c r="F258" s="20" t="s">
        <v>311</v>
      </c>
      <c r="G258" s="20">
        <v>11.0</v>
      </c>
      <c r="H258" s="20">
        <v>3.913</v>
      </c>
      <c r="I258" s="20">
        <v>2.435</v>
      </c>
      <c r="J258" s="20">
        <v>4.07</v>
      </c>
      <c r="K258" s="20">
        <v>2.425</v>
      </c>
      <c r="L258" s="20">
        <v>4.321</v>
      </c>
      <c r="M258" s="20">
        <v>2.516</v>
      </c>
      <c r="N258" s="20"/>
      <c r="O258" s="20">
        <v>0.0</v>
      </c>
      <c r="P258" s="20">
        <v>0.18402219104309106</v>
      </c>
      <c r="Q258" s="68">
        <v>0.0</v>
      </c>
      <c r="R258" s="112">
        <v>0.0</v>
      </c>
      <c r="S258" s="20" t="e">
        <v>#DIV/0!</v>
      </c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</row>
    <row r="259" ht="15.75" customHeight="1">
      <c r="A259" s="114" t="s">
        <v>146</v>
      </c>
      <c r="B259" s="114">
        <v>5232.25</v>
      </c>
      <c r="C259" s="20" t="s">
        <v>119</v>
      </c>
      <c r="D259" s="20">
        <v>1.2</v>
      </c>
      <c r="E259" s="20">
        <v>0.9</v>
      </c>
      <c r="F259" s="20" t="s">
        <v>311</v>
      </c>
      <c r="G259" s="20">
        <v>13.8</v>
      </c>
      <c r="H259" s="20">
        <v>4.184</v>
      </c>
      <c r="I259" s="20">
        <v>2.446</v>
      </c>
      <c r="J259" s="20"/>
      <c r="K259" s="20"/>
      <c r="L259" s="20"/>
      <c r="M259" s="20"/>
      <c r="N259" s="20"/>
      <c r="O259" s="20">
        <v>0.0</v>
      </c>
      <c r="P259" s="20">
        <v>0.24039108074848947</v>
      </c>
      <c r="Q259" s="68">
        <v>0.0</v>
      </c>
      <c r="R259" s="112">
        <v>0.0</v>
      </c>
      <c r="S259" s="20" t="e">
        <v>#DIV/0!</v>
      </c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</row>
    <row r="260" ht="15.75" customHeight="1">
      <c r="A260" s="114" t="s">
        <v>146</v>
      </c>
      <c r="B260" s="114">
        <v>5232.25</v>
      </c>
      <c r="C260" s="20" t="s">
        <v>119</v>
      </c>
      <c r="D260" s="20">
        <v>1.2</v>
      </c>
      <c r="E260" s="20">
        <v>0.9</v>
      </c>
      <c r="F260" s="20" t="s">
        <v>311</v>
      </c>
      <c r="G260" s="20">
        <v>16.5</v>
      </c>
      <c r="H260" s="20">
        <v>4.372</v>
      </c>
      <c r="I260" s="20">
        <v>2.551</v>
      </c>
      <c r="J260" s="20">
        <v>4.605</v>
      </c>
      <c r="K260" s="20">
        <v>2.659</v>
      </c>
      <c r="L260" s="20">
        <v>4.583</v>
      </c>
      <c r="M260" s="20">
        <v>2.691</v>
      </c>
      <c r="N260" s="20"/>
      <c r="O260" s="20">
        <v>0.0</v>
      </c>
      <c r="P260" s="20">
        <v>0.24190080847746792</v>
      </c>
      <c r="Q260" s="68">
        <v>0.0</v>
      </c>
      <c r="R260" s="112">
        <v>0.0</v>
      </c>
      <c r="S260" s="20" t="e">
        <v>#DIV/0!</v>
      </c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</row>
    <row r="261" ht="15.75" customHeight="1">
      <c r="A261" s="114" t="s">
        <v>146</v>
      </c>
      <c r="B261" s="114">
        <v>5232.25</v>
      </c>
      <c r="C261" s="20" t="s">
        <v>119</v>
      </c>
      <c r="D261" s="20">
        <v>1.2</v>
      </c>
      <c r="E261" s="20">
        <v>0.9</v>
      </c>
      <c r="F261" s="20" t="s">
        <v>311</v>
      </c>
      <c r="G261" s="20">
        <v>19.3</v>
      </c>
      <c r="H261" s="20">
        <v>4.432</v>
      </c>
      <c r="I261" s="20">
        <v>2.565</v>
      </c>
      <c r="J261" s="20"/>
      <c r="K261" s="20"/>
      <c r="L261" s="20"/>
      <c r="M261" s="20"/>
      <c r="N261" s="20"/>
      <c r="O261" s="20">
        <v>0.0</v>
      </c>
      <c r="P261" s="20">
        <v>0.24818096729649008</v>
      </c>
      <c r="Q261" s="68">
        <v>0.0</v>
      </c>
      <c r="R261" s="112">
        <v>0.0</v>
      </c>
      <c r="S261" s="20" t="e">
        <v>#DIV/0!</v>
      </c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</row>
    <row r="262" ht="15.75" customHeight="1">
      <c r="A262" s="114" t="s">
        <v>146</v>
      </c>
      <c r="B262" s="114">
        <v>5232.25</v>
      </c>
      <c r="C262" s="20" t="s">
        <v>119</v>
      </c>
      <c r="D262" s="20">
        <v>1.2</v>
      </c>
      <c r="E262" s="20">
        <v>0.9</v>
      </c>
      <c r="F262" s="20" t="s">
        <v>311</v>
      </c>
      <c r="G262" s="20">
        <v>22.1</v>
      </c>
      <c r="H262" s="20">
        <v>4.483</v>
      </c>
      <c r="I262" s="20">
        <v>2.612</v>
      </c>
      <c r="J262" s="20">
        <v>4.685</v>
      </c>
      <c r="K262" s="20">
        <v>2.745</v>
      </c>
      <c r="L262" s="20">
        <v>4.691</v>
      </c>
      <c r="M262" s="20">
        <v>2.791</v>
      </c>
      <c r="N262" s="20"/>
      <c r="O262" s="20">
        <v>0.0</v>
      </c>
      <c r="P262" s="20">
        <v>0.24302542158060275</v>
      </c>
      <c r="Q262" s="68">
        <v>0.0</v>
      </c>
      <c r="R262" s="112">
        <v>0.0</v>
      </c>
      <c r="S262" s="20" t="e">
        <v>#DIV/0!</v>
      </c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</row>
    <row r="263" ht="15.75" customHeight="1">
      <c r="A263" s="114" t="s">
        <v>147</v>
      </c>
      <c r="B263" s="114">
        <v>5232.55</v>
      </c>
      <c r="C263" s="20" t="s">
        <v>119</v>
      </c>
      <c r="D263" s="20">
        <v>1.2</v>
      </c>
      <c r="E263" s="20">
        <v>0.9</v>
      </c>
      <c r="F263" s="20" t="s">
        <v>311</v>
      </c>
      <c r="G263" s="20">
        <v>5.5</v>
      </c>
      <c r="H263" s="20">
        <v>5.747</v>
      </c>
      <c r="I263" s="20">
        <v>3.34</v>
      </c>
      <c r="J263" s="20">
        <v>5.401</v>
      </c>
      <c r="K263" s="20">
        <v>3.209</v>
      </c>
      <c r="L263" s="20">
        <v>5.677</v>
      </c>
      <c r="M263" s="20">
        <v>3.313</v>
      </c>
      <c r="N263" s="20"/>
      <c r="O263" s="20">
        <v>0.0</v>
      </c>
      <c r="P263" s="20">
        <v>0.2449846516677701</v>
      </c>
      <c r="Q263" s="68">
        <v>0.0</v>
      </c>
      <c r="R263" s="112">
        <v>0.0</v>
      </c>
      <c r="S263" s="20" t="e">
        <v>#DIV/0!</v>
      </c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</row>
    <row r="264" ht="15.75" customHeight="1">
      <c r="A264" s="114" t="s">
        <v>147</v>
      </c>
      <c r="B264" s="114">
        <v>5232.55</v>
      </c>
      <c r="C264" s="20" t="s">
        <v>119</v>
      </c>
      <c r="D264" s="20">
        <v>1.2</v>
      </c>
      <c r="E264" s="20">
        <v>0.9</v>
      </c>
      <c r="F264" s="20" t="s">
        <v>311</v>
      </c>
      <c r="G264" s="20">
        <v>8.3</v>
      </c>
      <c r="H264" s="20">
        <v>5.775</v>
      </c>
      <c r="I264" s="20">
        <v>3.413</v>
      </c>
      <c r="J264" s="20"/>
      <c r="K264" s="20"/>
      <c r="L264" s="20"/>
      <c r="M264" s="20"/>
      <c r="N264" s="20"/>
      <c r="O264" s="20">
        <v>0.0</v>
      </c>
      <c r="P264" s="20">
        <v>0.23162522020955073</v>
      </c>
      <c r="Q264" s="68">
        <v>0.0</v>
      </c>
      <c r="R264" s="112">
        <v>0.0</v>
      </c>
      <c r="S264" s="20" t="e">
        <v>#DIV/0!</v>
      </c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</row>
    <row r="265" ht="15.75" customHeight="1">
      <c r="A265" s="114" t="s">
        <v>147</v>
      </c>
      <c r="B265" s="114">
        <v>5232.55</v>
      </c>
      <c r="C265" s="20" t="s">
        <v>119</v>
      </c>
      <c r="D265" s="20">
        <v>1.2</v>
      </c>
      <c r="E265" s="20">
        <v>0.9</v>
      </c>
      <c r="F265" s="20" t="s">
        <v>311</v>
      </c>
      <c r="G265" s="20">
        <v>11.0</v>
      </c>
      <c r="H265" s="20">
        <v>5.781</v>
      </c>
      <c r="I265" s="20">
        <v>3.418</v>
      </c>
      <c r="J265" s="20">
        <v>5.568</v>
      </c>
      <c r="K265" s="20">
        <v>3.27</v>
      </c>
      <c r="L265" s="20">
        <v>5.763</v>
      </c>
      <c r="M265" s="20">
        <v>3.406</v>
      </c>
      <c r="N265" s="20"/>
      <c r="O265" s="20">
        <v>0.0</v>
      </c>
      <c r="P265" s="20">
        <v>0.23127394249784358</v>
      </c>
      <c r="Q265" s="68">
        <v>0.0</v>
      </c>
      <c r="R265" s="112">
        <v>0.0</v>
      </c>
      <c r="S265" s="20" t="e">
        <v>#DIV/0!</v>
      </c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</row>
    <row r="266" ht="15.75" customHeight="1">
      <c r="A266" s="114" t="s">
        <v>147</v>
      </c>
      <c r="B266" s="114">
        <v>5232.55</v>
      </c>
      <c r="C266" s="20" t="s">
        <v>119</v>
      </c>
      <c r="D266" s="20">
        <v>1.2</v>
      </c>
      <c r="E266" s="20">
        <v>0.9</v>
      </c>
      <c r="F266" s="20" t="s">
        <v>311</v>
      </c>
      <c r="G266" s="20">
        <v>13.8</v>
      </c>
      <c r="H266" s="20">
        <v>5.832</v>
      </c>
      <c r="I266" s="20">
        <v>3.424</v>
      </c>
      <c r="J266" s="20"/>
      <c r="K266" s="20"/>
      <c r="L266" s="20"/>
      <c r="M266" s="20"/>
      <c r="N266" s="20"/>
      <c r="O266" s="20">
        <v>0.0</v>
      </c>
      <c r="P266" s="20">
        <v>0.23699882557995963</v>
      </c>
      <c r="Q266" s="68">
        <v>0.0</v>
      </c>
      <c r="R266" s="112">
        <v>0.0</v>
      </c>
      <c r="S266" s="20" t="e">
        <v>#DIV/0!</v>
      </c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</row>
    <row r="267" ht="15.75" customHeight="1">
      <c r="A267" s="114" t="s">
        <v>147</v>
      </c>
      <c r="B267" s="114">
        <v>5232.55</v>
      </c>
      <c r="C267" s="20" t="s">
        <v>119</v>
      </c>
      <c r="D267" s="20">
        <v>1.2</v>
      </c>
      <c r="E267" s="20">
        <v>0.9</v>
      </c>
      <c r="F267" s="20" t="s">
        <v>311</v>
      </c>
      <c r="G267" s="20">
        <v>16.5</v>
      </c>
      <c r="H267" s="20">
        <v>5.89</v>
      </c>
      <c r="I267" s="20">
        <v>3.444</v>
      </c>
      <c r="J267" s="20">
        <v>5.651</v>
      </c>
      <c r="K267" s="20">
        <v>3.308</v>
      </c>
      <c r="L267" s="20">
        <v>5.799</v>
      </c>
      <c r="M267" s="20">
        <v>3.456</v>
      </c>
      <c r="N267" s="20"/>
      <c r="O267" s="20">
        <v>0.0</v>
      </c>
      <c r="P267" s="20">
        <v>0.24024014053896275</v>
      </c>
      <c r="Q267" s="68">
        <v>0.0</v>
      </c>
      <c r="R267" s="112">
        <v>0.0</v>
      </c>
      <c r="S267" s="20" t="e">
        <v>#DIV/0!</v>
      </c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</row>
    <row r="268" ht="15.75" customHeight="1">
      <c r="A268" s="114" t="s">
        <v>147</v>
      </c>
      <c r="B268" s="114">
        <v>5232.55</v>
      </c>
      <c r="C268" s="20" t="s">
        <v>119</v>
      </c>
      <c r="D268" s="20">
        <v>1.2</v>
      </c>
      <c r="E268" s="20">
        <v>0.9</v>
      </c>
      <c r="F268" s="20" t="s">
        <v>311</v>
      </c>
      <c r="G268" s="20">
        <v>19.3</v>
      </c>
      <c r="H268" s="20">
        <v>5.943</v>
      </c>
      <c r="I268" s="20">
        <v>3.454</v>
      </c>
      <c r="J268" s="20"/>
      <c r="K268" s="20"/>
      <c r="L268" s="20"/>
      <c r="M268" s="20"/>
      <c r="N268" s="20"/>
      <c r="O268" s="20">
        <v>0.0</v>
      </c>
      <c r="P268" s="20">
        <v>0.24496455255523994</v>
      </c>
      <c r="Q268" s="68">
        <v>0.0</v>
      </c>
      <c r="R268" s="112">
        <v>0.0</v>
      </c>
      <c r="S268" s="20" t="e">
        <v>#DIV/0!</v>
      </c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</row>
    <row r="269" ht="15.75" customHeight="1">
      <c r="A269" s="114" t="s">
        <v>147</v>
      </c>
      <c r="B269" s="114">
        <v>5232.55</v>
      </c>
      <c r="C269" s="20" t="s">
        <v>119</v>
      </c>
      <c r="D269" s="20">
        <v>1.2</v>
      </c>
      <c r="E269" s="20">
        <v>0.9</v>
      </c>
      <c r="F269" s="20" t="s">
        <v>311</v>
      </c>
      <c r="G269" s="20">
        <v>22.1</v>
      </c>
      <c r="H269" s="20">
        <v>5.955</v>
      </c>
      <c r="I269" s="20">
        <v>3.462</v>
      </c>
      <c r="J269" s="20">
        <v>5.737</v>
      </c>
      <c r="K269" s="20">
        <v>3.35</v>
      </c>
      <c r="L269" s="20">
        <v>5.889</v>
      </c>
      <c r="M269" s="20">
        <v>3.518</v>
      </c>
      <c r="N269" s="20"/>
      <c r="O269" s="20">
        <v>0.0</v>
      </c>
      <c r="P269" s="20">
        <v>0.24473616920624006</v>
      </c>
      <c r="Q269" s="68">
        <v>0.0</v>
      </c>
      <c r="R269" s="112">
        <v>0.0</v>
      </c>
      <c r="S269" s="20" t="e">
        <v>#DIV/0!</v>
      </c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</row>
    <row r="270" ht="15.75" customHeight="1">
      <c r="A270" s="20" t="s">
        <v>176</v>
      </c>
      <c r="B270" s="20"/>
      <c r="C270" s="20" t="s">
        <v>236</v>
      </c>
      <c r="D270" s="20">
        <v>1.2</v>
      </c>
      <c r="E270" s="20">
        <v>0.9</v>
      </c>
      <c r="F270" s="20" t="s">
        <v>311</v>
      </c>
      <c r="G270" s="112">
        <v>5.5</v>
      </c>
      <c r="H270" s="20">
        <v>3.225</v>
      </c>
      <c r="I270" s="20">
        <v>1.914</v>
      </c>
      <c r="J270" s="20">
        <v>3.229</v>
      </c>
      <c r="K270" s="20">
        <v>1.9425</v>
      </c>
      <c r="L270" s="20">
        <v>3.237</v>
      </c>
      <c r="M270" s="20">
        <v>2.0275</v>
      </c>
      <c r="N270" s="20"/>
      <c r="O270" s="20">
        <v>0.0</v>
      </c>
      <c r="P270" s="20">
        <v>0.22812294193948288</v>
      </c>
      <c r="Q270" s="68">
        <v>0.0</v>
      </c>
      <c r="R270" s="112">
        <v>0.0</v>
      </c>
      <c r="S270" s="20" t="e">
        <v>#DIV/0!</v>
      </c>
      <c r="T270" s="28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</row>
    <row r="271" ht="15.75" customHeight="1">
      <c r="A271" s="20" t="s">
        <v>176</v>
      </c>
      <c r="B271" s="20"/>
      <c r="C271" s="20" t="s">
        <v>236</v>
      </c>
      <c r="D271" s="20">
        <v>1.2</v>
      </c>
      <c r="E271" s="20">
        <v>0.9</v>
      </c>
      <c r="F271" s="20" t="s">
        <v>311</v>
      </c>
      <c r="G271" s="112">
        <v>8.3</v>
      </c>
      <c r="H271" s="20">
        <v>3.613</v>
      </c>
      <c r="I271" s="20">
        <v>2.138</v>
      </c>
      <c r="J271" s="20"/>
      <c r="K271" s="20"/>
      <c r="L271" s="20"/>
      <c r="M271" s="20"/>
      <c r="N271" s="20">
        <v>2.59625754406769</v>
      </c>
      <c r="O271" s="20">
        <v>29.20778355922551</v>
      </c>
      <c r="P271" s="20">
        <v>0.23056747684264198</v>
      </c>
      <c r="Q271" s="68">
        <v>11.86760746926535</v>
      </c>
      <c r="R271" s="112">
        <v>18.067469619079812</v>
      </c>
      <c r="S271" s="20">
        <v>0.055348093622582806</v>
      </c>
      <c r="T271" s="112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</row>
    <row r="272" ht="15.75" customHeight="1">
      <c r="A272" s="20" t="s">
        <v>176</v>
      </c>
      <c r="B272" s="20"/>
      <c r="C272" s="20" t="s">
        <v>236</v>
      </c>
      <c r="D272" s="20">
        <v>1.2</v>
      </c>
      <c r="E272" s="20">
        <v>0.9</v>
      </c>
      <c r="F272" s="20" t="s">
        <v>311</v>
      </c>
      <c r="G272" s="112">
        <v>11.0</v>
      </c>
      <c r="H272" s="20">
        <v>3.745</v>
      </c>
      <c r="I272" s="20">
        <v>2.1895</v>
      </c>
      <c r="J272" s="20">
        <v>3.93</v>
      </c>
      <c r="K272" s="20">
        <v>2.2895</v>
      </c>
      <c r="L272" s="20">
        <v>3.874</v>
      </c>
      <c r="M272" s="20">
        <v>2.398</v>
      </c>
      <c r="N272" s="20"/>
      <c r="O272" s="20">
        <v>0.0</v>
      </c>
      <c r="P272" s="20">
        <v>0.2403395808723969</v>
      </c>
      <c r="Q272" s="68">
        <v>0.0</v>
      </c>
      <c r="R272" s="112">
        <v>0.0</v>
      </c>
      <c r="S272" s="20" t="e">
        <v>#DIV/0!</v>
      </c>
      <c r="T272" s="112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</row>
    <row r="273" ht="15.75" customHeight="1">
      <c r="A273" s="20" t="s">
        <v>176</v>
      </c>
      <c r="B273" s="20"/>
      <c r="C273" s="20" t="s">
        <v>236</v>
      </c>
      <c r="D273" s="20">
        <v>1.2</v>
      </c>
      <c r="E273" s="20">
        <v>0.9</v>
      </c>
      <c r="F273" s="20" t="s">
        <v>311</v>
      </c>
      <c r="G273" s="112">
        <v>13.8</v>
      </c>
      <c r="H273" s="20">
        <v>3.863</v>
      </c>
      <c r="I273" s="20">
        <v>2.323</v>
      </c>
      <c r="J273" s="20"/>
      <c r="K273" s="20"/>
      <c r="L273" s="20"/>
      <c r="M273" s="20"/>
      <c r="N273" s="20"/>
      <c r="O273" s="20">
        <v>0.0</v>
      </c>
      <c r="P273" s="20">
        <v>0.216770955362129</v>
      </c>
      <c r="Q273" s="68">
        <v>0.0</v>
      </c>
      <c r="R273" s="112">
        <v>0.0</v>
      </c>
      <c r="S273" s="20" t="e">
        <v>#DIV/0!</v>
      </c>
      <c r="T273" s="112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</row>
    <row r="274" ht="15.75" customHeight="1">
      <c r="A274" s="20" t="s">
        <v>176</v>
      </c>
      <c r="B274" s="20"/>
      <c r="C274" s="20" t="s">
        <v>236</v>
      </c>
      <c r="D274" s="20">
        <v>1.2</v>
      </c>
      <c r="E274" s="20">
        <v>0.9</v>
      </c>
      <c r="F274" s="20" t="s">
        <v>311</v>
      </c>
      <c r="G274" s="112">
        <v>16.5</v>
      </c>
      <c r="H274" s="20">
        <v>3.994</v>
      </c>
      <c r="I274" s="20">
        <v>2.4044999999999996</v>
      </c>
      <c r="J274" s="20">
        <v>4.342</v>
      </c>
      <c r="K274" s="20">
        <v>2.63</v>
      </c>
      <c r="L274" s="20">
        <v>4.208</v>
      </c>
      <c r="M274" s="20">
        <v>2.5635</v>
      </c>
      <c r="N274" s="20"/>
      <c r="O274" s="20">
        <v>0.0</v>
      </c>
      <c r="P274" s="20">
        <v>0.21576283644058517</v>
      </c>
      <c r="Q274" s="68">
        <v>0.0</v>
      </c>
      <c r="R274" s="112">
        <v>0.0</v>
      </c>
      <c r="S274" s="20" t="e">
        <v>#DIV/0!</v>
      </c>
      <c r="T274" s="112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</row>
    <row r="275" ht="15.75" customHeight="1">
      <c r="A275" s="20" t="s">
        <v>176</v>
      </c>
      <c r="B275" s="20"/>
      <c r="C275" s="20" t="s">
        <v>236</v>
      </c>
      <c r="D275" s="20">
        <v>1.2</v>
      </c>
      <c r="E275" s="20">
        <v>0.9</v>
      </c>
      <c r="F275" s="20" t="s">
        <v>311</v>
      </c>
      <c r="G275" s="112">
        <v>19.3</v>
      </c>
      <c r="H275" s="20">
        <v>4.135</v>
      </c>
      <c r="I275" s="20">
        <v>2.484</v>
      </c>
      <c r="J275" s="20"/>
      <c r="K275" s="20"/>
      <c r="L275" s="20"/>
      <c r="M275" s="20"/>
      <c r="N275" s="20"/>
      <c r="O275" s="20">
        <v>0.0</v>
      </c>
      <c r="P275" s="20">
        <v>0.21768514350653811</v>
      </c>
      <c r="Q275" s="68">
        <v>0.0</v>
      </c>
      <c r="R275" s="112">
        <v>0.0</v>
      </c>
      <c r="S275" s="20" t="e">
        <v>#DIV/0!</v>
      </c>
      <c r="T275" s="112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</row>
    <row r="276" ht="15.75" customHeight="1">
      <c r="A276" s="20" t="s">
        <v>176</v>
      </c>
      <c r="B276" s="20"/>
      <c r="C276" s="20" t="s">
        <v>236</v>
      </c>
      <c r="D276" s="20">
        <v>1.2</v>
      </c>
      <c r="E276" s="20">
        <v>0.9</v>
      </c>
      <c r="F276" s="20" t="s">
        <v>311</v>
      </c>
      <c r="G276" s="112">
        <v>22.1</v>
      </c>
      <c r="H276" s="20">
        <v>4.2</v>
      </c>
      <c r="I276" s="20">
        <v>2.5359999999999996</v>
      </c>
      <c r="J276" s="20">
        <v>4.578</v>
      </c>
      <c r="K276" s="20">
        <v>2.77</v>
      </c>
      <c r="L276" s="20">
        <v>4.439</v>
      </c>
      <c r="M276" s="20">
        <v>2.667</v>
      </c>
      <c r="N276" s="20">
        <v>2.61026926209367</v>
      </c>
      <c r="O276" s="20">
        <v>40.730011429635454</v>
      </c>
      <c r="P276" s="20">
        <v>0.2131115247579026</v>
      </c>
      <c r="Q276" s="68">
        <v>16.787414264225966</v>
      </c>
      <c r="R276" s="112">
        <v>23.661930764364385</v>
      </c>
      <c r="S276" s="20">
        <v>0.04226197810983504</v>
      </c>
      <c r="T276" s="112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</row>
    <row r="277" ht="15.75" customHeight="1">
      <c r="A277" s="20" t="s">
        <v>178</v>
      </c>
      <c r="B277" s="20"/>
      <c r="C277" s="20" t="s">
        <v>236</v>
      </c>
      <c r="D277" s="20">
        <v>1.2</v>
      </c>
      <c r="E277" s="20">
        <v>0.9</v>
      </c>
      <c r="F277" s="20" t="s">
        <v>311</v>
      </c>
      <c r="G277" s="112">
        <v>5.5</v>
      </c>
      <c r="H277" s="20">
        <v>2.933</v>
      </c>
      <c r="I277" s="20">
        <v>1.8615</v>
      </c>
      <c r="J277" s="20">
        <v>3.455</v>
      </c>
      <c r="K277" s="20">
        <v>1.9215</v>
      </c>
      <c r="L277" s="20">
        <v>3.668</v>
      </c>
      <c r="M277" s="20">
        <v>1.9184999999999999</v>
      </c>
      <c r="N277" s="20">
        <v>2.38600621944988</v>
      </c>
      <c r="O277" s="20">
        <v>19.226998551170745</v>
      </c>
      <c r="P277" s="20">
        <v>0.16274329929782755</v>
      </c>
      <c r="Q277" s="68">
        <v>8.267946400027329</v>
      </c>
      <c r="R277" s="112">
        <v>9.501663723379405</v>
      </c>
      <c r="S277" s="20">
        <v>0.10524472651451987</v>
      </c>
      <c r="T277" s="28">
        <v>5.5</v>
      </c>
      <c r="U277" s="20">
        <v>3.031</v>
      </c>
      <c r="V277" s="20">
        <v>1.7755</v>
      </c>
      <c r="W277" s="20">
        <v>3.975</v>
      </c>
      <c r="X277" s="20">
        <v>2.29</v>
      </c>
      <c r="Y277" s="20">
        <v>3.942</v>
      </c>
      <c r="Z277" s="20">
        <v>2.3085</v>
      </c>
      <c r="AA277" s="20" t="s">
        <v>31</v>
      </c>
      <c r="AB277" s="20">
        <v>1.201</v>
      </c>
      <c r="AC277" s="20">
        <v>3.47</v>
      </c>
      <c r="AD277" s="20"/>
      <c r="AE277" s="20">
        <v>22.0</v>
      </c>
      <c r="AF277" s="20">
        <v>17027.0</v>
      </c>
      <c r="AG277" s="20"/>
    </row>
    <row r="278" ht="15.75" customHeight="1">
      <c r="A278" s="20" t="s">
        <v>178</v>
      </c>
      <c r="B278" s="20"/>
      <c r="C278" s="20" t="s">
        <v>236</v>
      </c>
      <c r="D278" s="20">
        <v>1.2</v>
      </c>
      <c r="E278" s="20">
        <v>0.9</v>
      </c>
      <c r="F278" s="20" t="s">
        <v>311</v>
      </c>
      <c r="G278" s="112">
        <v>8.3</v>
      </c>
      <c r="H278" s="20">
        <v>3.691</v>
      </c>
      <c r="I278" s="20">
        <v>2.1365</v>
      </c>
      <c r="J278" s="20"/>
      <c r="K278" s="20"/>
      <c r="L278" s="20"/>
      <c r="M278" s="20"/>
      <c r="N278" s="20">
        <v>2.38851990604947</v>
      </c>
      <c r="O278" s="20">
        <v>27.214413286945128</v>
      </c>
      <c r="P278" s="20">
        <v>0.24805671360833798</v>
      </c>
      <c r="Q278" s="68">
        <v>10.902714992920378</v>
      </c>
      <c r="R278" s="112">
        <v>18.0030022342929</v>
      </c>
      <c r="S278" s="20">
        <v>0.05554629094558221</v>
      </c>
      <c r="T278" s="112">
        <v>8.3</v>
      </c>
      <c r="U278" s="20">
        <v>3.3</v>
      </c>
      <c r="V278" s="20">
        <v>1.931</v>
      </c>
      <c r="W278" s="20"/>
      <c r="X278" s="20"/>
      <c r="Y278" s="20"/>
      <c r="Z278" s="20"/>
      <c r="AA278" s="20" t="s">
        <v>31</v>
      </c>
      <c r="AB278" s="20">
        <v>1.201</v>
      </c>
      <c r="AC278" s="20">
        <v>3.47</v>
      </c>
      <c r="AD278" s="20"/>
      <c r="AE278" s="20">
        <v>22.0</v>
      </c>
      <c r="AF278" s="20">
        <v>17027.0</v>
      </c>
      <c r="AG278" s="20"/>
    </row>
    <row r="279" ht="15.75" customHeight="1">
      <c r="A279" s="20" t="s">
        <v>178</v>
      </c>
      <c r="B279" s="20"/>
      <c r="C279" s="20" t="s">
        <v>236</v>
      </c>
      <c r="D279" s="20">
        <v>1.2</v>
      </c>
      <c r="E279" s="20">
        <v>0.9</v>
      </c>
      <c r="F279" s="20" t="s">
        <v>311</v>
      </c>
      <c r="G279" s="112">
        <v>11.0</v>
      </c>
      <c r="H279" s="20">
        <v>4.064</v>
      </c>
      <c r="I279" s="20">
        <v>2.2835</v>
      </c>
      <c r="J279" s="20">
        <v>3.992</v>
      </c>
      <c r="K279" s="20">
        <v>2.183</v>
      </c>
      <c r="L279" s="20">
        <v>4.126</v>
      </c>
      <c r="M279" s="20">
        <v>2.2394999999999996</v>
      </c>
      <c r="N279" s="20">
        <v>2.3906198870827</v>
      </c>
      <c r="O279" s="20">
        <v>31.645394585559096</v>
      </c>
      <c r="P279" s="20">
        <v>0.2693107544767231</v>
      </c>
      <c r="Q279" s="68">
        <v>12.465581999502163</v>
      </c>
      <c r="R279" s="112">
        <v>22.862931555230816</v>
      </c>
      <c r="S279" s="20">
        <v>0.0437389228754092</v>
      </c>
      <c r="T279" s="112">
        <v>11.0</v>
      </c>
      <c r="U279" s="20">
        <v>3.349</v>
      </c>
      <c r="V279" s="20">
        <v>1.968</v>
      </c>
      <c r="W279" s="20">
        <v>3.992</v>
      </c>
      <c r="X279" s="20">
        <v>2.325</v>
      </c>
      <c r="Y279" s="20">
        <v>4.068</v>
      </c>
      <c r="Z279" s="20">
        <v>2.391</v>
      </c>
      <c r="AA279" s="20" t="s">
        <v>31</v>
      </c>
      <c r="AB279" s="20">
        <v>1.201</v>
      </c>
      <c r="AC279" s="20">
        <v>3.47</v>
      </c>
      <c r="AD279" s="20"/>
      <c r="AE279" s="20">
        <v>22.0</v>
      </c>
      <c r="AF279" s="20">
        <v>17027.0</v>
      </c>
      <c r="AG279" s="20"/>
    </row>
    <row r="280" ht="15.75" customHeight="1">
      <c r="A280" s="20" t="s">
        <v>178</v>
      </c>
      <c r="B280" s="20"/>
      <c r="C280" s="20" t="s">
        <v>236</v>
      </c>
      <c r="D280" s="20">
        <v>1.2</v>
      </c>
      <c r="E280" s="20">
        <v>0.9</v>
      </c>
      <c r="F280" s="20" t="s">
        <v>311</v>
      </c>
      <c r="G280" s="112">
        <v>13.8</v>
      </c>
      <c r="H280" s="20">
        <v>4.24</v>
      </c>
      <c r="I280" s="20">
        <v>2.3680000000000003</v>
      </c>
      <c r="J280" s="20"/>
      <c r="K280" s="20"/>
      <c r="L280" s="20"/>
      <c r="M280" s="20"/>
      <c r="N280" s="20">
        <v>2.39179473294567</v>
      </c>
      <c r="O280" s="20">
        <v>34.155824192816446</v>
      </c>
      <c r="P280" s="20">
        <v>0.27334906148465465</v>
      </c>
      <c r="Q280" s="68">
        <v>13.411807188593144</v>
      </c>
      <c r="R280" s="112">
        <v>25.116319406213222</v>
      </c>
      <c r="S280" s="20">
        <v>0.03981475087279795</v>
      </c>
      <c r="T280" s="112">
        <v>13.8</v>
      </c>
      <c r="U280" s="20">
        <v>3.4</v>
      </c>
      <c r="V280" s="20">
        <v>1.9915</v>
      </c>
      <c r="W280" s="20"/>
      <c r="X280" s="20"/>
      <c r="Y280" s="20"/>
      <c r="Z280" s="20"/>
      <c r="AA280" s="20" t="s">
        <v>31</v>
      </c>
      <c r="AB280" s="20">
        <v>1.201</v>
      </c>
      <c r="AC280" s="20">
        <v>3.47</v>
      </c>
      <c r="AD280" s="20"/>
      <c r="AE280" s="20">
        <v>22.0</v>
      </c>
      <c r="AF280" s="20">
        <v>17027.0</v>
      </c>
      <c r="AG280" s="20"/>
    </row>
    <row r="281" ht="15.75" customHeight="1">
      <c r="A281" s="20" t="s">
        <v>178</v>
      </c>
      <c r="B281" s="20"/>
      <c r="C281" s="20" t="s">
        <v>236</v>
      </c>
      <c r="D281" s="20">
        <v>1.2</v>
      </c>
      <c r="E281" s="20">
        <v>0.9</v>
      </c>
      <c r="F281" s="20" t="s">
        <v>311</v>
      </c>
      <c r="G281" s="112">
        <v>16.5</v>
      </c>
      <c r="H281" s="20">
        <v>4.423</v>
      </c>
      <c r="I281" s="20">
        <v>2.425</v>
      </c>
      <c r="J281" s="20">
        <v>4.428</v>
      </c>
      <c r="K281" s="20">
        <v>2.3405</v>
      </c>
      <c r="L281" s="20">
        <v>4.408</v>
      </c>
      <c r="M281" s="20">
        <v>2.4065</v>
      </c>
      <c r="N281" s="20">
        <v>2.39329921819006</v>
      </c>
      <c r="O281" s="20">
        <v>36.173269618546975</v>
      </c>
      <c r="P281" s="20">
        <v>0.285101069235123</v>
      </c>
      <c r="Q281" s="68">
        <v>14.07409521496892</v>
      </c>
      <c r="R281" s="112">
        <v>28.05448239458243</v>
      </c>
      <c r="S281" s="20">
        <v>0.03564492782062908</v>
      </c>
      <c r="T281" s="112">
        <v>16.5</v>
      </c>
      <c r="U281" s="20">
        <v>3.433</v>
      </c>
      <c r="V281" s="20">
        <v>2.0140000000000002</v>
      </c>
      <c r="W281" s="20">
        <v>4.06</v>
      </c>
      <c r="X281" s="20">
        <v>2.4245</v>
      </c>
      <c r="Y281" s="20">
        <v>4.199</v>
      </c>
      <c r="Z281" s="20">
        <v>2.509</v>
      </c>
      <c r="AA281" s="20" t="s">
        <v>31</v>
      </c>
      <c r="AB281" s="20">
        <v>1.201</v>
      </c>
      <c r="AC281" s="20">
        <v>3.47</v>
      </c>
      <c r="AD281" s="20"/>
      <c r="AE281" s="20">
        <v>22.0</v>
      </c>
      <c r="AF281" s="20">
        <v>17027.0</v>
      </c>
      <c r="AG281" s="20"/>
    </row>
    <row r="282" ht="15.75" customHeight="1">
      <c r="A282" s="20" t="s">
        <v>178</v>
      </c>
      <c r="B282" s="20"/>
      <c r="C282" s="20" t="s">
        <v>236</v>
      </c>
      <c r="D282" s="20">
        <v>1.2</v>
      </c>
      <c r="E282" s="20">
        <v>0.9</v>
      </c>
      <c r="F282" s="20" t="s">
        <v>311</v>
      </c>
      <c r="G282" s="112">
        <v>19.3</v>
      </c>
      <c r="H282" s="20">
        <v>4.503</v>
      </c>
      <c r="I282" s="20">
        <v>2.4745</v>
      </c>
      <c r="J282" s="20"/>
      <c r="K282" s="20"/>
      <c r="L282" s="20"/>
      <c r="M282" s="20"/>
      <c r="N282" s="20">
        <v>2.39423748368459</v>
      </c>
      <c r="O282" s="20">
        <v>37.63859442202638</v>
      </c>
      <c r="P282" s="20">
        <v>0.28369325432190007</v>
      </c>
      <c r="Q282" s="68">
        <v>14.660275846782667</v>
      </c>
      <c r="R282" s="112">
        <v>29.000940542432897</v>
      </c>
      <c r="S282" s="20">
        <v>0.03448164029497058</v>
      </c>
      <c r="T282" s="112">
        <v>19.3</v>
      </c>
      <c r="U282" s="20">
        <v>3.479</v>
      </c>
      <c r="V282" s="20">
        <v>2.0295</v>
      </c>
      <c r="W282" s="20"/>
      <c r="X282" s="20"/>
      <c r="Y282" s="20"/>
      <c r="Z282" s="20"/>
      <c r="AA282" s="20" t="s">
        <v>31</v>
      </c>
      <c r="AB282" s="20">
        <v>1.201</v>
      </c>
      <c r="AC282" s="20">
        <v>3.47</v>
      </c>
      <c r="AD282" s="20"/>
      <c r="AE282" s="20">
        <v>22.0</v>
      </c>
      <c r="AF282" s="20">
        <v>17027.0</v>
      </c>
      <c r="AG282" s="20"/>
    </row>
    <row r="283" ht="15.75" customHeight="1">
      <c r="A283" s="20" t="s">
        <v>178</v>
      </c>
      <c r="B283" s="20"/>
      <c r="C283" s="20" t="s">
        <v>236</v>
      </c>
      <c r="D283" s="20">
        <v>1.2</v>
      </c>
      <c r="E283" s="20">
        <v>0.9</v>
      </c>
      <c r="F283" s="20" t="s">
        <v>311</v>
      </c>
      <c r="G283" s="112">
        <v>22.1</v>
      </c>
      <c r="H283" s="20">
        <v>4.595</v>
      </c>
      <c r="I283" s="20">
        <v>2.51</v>
      </c>
      <c r="J283" s="20">
        <v>4.633</v>
      </c>
      <c r="K283" s="20">
        <v>2.425</v>
      </c>
      <c r="L283" s="20">
        <v>4.617</v>
      </c>
      <c r="M283" s="20">
        <v>2.5085</v>
      </c>
      <c r="N283" s="20">
        <v>2.39576400852551</v>
      </c>
      <c r="O283" s="20">
        <v>38.86163772541345</v>
      </c>
      <c r="P283" s="20">
        <v>0.2873588532411228</v>
      </c>
      <c r="Q283" s="68">
        <v>15.09355283011156</v>
      </c>
      <c r="R283" s="112">
        <v>30.45948406329241</v>
      </c>
      <c r="S283" s="20">
        <v>0.03283049699469888</v>
      </c>
      <c r="T283" s="112">
        <v>22.1</v>
      </c>
      <c r="U283" s="20">
        <v>3.511</v>
      </c>
      <c r="V283" s="20">
        <v>2.065</v>
      </c>
      <c r="W283" s="20">
        <v>4.135</v>
      </c>
      <c r="X283" s="20">
        <v>2.479</v>
      </c>
      <c r="Y283" s="20">
        <v>4.265</v>
      </c>
      <c r="Z283" s="20">
        <v>2.548</v>
      </c>
      <c r="AA283" s="20" t="s">
        <v>31</v>
      </c>
      <c r="AB283" s="20">
        <v>1.201</v>
      </c>
      <c r="AC283" s="20">
        <v>3.47</v>
      </c>
      <c r="AD283" s="20"/>
      <c r="AE283" s="20">
        <v>22.0</v>
      </c>
      <c r="AF283" s="20">
        <v>17027.0</v>
      </c>
      <c r="AG283" s="20"/>
    </row>
    <row r="284" ht="15.75" customHeight="1">
      <c r="A284" s="20" t="s">
        <v>179</v>
      </c>
      <c r="B284" s="20"/>
      <c r="C284" s="20" t="s">
        <v>236</v>
      </c>
      <c r="D284" s="20">
        <v>1.2</v>
      </c>
      <c r="E284" s="20">
        <v>0.9</v>
      </c>
      <c r="F284" s="20" t="s">
        <v>311</v>
      </c>
      <c r="G284" s="112">
        <v>5.5</v>
      </c>
      <c r="H284" s="20">
        <v>2.842</v>
      </c>
      <c r="I284" s="20">
        <v>1.9899999999999998</v>
      </c>
      <c r="J284" s="20">
        <v>3.932</v>
      </c>
      <c r="K284" s="20">
        <v>2.0375</v>
      </c>
      <c r="L284" s="20">
        <v>3.924</v>
      </c>
      <c r="M284" s="20">
        <v>1.984</v>
      </c>
      <c r="N284" s="116">
        <v>2.32014867332691</v>
      </c>
      <c r="O284" s="20">
        <v>18.72590755804273</v>
      </c>
      <c r="P284" s="20">
        <v>0.01903924929266568</v>
      </c>
      <c r="Q284" s="68">
        <v>9.188020761241894</v>
      </c>
      <c r="R284" s="112">
        <v>6.489062960786688</v>
      </c>
      <c r="S284" s="20">
        <v>0.15410545498525524</v>
      </c>
      <c r="T284" s="112">
        <v>5.5</v>
      </c>
      <c r="U284" s="20">
        <v>3.96</v>
      </c>
      <c r="V284" s="20">
        <v>2.1605</v>
      </c>
      <c r="W284" s="20">
        <v>4.088</v>
      </c>
      <c r="X284" s="20">
        <v>2.4509999999999996</v>
      </c>
      <c r="Y284" s="20">
        <v>4.137</v>
      </c>
      <c r="Z284" s="20">
        <v>2.427</v>
      </c>
      <c r="AA284" s="20" t="s">
        <v>31</v>
      </c>
      <c r="AB284" s="20">
        <v>1.201</v>
      </c>
      <c r="AC284" s="20">
        <v>3.47</v>
      </c>
      <c r="AD284" s="20"/>
      <c r="AE284" s="20">
        <v>22.0</v>
      </c>
      <c r="AF284" s="20">
        <v>17027.0</v>
      </c>
      <c r="AG284" s="20"/>
    </row>
    <row r="285" ht="15.75" customHeight="1">
      <c r="A285" s="20" t="s">
        <v>179</v>
      </c>
      <c r="B285" s="20"/>
      <c r="C285" s="20" t="s">
        <v>236</v>
      </c>
      <c r="D285" s="20">
        <v>1.2</v>
      </c>
      <c r="E285" s="20">
        <v>0.9</v>
      </c>
      <c r="F285" s="20" t="s">
        <v>311</v>
      </c>
      <c r="G285" s="112">
        <v>8.3</v>
      </c>
      <c r="H285" s="20">
        <v>4.037</v>
      </c>
      <c r="I285" s="20">
        <v>2.392</v>
      </c>
      <c r="J285" s="20"/>
      <c r="K285" s="20"/>
      <c r="L285" s="20"/>
      <c r="M285" s="20"/>
      <c r="N285" s="116">
        <v>2.32371745436196</v>
      </c>
      <c r="O285" s="20">
        <v>32.69344852768093</v>
      </c>
      <c r="P285" s="20">
        <v>0.22949018528788392</v>
      </c>
      <c r="Q285" s="68">
        <v>13.295530504794469</v>
      </c>
      <c r="R285" s="112">
        <v>20.143106799084894</v>
      </c>
      <c r="S285" s="20">
        <v>0.04964477475964285</v>
      </c>
      <c r="T285" s="112">
        <v>8.3</v>
      </c>
      <c r="U285" s="20">
        <v>4.111</v>
      </c>
      <c r="V285" s="20">
        <v>2.2824999999999998</v>
      </c>
      <c r="W285" s="20"/>
      <c r="X285" s="20"/>
      <c r="Y285" s="20"/>
      <c r="Z285" s="20"/>
      <c r="AA285" s="20" t="s">
        <v>31</v>
      </c>
      <c r="AB285" s="20">
        <v>1.201</v>
      </c>
      <c r="AC285" s="20">
        <v>3.47</v>
      </c>
      <c r="AD285" s="20"/>
      <c r="AE285" s="20">
        <v>22.0</v>
      </c>
      <c r="AF285" s="20">
        <v>17027.0</v>
      </c>
      <c r="AG285" s="20"/>
    </row>
    <row r="286" ht="15.75" customHeight="1">
      <c r="A286" s="20" t="s">
        <v>179</v>
      </c>
      <c r="B286" s="20"/>
      <c r="C286" s="20" t="s">
        <v>236</v>
      </c>
      <c r="D286" s="20">
        <v>1.2</v>
      </c>
      <c r="E286" s="20">
        <v>0.9</v>
      </c>
      <c r="F286" s="20" t="s">
        <v>311</v>
      </c>
      <c r="G286" s="112">
        <v>11.0</v>
      </c>
      <c r="H286" s="20">
        <v>4.352</v>
      </c>
      <c r="I286" s="20">
        <v>2.533</v>
      </c>
      <c r="J286" s="20">
        <v>4.457</v>
      </c>
      <c r="K286" s="20">
        <v>2.362</v>
      </c>
      <c r="L286" s="20">
        <v>4.421</v>
      </c>
      <c r="M286" s="20">
        <v>2.34</v>
      </c>
      <c r="N286" s="116">
        <v>2.32626339645326</v>
      </c>
      <c r="O286" s="20">
        <v>37.13003351276036</v>
      </c>
      <c r="P286" s="20">
        <v>0.24384446752048006</v>
      </c>
      <c r="Q286" s="68">
        <v>14.9255129890864</v>
      </c>
      <c r="R286" s="112">
        <v>24.15852142209016</v>
      </c>
      <c r="S286" s="20">
        <v>0.04139326172029784</v>
      </c>
      <c r="T286" s="112">
        <v>11.0</v>
      </c>
      <c r="U286" s="20">
        <v>4.152</v>
      </c>
      <c r="V286" s="20">
        <v>2.4005</v>
      </c>
      <c r="W286" s="20">
        <v>4.248</v>
      </c>
      <c r="X286" s="20">
        <v>2.5564999999999998</v>
      </c>
      <c r="Y286" s="20">
        <v>4.291</v>
      </c>
      <c r="Z286" s="20">
        <v>2.4585</v>
      </c>
      <c r="AA286" s="20" t="s">
        <v>31</v>
      </c>
      <c r="AB286" s="20">
        <v>1.201</v>
      </c>
      <c r="AC286" s="20">
        <v>3.47</v>
      </c>
      <c r="AD286" s="20"/>
      <c r="AE286" s="20">
        <v>22.0</v>
      </c>
      <c r="AF286" s="20">
        <v>17027.0</v>
      </c>
      <c r="AG286" s="20"/>
    </row>
    <row r="287" ht="15.75" customHeight="1">
      <c r="A287" s="20" t="s">
        <v>179</v>
      </c>
      <c r="B287" s="20"/>
      <c r="C287" s="20" t="s">
        <v>236</v>
      </c>
      <c r="D287" s="20">
        <v>1.2</v>
      </c>
      <c r="E287" s="20">
        <v>0.9</v>
      </c>
      <c r="F287" s="20" t="s">
        <v>311</v>
      </c>
      <c r="G287" s="112">
        <v>13.8</v>
      </c>
      <c r="H287" s="20">
        <v>4.68</v>
      </c>
      <c r="I287" s="20">
        <v>2.6155</v>
      </c>
      <c r="J287" s="20"/>
      <c r="K287" s="20"/>
      <c r="L287" s="32"/>
      <c r="M287" s="32"/>
      <c r="N287" s="116">
        <v>2.32814258637343</v>
      </c>
      <c r="O287" s="20">
        <v>40.545687350909006</v>
      </c>
      <c r="P287" s="20">
        <v>0.2729039899071542</v>
      </c>
      <c r="Q287" s="68">
        <v>15.92645151260246</v>
      </c>
      <c r="R287" s="112">
        <v>29.75664150031546</v>
      </c>
      <c r="S287" s="20">
        <v>0.033605943062808306</v>
      </c>
      <c r="T287" s="20">
        <v>13.8</v>
      </c>
      <c r="U287" s="20">
        <v>4.27</v>
      </c>
      <c r="V287" s="20">
        <v>2.4175</v>
      </c>
      <c r="W287" s="20"/>
      <c r="X287" s="20"/>
      <c r="Y287" s="20"/>
      <c r="Z287" s="20"/>
      <c r="AA287" s="20" t="s">
        <v>31</v>
      </c>
      <c r="AB287" s="20">
        <v>2.201</v>
      </c>
      <c r="AC287" s="20">
        <v>3.47</v>
      </c>
      <c r="AD287" s="20"/>
      <c r="AE287" s="20">
        <v>22.0</v>
      </c>
      <c r="AF287" s="20">
        <v>17027.0</v>
      </c>
      <c r="AG287" s="20"/>
    </row>
    <row r="288" ht="15.75" customHeight="1">
      <c r="A288" s="20" t="s">
        <v>179</v>
      </c>
      <c r="B288" s="20"/>
      <c r="C288" s="20" t="s">
        <v>236</v>
      </c>
      <c r="D288" s="20">
        <v>1.2</v>
      </c>
      <c r="E288" s="20">
        <v>0.9</v>
      </c>
      <c r="F288" s="20" t="s">
        <v>311</v>
      </c>
      <c r="G288" s="112">
        <v>16.5</v>
      </c>
      <c r="H288" s="20">
        <v>4.809</v>
      </c>
      <c r="I288" s="20">
        <v>2.66</v>
      </c>
      <c r="J288" s="20">
        <v>4.7</v>
      </c>
      <c r="K288" s="20">
        <v>2.5115</v>
      </c>
      <c r="L288" s="32">
        <v>4.654</v>
      </c>
      <c r="M288" s="32">
        <v>2.498</v>
      </c>
      <c r="N288" s="116">
        <v>2.32962537379337</v>
      </c>
      <c r="O288" s="20">
        <v>42.184184604533</v>
      </c>
      <c r="P288" s="20">
        <v>0.27958842259188144</v>
      </c>
      <c r="Q288" s="68">
        <v>16.48349729481237</v>
      </c>
      <c r="R288" s="112">
        <v>31.898040551067115</v>
      </c>
      <c r="S288" s="20">
        <v>0.03134988804089868</v>
      </c>
      <c r="T288" s="20">
        <v>16.5</v>
      </c>
      <c r="U288" s="20">
        <v>4.302</v>
      </c>
      <c r="V288" s="20">
        <v>2.428</v>
      </c>
      <c r="W288" s="20">
        <v>4.335</v>
      </c>
      <c r="X288" s="20">
        <v>2.582</v>
      </c>
      <c r="Y288" s="20">
        <v>4.335</v>
      </c>
      <c r="Z288" s="20">
        <v>2.5484999999999998</v>
      </c>
      <c r="AA288" s="20" t="s">
        <v>31</v>
      </c>
      <c r="AB288" s="20">
        <v>3.201</v>
      </c>
      <c r="AC288" s="20">
        <v>3.47</v>
      </c>
      <c r="AD288" s="20"/>
      <c r="AE288" s="20">
        <v>22.0</v>
      </c>
      <c r="AF288" s="20">
        <v>17027.0</v>
      </c>
      <c r="AG288" s="20"/>
    </row>
    <row r="289" ht="15.75" customHeight="1">
      <c r="A289" s="20" t="s">
        <v>179</v>
      </c>
      <c r="B289" s="20"/>
      <c r="C289" s="20" t="s">
        <v>236</v>
      </c>
      <c r="D289" s="20">
        <v>1.2</v>
      </c>
      <c r="E289" s="20">
        <v>0.9</v>
      </c>
      <c r="F289" s="20" t="s">
        <v>311</v>
      </c>
      <c r="G289" s="112">
        <v>19.3</v>
      </c>
      <c r="H289" s="20">
        <v>4.861</v>
      </c>
      <c r="I289" s="20">
        <v>2.688</v>
      </c>
      <c r="J289" s="20"/>
      <c r="K289" s="20"/>
      <c r="L289" s="32"/>
      <c r="M289" s="32"/>
      <c r="N289" s="116">
        <v>2.3311028760182</v>
      </c>
      <c r="O289" s="20">
        <v>43.1103342849371</v>
      </c>
      <c r="P289" s="20">
        <v>0.2797685280831593</v>
      </c>
      <c r="Q289" s="68">
        <v>16.843020178620847</v>
      </c>
      <c r="R289" s="112">
        <v>32.62501790329612</v>
      </c>
      <c r="S289" s="20">
        <v>0.030651324175946876</v>
      </c>
      <c r="T289" s="20">
        <v>19.3</v>
      </c>
      <c r="U289" s="20">
        <v>4.377</v>
      </c>
      <c r="V289" s="20">
        <v>2.444</v>
      </c>
      <c r="W289" s="20"/>
      <c r="X289" s="20"/>
      <c r="Y289" s="20"/>
      <c r="Z289" s="20"/>
      <c r="AA289" s="20" t="s">
        <v>31</v>
      </c>
      <c r="AB289" s="20">
        <v>4.201</v>
      </c>
      <c r="AC289" s="20">
        <v>3.47</v>
      </c>
      <c r="AD289" s="20"/>
      <c r="AE289" s="20">
        <v>22.0</v>
      </c>
      <c r="AF289" s="20">
        <v>17027.0</v>
      </c>
      <c r="AG289" s="20"/>
    </row>
    <row r="290" ht="15.75" customHeight="1">
      <c r="A290" s="20" t="s">
        <v>179</v>
      </c>
      <c r="B290" s="20"/>
      <c r="C290" s="20" t="s">
        <v>236</v>
      </c>
      <c r="D290" s="20">
        <v>1.2</v>
      </c>
      <c r="E290" s="20">
        <v>0.9</v>
      </c>
      <c r="F290" s="20" t="s">
        <v>311</v>
      </c>
      <c r="G290" s="112">
        <v>22.1</v>
      </c>
      <c r="H290" s="20">
        <v>4.973</v>
      </c>
      <c r="I290" s="20">
        <v>2.7215</v>
      </c>
      <c r="J290" s="20">
        <v>4.807</v>
      </c>
      <c r="K290" s="20">
        <v>2.5675</v>
      </c>
      <c r="L290" s="32">
        <v>4.758</v>
      </c>
      <c r="M290" s="32">
        <v>2.6029999999999998</v>
      </c>
      <c r="N290" s="116">
        <v>2.33236215272609</v>
      </c>
      <c r="O290" s="20">
        <v>44.43890603769738</v>
      </c>
      <c r="P290" s="20">
        <v>0.2862361186866318</v>
      </c>
      <c r="Q290" s="68">
        <v>17.274785473709787</v>
      </c>
      <c r="R290" s="112">
        <v>34.647969030645825</v>
      </c>
      <c r="S290" s="20">
        <v>0.02886172055613155</v>
      </c>
      <c r="T290" s="20">
        <v>22.1</v>
      </c>
      <c r="U290" s="20">
        <v>4.411</v>
      </c>
      <c r="V290" s="20">
        <v>2.4535</v>
      </c>
      <c r="W290" s="20">
        <v>4.375</v>
      </c>
      <c r="X290" s="20">
        <v>2.6135</v>
      </c>
      <c r="Y290" s="20">
        <v>4.385</v>
      </c>
      <c r="Z290" s="20">
        <v>2.643</v>
      </c>
      <c r="AA290" s="20" t="s">
        <v>31</v>
      </c>
      <c r="AB290" s="20">
        <v>5.201</v>
      </c>
      <c r="AC290" s="20">
        <v>3.47</v>
      </c>
      <c r="AD290" s="20"/>
      <c r="AE290" s="20">
        <v>22.0</v>
      </c>
      <c r="AF290" s="20">
        <v>17027.0</v>
      </c>
      <c r="AG290" s="20"/>
    </row>
    <row r="291" ht="15.75" customHeight="1">
      <c r="A291" s="20" t="s">
        <v>180</v>
      </c>
      <c r="B291" s="20"/>
      <c r="C291" s="20" t="s">
        <v>236</v>
      </c>
      <c r="D291" s="20">
        <v>1.2</v>
      </c>
      <c r="E291" s="20">
        <v>0.9</v>
      </c>
      <c r="F291" s="20" t="s">
        <v>311</v>
      </c>
      <c r="G291" s="20">
        <v>5.5</v>
      </c>
      <c r="H291" s="20">
        <v>2.928</v>
      </c>
      <c r="I291" s="20">
        <v>1.7345000000000002</v>
      </c>
      <c r="J291" s="20">
        <v>3.602</v>
      </c>
      <c r="K291" s="20">
        <v>1.8715</v>
      </c>
      <c r="L291" s="32">
        <v>3.578</v>
      </c>
      <c r="M291" s="32">
        <v>1.8504999999999998</v>
      </c>
      <c r="N291" s="116">
        <v>2.28514239918312</v>
      </c>
      <c r="O291" s="20">
        <v>16.90768567366661</v>
      </c>
      <c r="P291" s="20">
        <v>0.2296805192558889</v>
      </c>
      <c r="Q291" s="68">
        <v>6.874828627804025</v>
      </c>
      <c r="R291" s="112">
        <v>10.424508083992968</v>
      </c>
      <c r="S291" s="20">
        <v>0.09592778785749316</v>
      </c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</row>
    <row r="292" ht="15.75" customHeight="1">
      <c r="A292" s="20" t="s">
        <v>180</v>
      </c>
      <c r="B292" s="20"/>
      <c r="C292" s="20" t="s">
        <v>236</v>
      </c>
      <c r="D292" s="20">
        <v>1.2</v>
      </c>
      <c r="E292" s="20">
        <v>0.9</v>
      </c>
      <c r="F292" s="20" t="s">
        <v>311</v>
      </c>
      <c r="G292" s="20">
        <v>8.3</v>
      </c>
      <c r="H292" s="20">
        <v>3.656</v>
      </c>
      <c r="I292" s="20">
        <v>2.164</v>
      </c>
      <c r="J292" s="20"/>
      <c r="K292" s="20"/>
      <c r="L292" s="32"/>
      <c r="M292" s="32"/>
      <c r="N292" s="32">
        <v>2.28792757531884</v>
      </c>
      <c r="O292" s="20">
        <v>26.364354687135883</v>
      </c>
      <c r="P292" s="20">
        <v>0.23035479026745156</v>
      </c>
      <c r="Q292" s="68">
        <v>10.714126890750295</v>
      </c>
      <c r="R292" s="112">
        <v>16.295706194376532</v>
      </c>
      <c r="S292" s="20">
        <v>0.06136585847044106</v>
      </c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</row>
    <row r="293" ht="15.75" customHeight="1">
      <c r="A293" s="20" t="s">
        <v>180</v>
      </c>
      <c r="B293" s="20"/>
      <c r="C293" s="20" t="s">
        <v>236</v>
      </c>
      <c r="D293" s="20">
        <v>1.2</v>
      </c>
      <c r="E293" s="20">
        <v>0.9</v>
      </c>
      <c r="F293" s="20" t="s">
        <v>311</v>
      </c>
      <c r="G293" s="20">
        <v>11.0</v>
      </c>
      <c r="H293" s="20">
        <v>3.925</v>
      </c>
      <c r="I293" s="20">
        <v>2.3040000000000003</v>
      </c>
      <c r="J293" s="20">
        <v>3.861</v>
      </c>
      <c r="K293" s="20">
        <v>2.0995</v>
      </c>
      <c r="L293" s="32">
        <v>3.877</v>
      </c>
      <c r="M293" s="32">
        <v>2.1435</v>
      </c>
      <c r="N293" s="32">
        <v>2.28997650594563</v>
      </c>
      <c r="O293" s="20">
        <v>30.07757970813069</v>
      </c>
      <c r="P293" s="20">
        <v>0.23713448934254988</v>
      </c>
      <c r="Q293" s="68">
        <v>12.15614792378588</v>
      </c>
      <c r="R293" s="112">
        <v>19.070322077694136</v>
      </c>
      <c r="S293" s="20">
        <v>0.052437499268544796</v>
      </c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</row>
    <row r="294" ht="15.75" customHeight="1">
      <c r="A294" s="20" t="s">
        <v>180</v>
      </c>
      <c r="B294" s="20"/>
      <c r="C294" s="20" t="s">
        <v>236</v>
      </c>
      <c r="D294" s="20">
        <v>1.2</v>
      </c>
      <c r="E294" s="20">
        <v>0.9</v>
      </c>
      <c r="F294" s="20" t="s">
        <v>311</v>
      </c>
      <c r="G294" s="20">
        <v>13.8</v>
      </c>
      <c r="H294" s="20">
        <v>4.219</v>
      </c>
      <c r="I294" s="20">
        <v>2.3964999999999996</v>
      </c>
      <c r="J294" s="20"/>
      <c r="K294" s="20"/>
      <c r="L294" s="32"/>
      <c r="M294" s="32"/>
      <c r="N294" s="32">
        <v>2.29162236703526</v>
      </c>
      <c r="O294" s="20">
        <v>33.21447009950283</v>
      </c>
      <c r="P294" s="20">
        <v>0.26182583011858834</v>
      </c>
      <c r="Q294" s="68">
        <v>13.161273650730896</v>
      </c>
      <c r="R294" s="112">
        <v>23.242423892314125</v>
      </c>
      <c r="S294" s="20">
        <v>0.04302477248643086</v>
      </c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</row>
    <row r="295" ht="15.75" customHeight="1">
      <c r="A295" s="20" t="s">
        <v>180</v>
      </c>
      <c r="B295" s="20"/>
      <c r="C295" s="20" t="s">
        <v>236</v>
      </c>
      <c r="D295" s="20">
        <v>1.2</v>
      </c>
      <c r="E295" s="20">
        <v>0.9</v>
      </c>
      <c r="F295" s="20" t="s">
        <v>311</v>
      </c>
      <c r="G295" s="20">
        <v>16.5</v>
      </c>
      <c r="H295" s="20">
        <v>4.286</v>
      </c>
      <c r="I295" s="20">
        <v>2.4665</v>
      </c>
      <c r="J295" s="20">
        <v>3.986</v>
      </c>
      <c r="K295" s="20">
        <v>2.2175000000000002</v>
      </c>
      <c r="L295" s="20">
        <v>4.271</v>
      </c>
      <c r="M295" s="20">
        <v>2.2605</v>
      </c>
      <c r="N295" s="20">
        <v>2.29310355304316</v>
      </c>
      <c r="O295" s="20">
        <v>34.94345879326539</v>
      </c>
      <c r="P295" s="20">
        <v>0.25241998144458927</v>
      </c>
      <c r="Q295" s="68">
        <v>13.950375796847423</v>
      </c>
      <c r="R295" s="112">
        <v>23.523343413814796</v>
      </c>
      <c r="S295" s="20">
        <v>0.0425109637864114</v>
      </c>
      <c r="T295" s="112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</row>
    <row r="296" ht="15.75" customHeight="1">
      <c r="A296" s="20" t="s">
        <v>180</v>
      </c>
      <c r="B296" s="20"/>
      <c r="C296" s="20" t="s">
        <v>236</v>
      </c>
      <c r="D296" s="20">
        <v>1.2</v>
      </c>
      <c r="E296" s="20">
        <v>0.9</v>
      </c>
      <c r="F296" s="20" t="s">
        <v>311</v>
      </c>
      <c r="G296" s="20">
        <v>19.3</v>
      </c>
      <c r="H296" s="20">
        <v>4.336</v>
      </c>
      <c r="I296" s="20">
        <v>2.5215</v>
      </c>
      <c r="J296" s="20"/>
      <c r="K296" s="20"/>
      <c r="L296" s="20"/>
      <c r="M296" s="20"/>
      <c r="N296" s="20">
        <v>2.29429986319725</v>
      </c>
      <c r="O296" s="20">
        <v>36.30766385200486</v>
      </c>
      <c r="P296" s="20">
        <v>0.24451514499142935</v>
      </c>
      <c r="Q296" s="68">
        <v>14.587071920388283</v>
      </c>
      <c r="R296" s="112">
        <v>23.68546389360136</v>
      </c>
      <c r="S296" s="20">
        <v>0.042219987942484445</v>
      </c>
      <c r="T296" s="112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</row>
    <row r="297" ht="15.75" customHeight="1">
      <c r="A297" s="20" t="s">
        <v>180</v>
      </c>
      <c r="B297" s="20"/>
      <c r="C297" s="20" t="s">
        <v>236</v>
      </c>
      <c r="D297" s="20">
        <v>1.2</v>
      </c>
      <c r="E297" s="20">
        <v>0.9</v>
      </c>
      <c r="F297" s="20" t="s">
        <v>311</v>
      </c>
      <c r="G297" s="20">
        <v>22.1</v>
      </c>
      <c r="H297" s="20">
        <v>4.405</v>
      </c>
      <c r="I297" s="20">
        <v>2.5564999999999998</v>
      </c>
      <c r="J297" s="20">
        <v>4.286</v>
      </c>
      <c r="K297" s="20">
        <v>2.284</v>
      </c>
      <c r="L297" s="20">
        <v>4.549</v>
      </c>
      <c r="M297" s="20">
        <v>2.417</v>
      </c>
      <c r="N297" s="20">
        <v>2.29546116004505</v>
      </c>
      <c r="O297" s="20">
        <v>37.38770627448817</v>
      </c>
      <c r="P297" s="20">
        <v>0.24605520478167628</v>
      </c>
      <c r="Q297" s="68">
        <v>15.00242771388244</v>
      </c>
      <c r="R297" s="112">
        <v>24.5379487841999</v>
      </c>
      <c r="S297" s="20">
        <v>0.04075320267372571</v>
      </c>
      <c r="T297" s="112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</row>
    <row r="298" ht="15.75" customHeight="1">
      <c r="A298" s="20" t="s">
        <v>183</v>
      </c>
      <c r="B298" s="20"/>
      <c r="C298" s="20" t="s">
        <v>236</v>
      </c>
      <c r="D298" s="20">
        <v>1.2</v>
      </c>
      <c r="E298" s="20">
        <v>0.9</v>
      </c>
      <c r="F298" s="20" t="s">
        <v>311</v>
      </c>
      <c r="G298" s="20">
        <v>5.5</v>
      </c>
      <c r="H298" s="20">
        <v>3.155</v>
      </c>
      <c r="I298" s="20">
        <v>1.8969999999999998</v>
      </c>
      <c r="J298" s="20">
        <v>3.374</v>
      </c>
      <c r="K298" s="20">
        <v>1.7894999999999999</v>
      </c>
      <c r="L298" s="20">
        <v>3.671</v>
      </c>
      <c r="M298" s="20">
        <v>1.946</v>
      </c>
      <c r="N298" s="20">
        <v>2.27184651275313</v>
      </c>
      <c r="O298" s="20">
        <v>19.897279158458122</v>
      </c>
      <c r="P298" s="20">
        <v>0.21688643198179317</v>
      </c>
      <c r="Q298" s="68">
        <v>8.175487307412027</v>
      </c>
      <c r="R298" s="112">
        <v>11.713367240891435</v>
      </c>
      <c r="S298" s="20">
        <v>0.08537254740114303</v>
      </c>
      <c r="T298" s="112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</row>
    <row r="299" ht="15.75" customHeight="1">
      <c r="A299" s="20" t="s">
        <v>183</v>
      </c>
      <c r="B299" s="20"/>
      <c r="C299" s="20" t="s">
        <v>236</v>
      </c>
      <c r="D299" s="20">
        <v>1.2</v>
      </c>
      <c r="E299" s="20">
        <v>0.9</v>
      </c>
      <c r="F299" s="20" t="s">
        <v>311</v>
      </c>
      <c r="G299" s="20">
        <v>8.3</v>
      </c>
      <c r="H299" s="20">
        <v>3.781</v>
      </c>
      <c r="I299" s="20">
        <v>2.19</v>
      </c>
      <c r="J299" s="20"/>
      <c r="K299" s="20"/>
      <c r="L299" s="20"/>
      <c r="M299" s="20"/>
      <c r="N299" s="20">
        <v>2.27506595113669</v>
      </c>
      <c r="O299" s="20">
        <v>27.225579702085152</v>
      </c>
      <c r="P299" s="20">
        <v>0.24756999076091749</v>
      </c>
      <c r="Q299" s="68">
        <v>10.911443808246679</v>
      </c>
      <c r="R299" s="112">
        <v>17.975662365549123</v>
      </c>
      <c r="S299" s="20">
        <v>0.05563077341264091</v>
      </c>
      <c r="T299" s="112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</row>
    <row r="300" ht="15.75" customHeight="1">
      <c r="A300" s="20" t="s">
        <v>183</v>
      </c>
      <c r="B300" s="20"/>
      <c r="C300" s="20" t="s">
        <v>236</v>
      </c>
      <c r="D300" s="20">
        <v>1.2</v>
      </c>
      <c r="E300" s="20">
        <v>0.9</v>
      </c>
      <c r="F300" s="20" t="s">
        <v>311</v>
      </c>
      <c r="G300" s="20">
        <v>11.0</v>
      </c>
      <c r="H300" s="20">
        <v>4.085</v>
      </c>
      <c r="I300" s="20">
        <v>2.385</v>
      </c>
      <c r="J300" s="20">
        <v>3.933</v>
      </c>
      <c r="K300" s="20">
        <v>1.9935</v>
      </c>
      <c r="L300" s="20">
        <v>4.094</v>
      </c>
      <c r="M300" s="20">
        <v>2.2045000000000003</v>
      </c>
      <c r="N300" s="20">
        <v>2.27753060715551</v>
      </c>
      <c r="O300" s="20">
        <v>32.16547772926531</v>
      </c>
      <c r="P300" s="20">
        <v>0.24142081098281662</v>
      </c>
      <c r="Q300" s="68">
        <v>12.955106537887149</v>
      </c>
      <c r="R300" s="112">
        <v>20.732190302141067</v>
      </c>
      <c r="S300" s="20">
        <v>0.04823417040970955</v>
      </c>
      <c r="T300" s="112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</row>
    <row r="301" ht="15.75" customHeight="1">
      <c r="A301" s="20" t="s">
        <v>183</v>
      </c>
      <c r="B301" s="20"/>
      <c r="C301" s="20" t="s">
        <v>236</v>
      </c>
      <c r="D301" s="20">
        <v>1.2</v>
      </c>
      <c r="E301" s="20">
        <v>0.9</v>
      </c>
      <c r="F301" s="20" t="s">
        <v>311</v>
      </c>
      <c r="G301" s="20">
        <v>13.8</v>
      </c>
      <c r="H301" s="20">
        <v>4.313</v>
      </c>
      <c r="I301" s="20">
        <v>2.482</v>
      </c>
      <c r="J301" s="20"/>
      <c r="K301" s="20"/>
      <c r="L301" s="20"/>
      <c r="M301" s="20"/>
      <c r="N301" s="20">
        <v>2.27945228504529</v>
      </c>
      <c r="O301" s="20">
        <v>35.1736927014878</v>
      </c>
      <c r="P301" s="20">
        <v>0.2524312902353345</v>
      </c>
      <c r="Q301" s="68">
        <v>14.042164618419344</v>
      </c>
      <c r="R301" s="112">
        <v>23.679414585499185</v>
      </c>
      <c r="S301" s="20">
        <v>0.0422307737545328</v>
      </c>
      <c r="T301" s="112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</row>
    <row r="302" ht="15.75" customHeight="1">
      <c r="A302" s="20" t="s">
        <v>183</v>
      </c>
      <c r="B302" s="20"/>
      <c r="C302" s="20" t="s">
        <v>236</v>
      </c>
      <c r="D302" s="20">
        <v>1.2</v>
      </c>
      <c r="E302" s="20">
        <v>0.9</v>
      </c>
      <c r="F302" s="20" t="s">
        <v>311</v>
      </c>
      <c r="G302" s="20">
        <v>16.5</v>
      </c>
      <c r="H302" s="20">
        <v>4.477</v>
      </c>
      <c r="I302" s="20">
        <v>2.568</v>
      </c>
      <c r="J302" s="20">
        <v>4.367</v>
      </c>
      <c r="K302" s="20">
        <v>2.157</v>
      </c>
      <c r="L302" s="20">
        <v>4.397</v>
      </c>
      <c r="M302" s="20">
        <v>2.3265000000000002</v>
      </c>
      <c r="N302" s="20">
        <v>2.28122778897509</v>
      </c>
      <c r="O302" s="20">
        <v>37.754823957238145</v>
      </c>
      <c r="P302" s="20">
        <v>0.25482673124689337</v>
      </c>
      <c r="Q302" s="68">
        <v>15.043839526642065</v>
      </c>
      <c r="R302" s="112">
        <v>25.665402641738684</v>
      </c>
      <c r="S302" s="20">
        <v>0.038962957798049015</v>
      </c>
      <c r="T302" s="112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</row>
    <row r="303" ht="15.75" customHeight="1">
      <c r="A303" s="20" t="s">
        <v>183</v>
      </c>
      <c r="B303" s="20"/>
      <c r="C303" s="20" t="s">
        <v>236</v>
      </c>
      <c r="D303" s="20">
        <v>1.2</v>
      </c>
      <c r="E303" s="20">
        <v>0.9</v>
      </c>
      <c r="F303" s="20" t="s">
        <v>311</v>
      </c>
      <c r="G303" s="20">
        <v>19.3</v>
      </c>
      <c r="H303" s="20">
        <v>4.722</v>
      </c>
      <c r="I303" s="20">
        <v>2.6414999999999997</v>
      </c>
      <c r="J303" s="20"/>
      <c r="K303" s="20"/>
      <c r="L303" s="20"/>
      <c r="M303" s="20"/>
      <c r="N303" s="20">
        <v>2.28286491989727</v>
      </c>
      <c r="O303" s="20">
        <v>40.53133513485051</v>
      </c>
      <c r="P303" s="20">
        <v>0.2722705364526966</v>
      </c>
      <c r="Q303" s="68">
        <v>15.928740772327666</v>
      </c>
      <c r="R303" s="112">
        <v>29.66336642281647</v>
      </c>
      <c r="S303" s="20">
        <v>0.033711615389371986</v>
      </c>
      <c r="T303" s="20"/>
      <c r="U303" s="20"/>
      <c r="V303" s="20"/>
      <c r="W303" s="57"/>
      <c r="X303" s="57"/>
      <c r="Y303" s="113"/>
      <c r="Z303" s="57"/>
      <c r="AA303" s="20"/>
      <c r="AB303" s="20"/>
      <c r="AC303" s="20"/>
      <c r="AD303" s="20"/>
      <c r="AE303" s="20"/>
      <c r="AF303" s="20"/>
      <c r="AG303" s="20"/>
    </row>
    <row r="304" ht="15.75" customHeight="1">
      <c r="A304" s="20" t="s">
        <v>183</v>
      </c>
      <c r="B304" s="20"/>
      <c r="C304" s="20" t="s">
        <v>236</v>
      </c>
      <c r="D304" s="20">
        <v>1.2</v>
      </c>
      <c r="E304" s="20">
        <v>0.9</v>
      </c>
      <c r="F304" s="20" t="s">
        <v>311</v>
      </c>
      <c r="G304" s="20">
        <v>22.1</v>
      </c>
      <c r="H304" s="20">
        <v>4.773</v>
      </c>
      <c r="I304" s="20">
        <v>2.702</v>
      </c>
      <c r="J304" s="20">
        <v>4.433</v>
      </c>
      <c r="K304" s="20">
        <v>2.2489999999999997</v>
      </c>
      <c r="L304" s="20">
        <v>4.639</v>
      </c>
      <c r="M304" s="20">
        <v>2.4074999999999998</v>
      </c>
      <c r="N304" s="20">
        <v>2.2843022388521</v>
      </c>
      <c r="O304" s="20">
        <v>42.166639643260126</v>
      </c>
      <c r="P304" s="20">
        <v>0.26419696105964025</v>
      </c>
      <c r="Q304" s="68">
        <v>16.677242922620366</v>
      </c>
      <c r="R304" s="112">
        <v>29.803573802346882</v>
      </c>
      <c r="S304" s="20">
        <v>0.03355302309152116</v>
      </c>
      <c r="T304" s="20"/>
      <c r="U304" s="20"/>
      <c r="V304" s="20"/>
      <c r="W304" s="20"/>
      <c r="X304" s="20"/>
      <c r="Y304" s="13"/>
      <c r="Z304" s="20"/>
      <c r="AA304" s="20"/>
      <c r="AB304" s="20"/>
      <c r="AC304" s="20"/>
      <c r="AD304" s="20"/>
      <c r="AE304" s="20"/>
      <c r="AF304" s="20"/>
      <c r="AG304" s="20"/>
    </row>
    <row r="305" ht="15.75" customHeight="1">
      <c r="A305" s="20" t="s">
        <v>184</v>
      </c>
      <c r="B305" s="20"/>
      <c r="C305" s="20" t="s">
        <v>236</v>
      </c>
      <c r="D305" s="20">
        <v>1.2</v>
      </c>
      <c r="E305" s="20">
        <v>0.9</v>
      </c>
      <c r="F305" s="20" t="s">
        <v>311</v>
      </c>
      <c r="G305" s="20">
        <v>5.5</v>
      </c>
      <c r="H305" s="20">
        <v>3.155</v>
      </c>
      <c r="I305" s="20">
        <v>1.8969999999999998</v>
      </c>
      <c r="J305" s="20">
        <v>3.374</v>
      </c>
      <c r="K305" s="20">
        <v>1.7894999999999999</v>
      </c>
      <c r="L305" s="20">
        <v>3.671</v>
      </c>
      <c r="M305" s="20">
        <v>1.946</v>
      </c>
      <c r="N305" s="20">
        <v>2.27725826648212</v>
      </c>
      <c r="O305" s="20">
        <v>19.944676363365264</v>
      </c>
      <c r="P305" s="20">
        <v>0.21688643198179317</v>
      </c>
      <c r="Q305" s="68">
        <v>8.194962093086954</v>
      </c>
      <c r="R305" s="112">
        <v>11.741269591903743</v>
      </c>
      <c r="S305" s="20">
        <v>0.08516966518591444</v>
      </c>
      <c r="T305" s="20">
        <v>5.5</v>
      </c>
      <c r="U305" s="20">
        <v>3.988</v>
      </c>
      <c r="V305" s="20">
        <v>2.208</v>
      </c>
      <c r="W305" s="20">
        <v>3.961</v>
      </c>
      <c r="X305" s="20">
        <v>2.2725</v>
      </c>
      <c r="Y305" s="20">
        <v>4.02</v>
      </c>
      <c r="Z305" s="20">
        <v>2.1975</v>
      </c>
      <c r="AA305" s="20" t="s">
        <v>31</v>
      </c>
      <c r="AB305" s="20">
        <v>1.201</v>
      </c>
      <c r="AC305" s="20">
        <v>3.47</v>
      </c>
      <c r="AD305" s="20"/>
      <c r="AE305" s="20">
        <v>22.0</v>
      </c>
      <c r="AF305" s="20">
        <v>17027.0</v>
      </c>
      <c r="AG305" s="20"/>
    </row>
    <row r="306" ht="15.75" customHeight="1">
      <c r="A306" s="20" t="s">
        <v>184</v>
      </c>
      <c r="B306" s="20"/>
      <c r="C306" s="20" t="s">
        <v>236</v>
      </c>
      <c r="D306" s="20">
        <v>1.2</v>
      </c>
      <c r="E306" s="20">
        <v>0.9</v>
      </c>
      <c r="F306" s="20" t="s">
        <v>311</v>
      </c>
      <c r="G306" s="20">
        <v>8.3</v>
      </c>
      <c r="H306" s="20">
        <v>3.781</v>
      </c>
      <c r="I306" s="20">
        <v>2.19</v>
      </c>
      <c r="J306" s="20"/>
      <c r="K306" s="20"/>
      <c r="L306" s="20"/>
      <c r="M306" s="20"/>
      <c r="N306" s="20">
        <v>2.28112267816861</v>
      </c>
      <c r="O306" s="20">
        <v>27.298060196313877</v>
      </c>
      <c r="P306" s="20">
        <v>0.24756999076091749</v>
      </c>
      <c r="Q306" s="68">
        <v>10.94049247676447</v>
      </c>
      <c r="R306" s="112">
        <v>18.02351754096138</v>
      </c>
      <c r="S306" s="20">
        <v>0.05548306526333371</v>
      </c>
      <c r="T306" s="20">
        <v>8.3</v>
      </c>
      <c r="U306" s="20">
        <v>4.475</v>
      </c>
      <c r="V306" s="20">
        <v>2.4545</v>
      </c>
      <c r="W306" s="20"/>
      <c r="X306" s="20"/>
      <c r="Y306" s="20"/>
      <c r="Z306" s="20"/>
      <c r="AA306" s="20" t="s">
        <v>31</v>
      </c>
      <c r="AB306" s="20">
        <v>1.201</v>
      </c>
      <c r="AC306" s="20">
        <v>3.47</v>
      </c>
      <c r="AD306" s="20"/>
      <c r="AE306" s="20">
        <v>22.0</v>
      </c>
      <c r="AF306" s="20">
        <v>17027.0</v>
      </c>
      <c r="AG306" s="20"/>
    </row>
    <row r="307" ht="15.75" customHeight="1">
      <c r="A307" s="20" t="s">
        <v>184</v>
      </c>
      <c r="B307" s="20"/>
      <c r="C307" s="20" t="s">
        <v>236</v>
      </c>
      <c r="D307" s="20">
        <v>1.2</v>
      </c>
      <c r="E307" s="20">
        <v>0.9</v>
      </c>
      <c r="F307" s="20" t="s">
        <v>311</v>
      </c>
      <c r="G307" s="20">
        <v>11.0</v>
      </c>
      <c r="H307" s="20">
        <v>4.085</v>
      </c>
      <c r="I307" s="20">
        <v>2.385</v>
      </c>
      <c r="J307" s="20">
        <v>3.933</v>
      </c>
      <c r="K307" s="20">
        <v>1.9935</v>
      </c>
      <c r="L307" s="20">
        <v>4.094</v>
      </c>
      <c r="M307" s="20">
        <v>2.2045000000000003</v>
      </c>
      <c r="N307" s="20">
        <v>2.28394311509979</v>
      </c>
      <c r="O307" s="20">
        <v>32.25604133390907</v>
      </c>
      <c r="P307" s="20">
        <v>0.24142081098281662</v>
      </c>
      <c r="Q307" s="68">
        <v>12.991582325888501</v>
      </c>
      <c r="R307" s="112">
        <v>20.790562881019753</v>
      </c>
      <c r="S307" s="20">
        <v>0.04809874584554544</v>
      </c>
      <c r="T307" s="20">
        <v>11.0</v>
      </c>
      <c r="U307" s="20">
        <v>4.661</v>
      </c>
      <c r="V307" s="20">
        <v>2.5090000000000003</v>
      </c>
      <c r="W307" s="20">
        <v>3.999</v>
      </c>
      <c r="X307" s="20">
        <v>2.3315</v>
      </c>
      <c r="Y307" s="20">
        <v>4.147</v>
      </c>
      <c r="Z307" s="20">
        <v>2.2945</v>
      </c>
      <c r="AA307" s="20" t="s">
        <v>31</v>
      </c>
      <c r="AB307" s="20">
        <v>1.201</v>
      </c>
      <c r="AC307" s="20">
        <v>3.47</v>
      </c>
      <c r="AD307" s="20"/>
      <c r="AE307" s="20">
        <v>22.0</v>
      </c>
      <c r="AF307" s="20">
        <v>17027.0</v>
      </c>
      <c r="AG307" s="20"/>
    </row>
    <row r="308" ht="15.75" customHeight="1">
      <c r="A308" s="20" t="s">
        <v>184</v>
      </c>
      <c r="B308" s="20"/>
      <c r="C308" s="20" t="s">
        <v>236</v>
      </c>
      <c r="D308" s="20">
        <v>1.2</v>
      </c>
      <c r="E308" s="20">
        <v>0.9</v>
      </c>
      <c r="F308" s="20" t="s">
        <v>311</v>
      </c>
      <c r="G308" s="20">
        <v>13.8</v>
      </c>
      <c r="H308" s="20">
        <v>4.313</v>
      </c>
      <c r="I308" s="20">
        <v>2.482</v>
      </c>
      <c r="J308" s="20"/>
      <c r="K308" s="20"/>
      <c r="L308" s="20"/>
      <c r="M308" s="20"/>
      <c r="N308" s="20">
        <v>2.28606073282593</v>
      </c>
      <c r="O308" s="20">
        <v>35.27566610667599</v>
      </c>
      <c r="P308" s="20">
        <v>0.2524312902353345</v>
      </c>
      <c r="Q308" s="68">
        <v>14.082874797885168</v>
      </c>
      <c r="R308" s="112">
        <v>23.748064486965003</v>
      </c>
      <c r="S308" s="20">
        <v>0.04210869481800871</v>
      </c>
      <c r="T308" s="20">
        <v>13.8</v>
      </c>
      <c r="U308" s="20">
        <v>4.777</v>
      </c>
      <c r="V308" s="20">
        <v>2.608</v>
      </c>
      <c r="W308" s="20"/>
      <c r="X308" s="20"/>
      <c r="Y308" s="20"/>
      <c r="Z308" s="20"/>
      <c r="AA308" s="20" t="s">
        <v>31</v>
      </c>
      <c r="AB308" s="20">
        <v>1.201</v>
      </c>
      <c r="AC308" s="20">
        <v>3.47</v>
      </c>
      <c r="AD308" s="20"/>
      <c r="AE308" s="20">
        <v>22.0</v>
      </c>
      <c r="AF308" s="20">
        <v>17027.0</v>
      </c>
      <c r="AG308" s="20"/>
    </row>
    <row r="309" ht="15.75" customHeight="1">
      <c r="A309" s="20" t="s">
        <v>184</v>
      </c>
      <c r="B309" s="20"/>
      <c r="C309" s="20" t="s">
        <v>236</v>
      </c>
      <c r="D309" s="20">
        <v>1.2</v>
      </c>
      <c r="E309" s="20">
        <v>0.9</v>
      </c>
      <c r="F309" s="20" t="s">
        <v>311</v>
      </c>
      <c r="G309" s="20">
        <v>16.5</v>
      </c>
      <c r="H309" s="20">
        <v>4.477</v>
      </c>
      <c r="I309" s="20">
        <v>2.568</v>
      </c>
      <c r="J309" s="20">
        <v>4.367</v>
      </c>
      <c r="K309" s="20">
        <v>2.157</v>
      </c>
      <c r="L309" s="20">
        <v>4.397</v>
      </c>
      <c r="M309" s="20">
        <v>2.3265000000000002</v>
      </c>
      <c r="N309" s="20">
        <v>2.28825201560642</v>
      </c>
      <c r="O309" s="20">
        <v>37.87107646002778</v>
      </c>
      <c r="P309" s="20">
        <v>0.25482673124689337</v>
      </c>
      <c r="Q309" s="68">
        <v>15.090161660166475</v>
      </c>
      <c r="R309" s="112">
        <v>25.74443008722711</v>
      </c>
      <c r="S309" s="20">
        <v>0.03884335355693665</v>
      </c>
      <c r="T309" s="112">
        <v>16.5</v>
      </c>
      <c r="U309" s="20">
        <v>4.826</v>
      </c>
      <c r="V309" s="20">
        <v>2.6875</v>
      </c>
      <c r="W309" s="20">
        <v>4.05</v>
      </c>
      <c r="X309" s="20">
        <v>2.3785</v>
      </c>
      <c r="Y309" s="20">
        <v>4.207</v>
      </c>
      <c r="Z309" s="20">
        <v>2.322</v>
      </c>
      <c r="AA309" s="20" t="s">
        <v>31</v>
      </c>
      <c r="AB309" s="20">
        <v>1.201</v>
      </c>
      <c r="AC309" s="20">
        <v>3.47</v>
      </c>
      <c r="AD309" s="20"/>
      <c r="AE309" s="20">
        <v>22.0</v>
      </c>
      <c r="AF309" s="20">
        <v>17027.0</v>
      </c>
      <c r="AG309" s="20"/>
    </row>
    <row r="310" ht="15.75" customHeight="1">
      <c r="A310" s="20" t="s">
        <v>184</v>
      </c>
      <c r="B310" s="20"/>
      <c r="C310" s="20" t="s">
        <v>236</v>
      </c>
      <c r="D310" s="20">
        <v>1.2</v>
      </c>
      <c r="E310" s="20">
        <v>0.9</v>
      </c>
      <c r="F310" s="20" t="s">
        <v>311</v>
      </c>
      <c r="G310" s="20">
        <v>19.3</v>
      </c>
      <c r="H310" s="20">
        <v>4.722</v>
      </c>
      <c r="I310" s="20">
        <v>2.6414999999999997</v>
      </c>
      <c r="J310" s="20"/>
      <c r="K310" s="20"/>
      <c r="L310" s="20"/>
      <c r="M310" s="20"/>
      <c r="N310" s="20">
        <v>2.28972683693331</v>
      </c>
      <c r="O310" s="20">
        <v>40.6531656718355</v>
      </c>
      <c r="P310" s="20">
        <v>0.2722705364526966</v>
      </c>
      <c r="Q310" s="68">
        <v>15.976619951124292</v>
      </c>
      <c r="R310" s="112">
        <v>29.75252963069133</v>
      </c>
      <c r="S310" s="20">
        <v>0.03361058748323861</v>
      </c>
      <c r="T310" s="112">
        <v>19.3</v>
      </c>
      <c r="U310" s="20">
        <v>4.953</v>
      </c>
      <c r="V310" s="20">
        <v>2.7359999999999998</v>
      </c>
      <c r="W310" s="20"/>
      <c r="X310" s="20"/>
      <c r="Y310" s="20"/>
      <c r="Z310" s="20"/>
      <c r="AA310" s="20" t="s">
        <v>31</v>
      </c>
      <c r="AB310" s="20">
        <v>2.201</v>
      </c>
      <c r="AC310" s="20">
        <v>3.47</v>
      </c>
      <c r="AD310" s="20"/>
      <c r="AE310" s="20">
        <v>22.0</v>
      </c>
      <c r="AF310" s="20">
        <v>17027.0</v>
      </c>
      <c r="AG310" s="20"/>
    </row>
    <row r="311" ht="15.75" customHeight="1">
      <c r="A311" s="20" t="s">
        <v>184</v>
      </c>
      <c r="B311" s="20"/>
      <c r="C311" s="20" t="s">
        <v>236</v>
      </c>
      <c r="D311" s="20">
        <v>1.2</v>
      </c>
      <c r="E311" s="20">
        <v>0.9</v>
      </c>
      <c r="F311" s="20" t="s">
        <v>311</v>
      </c>
      <c r="G311" s="20">
        <v>22.1</v>
      </c>
      <c r="H311" s="20">
        <v>4.773</v>
      </c>
      <c r="I311" s="20">
        <v>2.702</v>
      </c>
      <c r="J311" s="20">
        <v>4.433</v>
      </c>
      <c r="K311" s="20">
        <v>2.2489999999999997</v>
      </c>
      <c r="L311" s="20">
        <v>4.639</v>
      </c>
      <c r="M311" s="20">
        <v>2.4074999999999998</v>
      </c>
      <c r="N311" s="20">
        <v>2.29111811022823</v>
      </c>
      <c r="O311" s="20">
        <v>42.29245591541705</v>
      </c>
      <c r="P311" s="20">
        <v>0.26419696105964025</v>
      </c>
      <c r="Q311" s="68">
        <v>16.7270042636267</v>
      </c>
      <c r="R311" s="112">
        <v>29.892501319087344</v>
      </c>
      <c r="S311" s="20">
        <v>0.03345320585003929</v>
      </c>
      <c r="T311" s="112">
        <v>22.1</v>
      </c>
      <c r="U311" s="20">
        <v>5.101</v>
      </c>
      <c r="V311" s="20">
        <v>2.7655000000000003</v>
      </c>
      <c r="W311" s="20">
        <v>4.089</v>
      </c>
      <c r="X311" s="20">
        <v>2.399</v>
      </c>
      <c r="Y311" s="20">
        <v>4.342</v>
      </c>
      <c r="Z311" s="20">
        <v>2.4065</v>
      </c>
      <c r="AA311" s="20" t="s">
        <v>31</v>
      </c>
      <c r="AB311" s="20">
        <v>3.201</v>
      </c>
      <c r="AC311" s="20">
        <v>3.47</v>
      </c>
      <c r="AD311" s="20"/>
      <c r="AE311" s="20">
        <v>22.0</v>
      </c>
      <c r="AF311" s="20">
        <v>17027.0</v>
      </c>
      <c r="AG311" s="20"/>
    </row>
    <row r="312" ht="15.75" customHeight="1">
      <c r="A312" s="20" t="s">
        <v>185</v>
      </c>
      <c r="B312" s="20"/>
      <c r="C312" s="20" t="s">
        <v>236</v>
      </c>
      <c r="D312" s="20">
        <v>1.2</v>
      </c>
      <c r="E312" s="20">
        <v>0.9</v>
      </c>
      <c r="F312" s="20" t="s">
        <v>311</v>
      </c>
      <c r="G312" s="20">
        <v>5.5</v>
      </c>
      <c r="H312" s="20">
        <v>3.121</v>
      </c>
      <c r="I312" s="20">
        <v>1.986</v>
      </c>
      <c r="J312" s="20">
        <v>3.956</v>
      </c>
      <c r="K312" s="20">
        <v>2.3115</v>
      </c>
      <c r="L312" s="20">
        <v>3.948</v>
      </c>
      <c r="M312" s="20">
        <v>2.3315</v>
      </c>
      <c r="N312" s="20">
        <v>2.43763568434707</v>
      </c>
      <c r="O312" s="20">
        <v>22.30133514047493</v>
      </c>
      <c r="P312" s="20">
        <v>0.15977456872272577</v>
      </c>
      <c r="Q312" s="68">
        <v>9.614512915658976</v>
      </c>
      <c r="R312" s="112">
        <v>10.924783535802161</v>
      </c>
      <c r="S312" s="20">
        <v>0.09153499442097406</v>
      </c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</row>
    <row r="313" ht="15.75" customHeight="1">
      <c r="A313" s="20" t="s">
        <v>185</v>
      </c>
      <c r="B313" s="20"/>
      <c r="C313" s="20" t="s">
        <v>236</v>
      </c>
      <c r="D313" s="20">
        <v>1.2</v>
      </c>
      <c r="E313" s="20">
        <v>0.9</v>
      </c>
      <c r="F313" s="20" t="s">
        <v>311</v>
      </c>
      <c r="G313" s="20">
        <v>8.3</v>
      </c>
      <c r="H313" s="20">
        <v>3.66</v>
      </c>
      <c r="I313" s="20">
        <v>2.2465</v>
      </c>
      <c r="J313" s="20"/>
      <c r="K313" s="20"/>
      <c r="L313" s="20"/>
      <c r="M313" s="20"/>
      <c r="N313" s="20">
        <v>2.43915947023156</v>
      </c>
      <c r="O313" s="20">
        <v>29.48842712475358</v>
      </c>
      <c r="P313" s="20">
        <v>0.19775659791687772</v>
      </c>
      <c r="Q313" s="68">
        <v>12.309857936094637</v>
      </c>
      <c r="R313" s="112">
        <v>16.26086068464104</v>
      </c>
      <c r="S313" s="20">
        <v>0.061497359788866245</v>
      </c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</row>
    <row r="314" ht="15.75" customHeight="1">
      <c r="A314" s="20" t="s">
        <v>185</v>
      </c>
      <c r="B314" s="20"/>
      <c r="C314" s="20" t="s">
        <v>236</v>
      </c>
      <c r="D314" s="20">
        <v>1.2</v>
      </c>
      <c r="E314" s="20">
        <v>0.9</v>
      </c>
      <c r="F314" s="20" t="s">
        <v>311</v>
      </c>
      <c r="G314" s="20">
        <v>11.0</v>
      </c>
      <c r="H314" s="20">
        <v>3.982</v>
      </c>
      <c r="I314" s="20">
        <v>2.3834999999999997</v>
      </c>
      <c r="J314" s="20">
        <v>4.39</v>
      </c>
      <c r="K314" s="20">
        <v>2.475</v>
      </c>
      <c r="L314" s="20">
        <v>4.345</v>
      </c>
      <c r="M314" s="20">
        <v>2.5365</v>
      </c>
      <c r="N314" s="20">
        <v>2.4405340799373</v>
      </c>
      <c r="O314" s="20">
        <v>33.85349300497633</v>
      </c>
      <c r="P314" s="20">
        <v>0.2208387374789033</v>
      </c>
      <c r="Q314" s="68">
        <v>13.864850436711073</v>
      </c>
      <c r="R314" s="112">
        <v>20.211431855579633</v>
      </c>
      <c r="S314" s="20">
        <v>0.04947694983440457</v>
      </c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</row>
    <row r="315" ht="15.75" customHeight="1">
      <c r="A315" s="20" t="s">
        <v>185</v>
      </c>
      <c r="B315" s="20"/>
      <c r="C315" s="20" t="s">
        <v>236</v>
      </c>
      <c r="D315" s="20">
        <v>1.2</v>
      </c>
      <c r="E315" s="20">
        <v>0.9</v>
      </c>
      <c r="F315" s="20" t="s">
        <v>311</v>
      </c>
      <c r="G315" s="20">
        <v>13.8</v>
      </c>
      <c r="H315" s="20">
        <v>4.233</v>
      </c>
      <c r="I315" s="20">
        <v>2.491</v>
      </c>
      <c r="J315" s="20"/>
      <c r="K315" s="20"/>
      <c r="L315" s="20"/>
      <c r="M315" s="20"/>
      <c r="N315" s="20">
        <v>2.44152110502095</v>
      </c>
      <c r="O315" s="20">
        <v>37.42387120135038</v>
      </c>
      <c r="P315" s="20">
        <v>0.23512461317172875</v>
      </c>
      <c r="Q315" s="68">
        <v>15.149836219864504</v>
      </c>
      <c r="R315" s="112">
        <v>23.548099132878722</v>
      </c>
      <c r="S315" s="20">
        <v>0.04246627272788075</v>
      </c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</row>
    <row r="316" ht="15.75" customHeight="1">
      <c r="A316" s="20" t="s">
        <v>185</v>
      </c>
      <c r="B316" s="20"/>
      <c r="C316" s="20" t="s">
        <v>236</v>
      </c>
      <c r="D316" s="20">
        <v>1.2</v>
      </c>
      <c r="E316" s="20">
        <v>0.9</v>
      </c>
      <c r="F316" s="20" t="s">
        <v>311</v>
      </c>
      <c r="G316" s="20">
        <v>16.5</v>
      </c>
      <c r="H316" s="20">
        <v>4.341</v>
      </c>
      <c r="I316" s="20">
        <v>2.5645</v>
      </c>
      <c r="J316" s="20">
        <v>4.505</v>
      </c>
      <c r="K316" s="20">
        <v>2.5815</v>
      </c>
      <c r="L316" s="20">
        <v>4.671</v>
      </c>
      <c r="M316" s="20">
        <v>2.69</v>
      </c>
      <c r="N316" s="20">
        <v>2.44238452273351</v>
      </c>
      <c r="O316" s="20">
        <v>39.57698305540922</v>
      </c>
      <c r="P316" s="20">
        <v>0.23195045787505306</v>
      </c>
      <c r="Q316" s="68">
        <v>16.062733205876693</v>
      </c>
      <c r="R316" s="112">
        <v>24.608002648605563</v>
      </c>
      <c r="S316" s="20">
        <v>0.040637186783489966</v>
      </c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</row>
    <row r="317" ht="15.75" customHeight="1">
      <c r="A317" s="20" t="s">
        <v>185</v>
      </c>
      <c r="B317" s="20"/>
      <c r="C317" s="20" t="s">
        <v>236</v>
      </c>
      <c r="D317" s="20">
        <v>1.2</v>
      </c>
      <c r="E317" s="20">
        <v>0.9</v>
      </c>
      <c r="F317" s="20" t="s">
        <v>311</v>
      </c>
      <c r="G317" s="20">
        <v>19.3</v>
      </c>
      <c r="H317" s="20">
        <v>4.555</v>
      </c>
      <c r="I317" s="20">
        <v>2.6315</v>
      </c>
      <c r="J317" s="20"/>
      <c r="K317" s="20"/>
      <c r="L317" s="20"/>
      <c r="M317" s="20"/>
      <c r="N317" s="20">
        <v>2.44237989425003</v>
      </c>
      <c r="O317" s="20">
        <v>42.26631248860844</v>
      </c>
      <c r="P317" s="20">
        <v>0.24952341557006627</v>
      </c>
      <c r="Q317" s="68">
        <v>16.912973363258423</v>
      </c>
      <c r="R317" s="112">
        <v>28.12392795438574</v>
      </c>
      <c r="S317" s="20">
        <v>0.0355569108846354</v>
      </c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</row>
    <row r="318" ht="15.75" customHeight="1">
      <c r="A318" s="20" t="s">
        <v>185</v>
      </c>
      <c r="B318" s="20"/>
      <c r="C318" s="20" t="s">
        <v>236</v>
      </c>
      <c r="D318" s="20">
        <v>1.2</v>
      </c>
      <c r="E318" s="20">
        <v>0.9</v>
      </c>
      <c r="F318" s="20" t="s">
        <v>311</v>
      </c>
      <c r="G318" s="20">
        <v>22.1</v>
      </c>
      <c r="H318" s="20">
        <v>4.687</v>
      </c>
      <c r="I318" s="20">
        <v>2.6695</v>
      </c>
      <c r="J318" s="20">
        <v>4.788</v>
      </c>
      <c r="K318" s="20">
        <v>2.701</v>
      </c>
      <c r="L318" s="20">
        <v>4.782</v>
      </c>
      <c r="M318" s="20">
        <v>2.7615</v>
      </c>
      <c r="N318" s="20">
        <v>2.44268458936525</v>
      </c>
      <c r="O318" s="20">
        <v>43.8633995180662</v>
      </c>
      <c r="P318" s="20">
        <v>0.25992603124078034</v>
      </c>
      <c r="Q318" s="68">
        <v>17.407132811943473</v>
      </c>
      <c r="R318" s="112">
        <v>30.451308920028914</v>
      </c>
      <c r="S318" s="20">
        <v>0.032839310869237026</v>
      </c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</row>
    <row r="319" ht="15.75" customHeight="1">
      <c r="A319" s="20" t="s">
        <v>187</v>
      </c>
      <c r="B319" s="20"/>
      <c r="C319" s="20" t="s">
        <v>236</v>
      </c>
      <c r="D319" s="20">
        <v>1.2</v>
      </c>
      <c r="E319" s="20">
        <v>0.9</v>
      </c>
      <c r="F319" s="20" t="s">
        <v>311</v>
      </c>
      <c r="G319" s="20">
        <v>5.5</v>
      </c>
      <c r="H319" s="20">
        <v>3.995</v>
      </c>
      <c r="I319" s="20">
        <v>2.4725</v>
      </c>
      <c r="J319" s="20">
        <v>4.376</v>
      </c>
      <c r="K319" s="20">
        <v>2.4770000000000003</v>
      </c>
      <c r="L319" s="20">
        <v>4.341</v>
      </c>
      <c r="M319" s="20">
        <v>2.5735</v>
      </c>
      <c r="N319" s="20">
        <v>2.54832583459209</v>
      </c>
      <c r="O319" s="20">
        <v>37.063926278794746</v>
      </c>
      <c r="P319" s="20">
        <v>0.18958059211048292</v>
      </c>
      <c r="Q319" s="68">
        <v>15.578568835356561</v>
      </c>
      <c r="R319" s="112">
        <v>19.899918914426877</v>
      </c>
      <c r="S319" s="20">
        <v>0.05025146103861902</v>
      </c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</row>
    <row r="320" ht="15.75" customHeight="1">
      <c r="A320" s="20" t="s">
        <v>187</v>
      </c>
      <c r="B320" s="20"/>
      <c r="C320" s="20" t="s">
        <v>236</v>
      </c>
      <c r="D320" s="20">
        <v>1.2</v>
      </c>
      <c r="E320" s="20">
        <v>0.9</v>
      </c>
      <c r="F320" s="20" t="s">
        <v>311</v>
      </c>
      <c r="G320" s="20">
        <v>8.3</v>
      </c>
      <c r="H320" s="20">
        <v>4.567</v>
      </c>
      <c r="I320" s="20">
        <v>2.6014999999999997</v>
      </c>
      <c r="J320" s="20"/>
      <c r="K320" s="20"/>
      <c r="L320" s="20"/>
      <c r="M320" s="20"/>
      <c r="N320" s="20"/>
      <c r="O320" s="20">
        <v>0.0</v>
      </c>
      <c r="P320" s="20">
        <v>0.25983134436966826</v>
      </c>
      <c r="Q320" s="68">
        <v>0.0</v>
      </c>
      <c r="R320" s="112">
        <v>0.0</v>
      </c>
      <c r="S320" s="20" t="e">
        <v>#DIV/0!</v>
      </c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</row>
    <row r="321" ht="15.75" customHeight="1">
      <c r="A321" s="20" t="s">
        <v>187</v>
      </c>
      <c r="B321" s="20"/>
      <c r="C321" s="20" t="s">
        <v>236</v>
      </c>
      <c r="D321" s="20">
        <v>1.2</v>
      </c>
      <c r="E321" s="20">
        <v>0.9</v>
      </c>
      <c r="F321" s="20" t="s">
        <v>311</v>
      </c>
      <c r="G321" s="20">
        <v>11.0</v>
      </c>
      <c r="H321" s="20">
        <v>4.847</v>
      </c>
      <c r="I321" s="20">
        <v>2.7215</v>
      </c>
      <c r="J321" s="20">
        <v>4.718</v>
      </c>
      <c r="K321" s="20">
        <v>2.738</v>
      </c>
      <c r="L321" s="20">
        <v>4.777</v>
      </c>
      <c r="M321" s="20">
        <v>2.783</v>
      </c>
      <c r="N321" s="20"/>
      <c r="O321" s="20">
        <v>0.0</v>
      </c>
      <c r="P321" s="20">
        <v>0.26979446733400386</v>
      </c>
      <c r="Q321" s="68">
        <v>0.0</v>
      </c>
      <c r="R321" s="112">
        <v>0.0</v>
      </c>
      <c r="S321" s="20" t="e">
        <v>#DIV/0!</v>
      </c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</row>
    <row r="322" ht="15.75" customHeight="1">
      <c r="A322" s="20" t="s">
        <v>187</v>
      </c>
      <c r="B322" s="20"/>
      <c r="C322" s="20" t="s">
        <v>236</v>
      </c>
      <c r="D322" s="20">
        <v>1.2</v>
      </c>
      <c r="E322" s="20">
        <v>0.9</v>
      </c>
      <c r="F322" s="20" t="s">
        <v>311</v>
      </c>
      <c r="G322" s="20">
        <v>13.8</v>
      </c>
      <c r="H322" s="20">
        <v>5.118</v>
      </c>
      <c r="I322" s="20">
        <v>2.8</v>
      </c>
      <c r="J322" s="20"/>
      <c r="K322" s="20"/>
      <c r="L322" s="20"/>
      <c r="M322" s="20"/>
      <c r="N322" s="20"/>
      <c r="O322" s="20">
        <v>0.0</v>
      </c>
      <c r="P322" s="20">
        <v>0.2864216938023717</v>
      </c>
      <c r="Q322" s="68">
        <v>0.0</v>
      </c>
      <c r="R322" s="112">
        <v>0.0</v>
      </c>
      <c r="S322" s="20" t="e">
        <v>#DIV/0!</v>
      </c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</row>
    <row r="323" ht="15.75" customHeight="1">
      <c r="A323" s="20" t="s">
        <v>187</v>
      </c>
      <c r="B323" s="20"/>
      <c r="C323" s="20" t="s">
        <v>236</v>
      </c>
      <c r="D323" s="20">
        <v>1.2</v>
      </c>
      <c r="E323" s="20">
        <v>0.9</v>
      </c>
      <c r="F323" s="20" t="s">
        <v>311</v>
      </c>
      <c r="G323" s="20">
        <v>16.5</v>
      </c>
      <c r="H323" s="20">
        <v>5.215</v>
      </c>
      <c r="I323" s="20">
        <v>2.846</v>
      </c>
      <c r="J323" s="20">
        <v>4.832</v>
      </c>
      <c r="K323" s="20">
        <v>2.8895</v>
      </c>
      <c r="L323" s="20">
        <v>5.098</v>
      </c>
      <c r="M323" s="20">
        <v>2.9305000000000003</v>
      </c>
      <c r="N323" s="20"/>
      <c r="O323" s="20">
        <v>0.0</v>
      </c>
      <c r="P323" s="20">
        <v>0.2879267880846703</v>
      </c>
      <c r="Q323" s="68">
        <v>0.0</v>
      </c>
      <c r="R323" s="112">
        <v>0.0</v>
      </c>
      <c r="S323" s="20" t="e">
        <v>#DIV/0!</v>
      </c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</row>
    <row r="324" ht="15.75" customHeight="1">
      <c r="A324" s="20" t="s">
        <v>187</v>
      </c>
      <c r="B324" s="20"/>
      <c r="C324" s="20" t="s">
        <v>236</v>
      </c>
      <c r="D324" s="20">
        <v>1.2</v>
      </c>
      <c r="E324" s="20">
        <v>0.9</v>
      </c>
      <c r="F324" s="20" t="s">
        <v>311</v>
      </c>
      <c r="G324" s="20">
        <v>19.3</v>
      </c>
      <c r="H324" s="20">
        <v>5.368</v>
      </c>
      <c r="I324" s="20">
        <v>2.8819999999999997</v>
      </c>
      <c r="J324" s="20"/>
      <c r="K324" s="20"/>
      <c r="L324" s="20"/>
      <c r="M324" s="20"/>
      <c r="N324" s="20"/>
      <c r="O324" s="20">
        <v>0.0</v>
      </c>
      <c r="P324" s="20">
        <v>0.29751032448377596</v>
      </c>
      <c r="Q324" s="68">
        <v>0.0</v>
      </c>
      <c r="R324" s="112">
        <v>0.0</v>
      </c>
      <c r="S324" s="20" t="e">
        <v>#DIV/0!</v>
      </c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</row>
    <row r="325" ht="15.75" customHeight="1">
      <c r="A325" s="20" t="s">
        <v>187</v>
      </c>
      <c r="B325" s="20"/>
      <c r="C325" s="20" t="s">
        <v>236</v>
      </c>
      <c r="D325" s="20">
        <v>1.2</v>
      </c>
      <c r="E325" s="20">
        <v>0.9</v>
      </c>
      <c r="F325" s="20" t="s">
        <v>311</v>
      </c>
      <c r="G325" s="20">
        <v>22.1</v>
      </c>
      <c r="H325" s="20">
        <v>5.41</v>
      </c>
      <c r="I325" s="20">
        <v>2.9125</v>
      </c>
      <c r="J325" s="20">
        <v>5.146</v>
      </c>
      <c r="K325" s="20">
        <v>2.9675</v>
      </c>
      <c r="L325" s="20">
        <v>5.139</v>
      </c>
      <c r="M325" s="20">
        <v>3.01</v>
      </c>
      <c r="N325" s="20">
        <v>2.55115016313535</v>
      </c>
      <c r="O325" s="20">
        <v>56.08996793094097</v>
      </c>
      <c r="P325" s="20">
        <v>0.29594719381442125</v>
      </c>
      <c r="Q325" s="68">
        <v>21.640529876008596</v>
      </c>
      <c r="R325" s="112">
        <v>45.813278254983615</v>
      </c>
      <c r="S325" s="20">
        <v>0.021827732877666726</v>
      </c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</row>
    <row r="326" ht="15.75" customHeight="1">
      <c r="A326" s="20" t="s">
        <v>188</v>
      </c>
      <c r="B326" s="20"/>
      <c r="C326" s="20" t="s">
        <v>236</v>
      </c>
      <c r="D326" s="20">
        <v>1.2</v>
      </c>
      <c r="E326" s="20">
        <v>0.9</v>
      </c>
      <c r="F326" s="20" t="s">
        <v>311</v>
      </c>
      <c r="G326" s="20"/>
      <c r="H326" s="20"/>
      <c r="I326" s="20"/>
      <c r="J326" s="20"/>
      <c r="K326" s="20"/>
      <c r="L326" s="20"/>
      <c r="M326" s="20"/>
      <c r="N326" s="20"/>
      <c r="O326" s="20" t="e">
        <v>#DIV/0!</v>
      </c>
      <c r="P326" s="20" t="e">
        <v>#DIV/0!</v>
      </c>
      <c r="Q326" s="68">
        <v>0.0</v>
      </c>
      <c r="R326" s="112">
        <v>0.0</v>
      </c>
      <c r="S326" s="20" t="e">
        <v>#DIV/0!</v>
      </c>
      <c r="T326" s="20">
        <v>5.5</v>
      </c>
      <c r="U326" s="20">
        <v>3.151</v>
      </c>
      <c r="V326" s="20">
        <v>1.5179999999999998</v>
      </c>
      <c r="W326" s="20">
        <v>4.684</v>
      </c>
      <c r="X326" s="20">
        <v>2.2809999999999997</v>
      </c>
      <c r="Y326" s="20">
        <v>4.459</v>
      </c>
      <c r="Z326" s="20">
        <v>2.3274999999999997</v>
      </c>
      <c r="AA326" s="20" t="s">
        <v>31</v>
      </c>
      <c r="AB326" s="20">
        <v>1.201</v>
      </c>
      <c r="AC326" s="20">
        <v>3.47</v>
      </c>
      <c r="AD326" s="20"/>
      <c r="AE326" s="20">
        <v>22.0</v>
      </c>
      <c r="AF326" s="20">
        <v>17027.0</v>
      </c>
      <c r="AG326" s="20"/>
    </row>
    <row r="327" ht="15.75" customHeight="1">
      <c r="A327" s="20" t="s">
        <v>188</v>
      </c>
      <c r="B327" s="20"/>
      <c r="C327" s="20" t="s">
        <v>236</v>
      </c>
      <c r="D327" s="20">
        <v>1.2</v>
      </c>
      <c r="E327" s="20">
        <v>0.9</v>
      </c>
      <c r="F327" s="20" t="s">
        <v>311</v>
      </c>
      <c r="G327" s="20"/>
      <c r="H327" s="20"/>
      <c r="I327" s="20"/>
      <c r="J327" s="20"/>
      <c r="K327" s="20"/>
      <c r="L327" s="20"/>
      <c r="M327" s="20"/>
      <c r="N327" s="20"/>
      <c r="O327" s="20" t="e">
        <v>#DIV/0!</v>
      </c>
      <c r="P327" s="20" t="e">
        <v>#DIV/0!</v>
      </c>
      <c r="Q327" s="68">
        <v>0.0</v>
      </c>
      <c r="R327" s="112">
        <v>0.0</v>
      </c>
      <c r="S327" s="20" t="e">
        <v>#DIV/0!</v>
      </c>
      <c r="T327" s="20">
        <v>8.3</v>
      </c>
      <c r="U327" s="20">
        <v>3.235</v>
      </c>
      <c r="V327" s="20">
        <v>1.5434999999999999</v>
      </c>
      <c r="W327" s="20"/>
      <c r="X327" s="20"/>
      <c r="Y327" s="20"/>
      <c r="Z327" s="20"/>
      <c r="AA327" s="20" t="s">
        <v>31</v>
      </c>
      <c r="AB327" s="20">
        <v>1.201</v>
      </c>
      <c r="AC327" s="20">
        <v>3.47</v>
      </c>
      <c r="AD327" s="20"/>
      <c r="AE327" s="20">
        <v>22.0</v>
      </c>
      <c r="AF327" s="20">
        <v>17027.0</v>
      </c>
      <c r="AG327" s="20"/>
    </row>
    <row r="328" ht="15.75" customHeight="1">
      <c r="A328" s="20" t="s">
        <v>188</v>
      </c>
      <c r="B328" s="20"/>
      <c r="C328" s="20" t="s">
        <v>236</v>
      </c>
      <c r="D328" s="20">
        <v>1.2</v>
      </c>
      <c r="E328" s="20">
        <v>0.9</v>
      </c>
      <c r="F328" s="20" t="s">
        <v>311</v>
      </c>
      <c r="G328" s="20"/>
      <c r="H328" s="20"/>
      <c r="I328" s="20"/>
      <c r="J328" s="20"/>
      <c r="K328" s="20"/>
      <c r="L328" s="20"/>
      <c r="M328" s="20"/>
      <c r="N328" s="20"/>
      <c r="O328" s="20" t="e">
        <v>#DIV/0!</v>
      </c>
      <c r="P328" s="20" t="e">
        <v>#DIV/0!</v>
      </c>
      <c r="Q328" s="68">
        <v>0.0</v>
      </c>
      <c r="R328" s="112">
        <v>0.0</v>
      </c>
      <c r="S328" s="20" t="e">
        <v>#DIV/0!</v>
      </c>
      <c r="T328" s="20">
        <v>11.0</v>
      </c>
      <c r="U328" s="20">
        <v>3.346</v>
      </c>
      <c r="V328" s="20">
        <v>1.6</v>
      </c>
      <c r="W328" s="20">
        <v>4.839</v>
      </c>
      <c r="X328" s="20">
        <v>2.42</v>
      </c>
      <c r="Y328" s="20">
        <v>4.73</v>
      </c>
      <c r="Z328" s="20">
        <v>2.476</v>
      </c>
      <c r="AA328" s="20" t="s">
        <v>31</v>
      </c>
      <c r="AB328" s="20">
        <v>1.201</v>
      </c>
      <c r="AC328" s="20">
        <v>3.47</v>
      </c>
      <c r="AD328" s="20"/>
      <c r="AE328" s="20">
        <v>22.0</v>
      </c>
      <c r="AF328" s="20">
        <v>17027.0</v>
      </c>
      <c r="AG328" s="20"/>
    </row>
    <row r="329" ht="15.75" customHeight="1">
      <c r="A329" s="20" t="s">
        <v>188</v>
      </c>
      <c r="B329" s="20"/>
      <c r="C329" s="20" t="s">
        <v>236</v>
      </c>
      <c r="D329" s="20">
        <v>1.2</v>
      </c>
      <c r="E329" s="20">
        <v>0.9</v>
      </c>
      <c r="F329" s="20" t="s">
        <v>311</v>
      </c>
      <c r="G329" s="20"/>
      <c r="H329" s="20"/>
      <c r="I329" s="20"/>
      <c r="J329" s="20"/>
      <c r="K329" s="20"/>
      <c r="L329" s="20"/>
      <c r="M329" s="20"/>
      <c r="N329" s="20"/>
      <c r="O329" s="20" t="e">
        <v>#DIV/0!</v>
      </c>
      <c r="P329" s="20" t="e">
        <v>#DIV/0!</v>
      </c>
      <c r="Q329" s="68">
        <v>0.0</v>
      </c>
      <c r="R329" s="112">
        <v>0.0</v>
      </c>
      <c r="S329" s="20" t="e">
        <v>#DIV/0!</v>
      </c>
      <c r="T329" s="20">
        <v>13.8</v>
      </c>
      <c r="U329" s="20">
        <v>3.381</v>
      </c>
      <c r="V329" s="20">
        <v>1.6475</v>
      </c>
      <c r="W329" s="20"/>
      <c r="X329" s="20"/>
      <c r="Y329" s="20"/>
      <c r="Z329" s="20"/>
      <c r="AA329" s="20" t="s">
        <v>31</v>
      </c>
      <c r="AB329" s="20">
        <v>1.201</v>
      </c>
      <c r="AC329" s="20">
        <v>3.47</v>
      </c>
      <c r="AD329" s="20"/>
      <c r="AE329" s="20">
        <v>22.0</v>
      </c>
      <c r="AF329" s="20">
        <v>17027.0</v>
      </c>
      <c r="AG329" s="20"/>
    </row>
    <row r="330" ht="15.75" customHeight="1">
      <c r="A330" s="20" t="s">
        <v>188</v>
      </c>
      <c r="B330" s="20"/>
      <c r="C330" s="20" t="s">
        <v>236</v>
      </c>
      <c r="D330" s="20">
        <v>1.2</v>
      </c>
      <c r="E330" s="20">
        <v>0.9</v>
      </c>
      <c r="F330" s="20" t="s">
        <v>311</v>
      </c>
      <c r="G330" s="20"/>
      <c r="H330" s="20"/>
      <c r="I330" s="20"/>
      <c r="J330" s="20"/>
      <c r="K330" s="20"/>
      <c r="L330" s="20"/>
      <c r="M330" s="20"/>
      <c r="N330" s="20"/>
      <c r="O330" s="20" t="e">
        <v>#DIV/0!</v>
      </c>
      <c r="P330" s="20" t="e">
        <v>#DIV/0!</v>
      </c>
      <c r="Q330" s="68">
        <v>0.0</v>
      </c>
      <c r="R330" s="112">
        <v>0.0</v>
      </c>
      <c r="S330" s="20" t="e">
        <v>#DIV/0!</v>
      </c>
      <c r="T330" s="20">
        <v>16.5</v>
      </c>
      <c r="U330" s="20">
        <v>3.415</v>
      </c>
      <c r="V330" s="20">
        <v>1.69</v>
      </c>
      <c r="W330" s="20">
        <v>5.024</v>
      </c>
      <c r="X330" s="20">
        <v>2.588</v>
      </c>
      <c r="Y330" s="20">
        <v>5.139</v>
      </c>
      <c r="Z330" s="20">
        <v>2.6624999999999996</v>
      </c>
      <c r="AA330" s="20" t="s">
        <v>31</v>
      </c>
      <c r="AB330" s="20">
        <v>1.201</v>
      </c>
      <c r="AC330" s="20">
        <v>3.47</v>
      </c>
      <c r="AD330" s="20"/>
      <c r="AE330" s="20">
        <v>22.0</v>
      </c>
      <c r="AF330" s="20">
        <v>17027.0</v>
      </c>
      <c r="AG330" s="20"/>
    </row>
    <row r="331" ht="15.75" customHeight="1">
      <c r="A331" s="20" t="s">
        <v>188</v>
      </c>
      <c r="B331" s="20"/>
      <c r="C331" s="20" t="s">
        <v>236</v>
      </c>
      <c r="D331" s="20">
        <v>1.2</v>
      </c>
      <c r="E331" s="20">
        <v>0.9</v>
      </c>
      <c r="F331" s="20" t="s">
        <v>311</v>
      </c>
      <c r="G331" s="20"/>
      <c r="H331" s="20"/>
      <c r="I331" s="20"/>
      <c r="J331" s="20"/>
      <c r="K331" s="20"/>
      <c r="L331" s="20"/>
      <c r="M331" s="20"/>
      <c r="N331" s="20"/>
      <c r="O331" s="20" t="e">
        <v>#DIV/0!</v>
      </c>
      <c r="P331" s="20" t="e">
        <v>#DIV/0!</v>
      </c>
      <c r="Q331" s="68">
        <v>0.0</v>
      </c>
      <c r="R331" s="112">
        <v>0.0</v>
      </c>
      <c r="S331" s="20" t="e">
        <v>#DIV/0!</v>
      </c>
      <c r="T331" s="20">
        <v>19.3</v>
      </c>
      <c r="U331" s="20">
        <v>3.428</v>
      </c>
      <c r="V331" s="20">
        <v>1.7075</v>
      </c>
      <c r="W331" s="20"/>
      <c r="X331" s="20"/>
      <c r="Y331" s="20"/>
      <c r="Z331" s="20"/>
      <c r="AA331" s="20" t="s">
        <v>31</v>
      </c>
      <c r="AB331" s="20">
        <v>1.201</v>
      </c>
      <c r="AC331" s="20">
        <v>3.47</v>
      </c>
      <c r="AD331" s="20"/>
      <c r="AE331" s="20">
        <v>22.0</v>
      </c>
      <c r="AF331" s="20">
        <v>17027.0</v>
      </c>
      <c r="AG331" s="20"/>
    </row>
    <row r="332" ht="15.75" customHeight="1">
      <c r="A332" s="20" t="s">
        <v>188</v>
      </c>
      <c r="B332" s="20"/>
      <c r="C332" s="20" t="s">
        <v>236</v>
      </c>
      <c r="D332" s="20">
        <v>1.2</v>
      </c>
      <c r="E332" s="20">
        <v>0.9</v>
      </c>
      <c r="F332" s="20" t="s">
        <v>311</v>
      </c>
      <c r="G332" s="20"/>
      <c r="H332" s="20"/>
      <c r="I332" s="20"/>
      <c r="J332" s="20"/>
      <c r="K332" s="20"/>
      <c r="L332" s="20"/>
      <c r="M332" s="20"/>
      <c r="N332" s="20"/>
      <c r="O332" s="20" t="e">
        <v>#DIV/0!</v>
      </c>
      <c r="P332" s="20" t="e">
        <v>#DIV/0!</v>
      </c>
      <c r="Q332" s="68">
        <v>0.0</v>
      </c>
      <c r="R332" s="112">
        <v>0.0</v>
      </c>
      <c r="S332" s="20" t="e">
        <v>#DIV/0!</v>
      </c>
      <c r="T332" s="20">
        <v>22.1</v>
      </c>
      <c r="U332" s="20">
        <v>3.454</v>
      </c>
      <c r="V332" s="20">
        <v>1.7215</v>
      </c>
      <c r="W332" s="20">
        <v>5.146</v>
      </c>
      <c r="X332" s="20">
        <v>2.6465</v>
      </c>
      <c r="Y332" s="20">
        <v>5.326</v>
      </c>
      <c r="Z332" s="20">
        <v>2.7455</v>
      </c>
      <c r="AA332" s="20" t="s">
        <v>31</v>
      </c>
      <c r="AB332" s="20">
        <v>1.201</v>
      </c>
      <c r="AC332" s="20">
        <v>3.47</v>
      </c>
      <c r="AD332" s="20"/>
      <c r="AE332" s="20">
        <v>22.0</v>
      </c>
      <c r="AF332" s="20">
        <v>17027.0</v>
      </c>
      <c r="AG332" s="20"/>
    </row>
    <row r="333" ht="15.75" customHeight="1">
      <c r="A333" s="20" t="s">
        <v>189</v>
      </c>
      <c r="B333" s="20"/>
      <c r="C333" s="20" t="s">
        <v>236</v>
      </c>
      <c r="D333" s="20">
        <v>1.2</v>
      </c>
      <c r="E333" s="20">
        <v>0.9</v>
      </c>
      <c r="F333" s="20" t="s">
        <v>311</v>
      </c>
      <c r="G333" s="20">
        <v>5.5</v>
      </c>
      <c r="H333" s="20">
        <v>3.901</v>
      </c>
      <c r="I333" s="20">
        <v>2.295</v>
      </c>
      <c r="J333" s="20">
        <v>4.433</v>
      </c>
      <c r="K333" s="20">
        <v>2.509</v>
      </c>
      <c r="L333" s="20">
        <v>4.444</v>
      </c>
      <c r="M333" s="20">
        <v>2.612</v>
      </c>
      <c r="N333" s="20">
        <v>2.35193784628859</v>
      </c>
      <c r="O333" s="20">
        <v>30.606229850166336</v>
      </c>
      <c r="P333" s="20">
        <v>0.23534601723523876</v>
      </c>
      <c r="Q333" s="68">
        <v>12.387715434848158</v>
      </c>
      <c r="R333" s="112">
        <v>19.274368196057466</v>
      </c>
      <c r="S333" s="20">
        <v>0.05188237507077135</v>
      </c>
      <c r="T333" s="20">
        <v>5.5</v>
      </c>
      <c r="U333" s="20">
        <v>4.613</v>
      </c>
      <c r="V333" s="20">
        <v>2.6414999999999997</v>
      </c>
      <c r="W333" s="20">
        <v>3.978</v>
      </c>
      <c r="X333" s="20">
        <v>2.33</v>
      </c>
      <c r="Y333" s="20">
        <v>4.317</v>
      </c>
      <c r="Z333" s="20">
        <v>2.5540000000000003</v>
      </c>
      <c r="AA333" s="20" t="s">
        <v>31</v>
      </c>
      <c r="AB333" s="20">
        <v>1.201</v>
      </c>
      <c r="AC333" s="20">
        <v>3.47</v>
      </c>
      <c r="AD333" s="20"/>
      <c r="AE333" s="20">
        <v>22.0</v>
      </c>
      <c r="AF333" s="20">
        <v>17027.0</v>
      </c>
      <c r="AG333" s="20"/>
    </row>
    <row r="334" ht="15.75" customHeight="1">
      <c r="A334" s="20" t="s">
        <v>189</v>
      </c>
      <c r="B334" s="20"/>
      <c r="C334" s="20" t="s">
        <v>236</v>
      </c>
      <c r="D334" s="20">
        <v>1.2</v>
      </c>
      <c r="E334" s="20">
        <v>0.9</v>
      </c>
      <c r="F334" s="20" t="s">
        <v>311</v>
      </c>
      <c r="G334" s="20">
        <v>8.3</v>
      </c>
      <c r="H334" s="20">
        <v>4.341</v>
      </c>
      <c r="I334" s="20">
        <v>2.559</v>
      </c>
      <c r="J334" s="20"/>
      <c r="K334" s="20"/>
      <c r="L334" s="20"/>
      <c r="M334" s="20"/>
      <c r="N334" s="20">
        <v>2.35367912039648</v>
      </c>
      <c r="O334" s="20">
        <v>38.0304214725787</v>
      </c>
      <c r="P334" s="20">
        <v>0.23371065729761384</v>
      </c>
      <c r="Q334" s="68">
        <v>15.413023000013062</v>
      </c>
      <c r="R334" s="112">
        <v>23.802693395233355</v>
      </c>
      <c r="S334" s="20">
        <v>0.04201205230834325</v>
      </c>
      <c r="T334" s="20">
        <v>8.3</v>
      </c>
      <c r="U334" s="20">
        <v>4.765</v>
      </c>
      <c r="V334" s="20">
        <v>2.8095</v>
      </c>
      <c r="W334" s="20"/>
      <c r="X334" s="20"/>
      <c r="Y334" s="20"/>
      <c r="Z334" s="20"/>
      <c r="AA334" s="20" t="s">
        <v>31</v>
      </c>
      <c r="AB334" s="20">
        <v>1.201</v>
      </c>
      <c r="AC334" s="20">
        <v>3.47</v>
      </c>
      <c r="AD334" s="20"/>
      <c r="AE334" s="20">
        <v>22.0</v>
      </c>
      <c r="AF334" s="20">
        <v>17027.0</v>
      </c>
      <c r="AG334" s="20"/>
    </row>
    <row r="335" ht="15.75" customHeight="1">
      <c r="A335" s="20" t="s">
        <v>189</v>
      </c>
      <c r="B335" s="20"/>
      <c r="C335" s="20" t="s">
        <v>236</v>
      </c>
      <c r="D335" s="20">
        <v>1.2</v>
      </c>
      <c r="E335" s="20">
        <v>0.9</v>
      </c>
      <c r="F335" s="20" t="s">
        <v>311</v>
      </c>
      <c r="G335" s="20">
        <v>11.0</v>
      </c>
      <c r="H335" s="20">
        <v>4.463</v>
      </c>
      <c r="I335" s="20">
        <v>2.6705</v>
      </c>
      <c r="J335" s="20">
        <v>4.768</v>
      </c>
      <c r="K335" s="20">
        <v>2.6925</v>
      </c>
      <c r="L335" s="20">
        <v>4.774</v>
      </c>
      <c r="M335" s="20">
        <v>2.7725</v>
      </c>
      <c r="N335" s="20">
        <v>2.35483473995589</v>
      </c>
      <c r="O335" s="20">
        <v>41.014689373886334</v>
      </c>
      <c r="P335" s="20">
        <v>0.22113543078950862</v>
      </c>
      <c r="Q335" s="68">
        <v>16.793669375135913</v>
      </c>
      <c r="R335" s="112">
        <v>24.512908117612586</v>
      </c>
      <c r="S335" s="20">
        <v>0.04079483328546797</v>
      </c>
      <c r="T335" s="20">
        <v>11.0</v>
      </c>
      <c r="U335" s="20">
        <v>4.836</v>
      </c>
      <c r="V335" s="20">
        <v>2.8754999999999997</v>
      </c>
      <c r="W335" s="20">
        <v>4.327</v>
      </c>
      <c r="X335" s="20">
        <v>2.529</v>
      </c>
      <c r="Y335" s="20">
        <v>4.362</v>
      </c>
      <c r="Z335" s="20">
        <v>2.6414999999999997</v>
      </c>
      <c r="AA335" s="20" t="s">
        <v>31</v>
      </c>
      <c r="AB335" s="20">
        <v>1.201</v>
      </c>
      <c r="AC335" s="20">
        <v>3.47</v>
      </c>
      <c r="AD335" s="20"/>
      <c r="AE335" s="20">
        <v>22.0</v>
      </c>
      <c r="AF335" s="20">
        <v>17027.0</v>
      </c>
      <c r="AG335" s="20"/>
    </row>
    <row r="336" ht="15.75" customHeight="1">
      <c r="A336" s="20" t="s">
        <v>189</v>
      </c>
      <c r="B336" s="20"/>
      <c r="C336" s="20" t="s">
        <v>236</v>
      </c>
      <c r="D336" s="20">
        <v>1.2</v>
      </c>
      <c r="E336" s="20">
        <v>0.9</v>
      </c>
      <c r="F336" s="20" t="s">
        <v>311</v>
      </c>
      <c r="G336" s="20">
        <v>13.8</v>
      </c>
      <c r="H336" s="20">
        <v>4.611</v>
      </c>
      <c r="I336" s="20">
        <v>2.73</v>
      </c>
      <c r="J336" s="20"/>
      <c r="K336" s="20"/>
      <c r="L336" s="20"/>
      <c r="M336" s="20"/>
      <c r="N336" s="20">
        <v>2.35575782801936</v>
      </c>
      <c r="O336" s="20">
        <v>43.19541723577769</v>
      </c>
      <c r="P336" s="20">
        <v>0.23013206940894979</v>
      </c>
      <c r="Q336" s="68">
        <v>17.557227516445487</v>
      </c>
      <c r="R336" s="112">
        <v>26.67688669118842</v>
      </c>
      <c r="S336" s="20">
        <v>0.037485633596453655</v>
      </c>
      <c r="T336" s="20">
        <v>13.8</v>
      </c>
      <c r="U336" s="20">
        <v>4.909</v>
      </c>
      <c r="V336" s="20">
        <v>2.9299999999999997</v>
      </c>
      <c r="W336" s="20"/>
      <c r="X336" s="20"/>
      <c r="Y336" s="20"/>
      <c r="Z336" s="20"/>
      <c r="AA336" s="20" t="s">
        <v>31</v>
      </c>
      <c r="AB336" s="20">
        <v>1.201</v>
      </c>
      <c r="AC336" s="20">
        <v>3.47</v>
      </c>
      <c r="AD336" s="20"/>
      <c r="AE336" s="20">
        <v>22.0</v>
      </c>
      <c r="AF336" s="20">
        <v>17027.0</v>
      </c>
      <c r="AG336" s="20"/>
    </row>
    <row r="337" ht="15.75" customHeight="1">
      <c r="A337" s="20" t="s">
        <v>189</v>
      </c>
      <c r="B337" s="20"/>
      <c r="C337" s="20" t="s">
        <v>236</v>
      </c>
      <c r="D337" s="20">
        <v>1.2</v>
      </c>
      <c r="E337" s="20">
        <v>0.9</v>
      </c>
      <c r="F337" s="20" t="s">
        <v>311</v>
      </c>
      <c r="G337" s="20">
        <v>16.5</v>
      </c>
      <c r="H337" s="20">
        <v>4.706</v>
      </c>
      <c r="I337" s="20">
        <v>2.7655</v>
      </c>
      <c r="J337" s="20">
        <v>5.053</v>
      </c>
      <c r="K337" s="20">
        <v>2.915</v>
      </c>
      <c r="L337" s="20">
        <v>5.08</v>
      </c>
      <c r="M337" s="20">
        <v>2.8804999999999996</v>
      </c>
      <c r="N337" s="20">
        <v>2.35672420094997</v>
      </c>
      <c r="O337" s="20">
        <v>44.56476893875974</v>
      </c>
      <c r="P337" s="20">
        <v>0.23624792678208295</v>
      </c>
      <c r="Q337" s="68">
        <v>18.024203710804407</v>
      </c>
      <c r="R337" s="112">
        <v>28.16077007158378</v>
      </c>
      <c r="S337" s="20">
        <v>0.03551039255879835</v>
      </c>
      <c r="T337" s="20">
        <v>16.5</v>
      </c>
      <c r="U337" s="20">
        <v>4.941</v>
      </c>
      <c r="V337" s="20">
        <v>2.9635</v>
      </c>
      <c r="W337" s="20">
        <v>4.408</v>
      </c>
      <c r="X337" s="20">
        <v>2.6304999999999996</v>
      </c>
      <c r="Y337" s="20">
        <v>4.486</v>
      </c>
      <c r="Z337" s="20">
        <v>2.7155</v>
      </c>
      <c r="AA337" s="20" t="s">
        <v>31</v>
      </c>
      <c r="AB337" s="20">
        <v>1.201</v>
      </c>
      <c r="AC337" s="20">
        <v>3.47</v>
      </c>
      <c r="AD337" s="20"/>
      <c r="AE337" s="20">
        <v>22.0</v>
      </c>
      <c r="AF337" s="20">
        <v>17027.0</v>
      </c>
      <c r="AG337" s="20"/>
    </row>
    <row r="338" ht="15.75" customHeight="1">
      <c r="A338" s="20" t="s">
        <v>189</v>
      </c>
      <c r="B338" s="20"/>
      <c r="C338" s="20" t="s">
        <v>236</v>
      </c>
      <c r="D338" s="20">
        <v>1.2</v>
      </c>
      <c r="E338" s="20">
        <v>0.9</v>
      </c>
      <c r="F338" s="20" t="s">
        <v>311</v>
      </c>
      <c r="G338" s="20">
        <v>19.3</v>
      </c>
      <c r="H338" s="20">
        <v>4.76</v>
      </c>
      <c r="I338" s="20">
        <v>2.839</v>
      </c>
      <c r="J338" s="20"/>
      <c r="K338" s="20"/>
      <c r="L338" s="20"/>
      <c r="M338" s="20"/>
      <c r="N338" s="20">
        <v>2.35761754324909</v>
      </c>
      <c r="O338" s="20">
        <v>46.51480657748125</v>
      </c>
      <c r="P338" s="20">
        <v>0.2239314208786205</v>
      </c>
      <c r="Q338" s="68">
        <v>19.00221114680175</v>
      </c>
      <c r="R338" s="112">
        <v>28.081673718851583</v>
      </c>
      <c r="S338" s="20">
        <v>0.03561041304061187</v>
      </c>
      <c r="T338" s="20">
        <v>19.3</v>
      </c>
      <c r="U338" s="20">
        <v>5.017</v>
      </c>
      <c r="V338" s="20">
        <v>2.9985</v>
      </c>
      <c r="W338" s="20"/>
      <c r="X338" s="20"/>
      <c r="Y338" s="20"/>
      <c r="Z338" s="20"/>
      <c r="AA338" s="20" t="s">
        <v>31</v>
      </c>
      <c r="AB338" s="20">
        <v>1.201</v>
      </c>
      <c r="AC338" s="20">
        <v>3.47</v>
      </c>
      <c r="AD338" s="20"/>
      <c r="AE338" s="20">
        <v>22.0</v>
      </c>
      <c r="AF338" s="20">
        <v>17027.0</v>
      </c>
      <c r="AG338" s="20"/>
    </row>
    <row r="339" ht="15.75" customHeight="1">
      <c r="A339" s="20" t="s">
        <v>189</v>
      </c>
      <c r="B339" s="20"/>
      <c r="C339" s="20" t="s">
        <v>236</v>
      </c>
      <c r="D339" s="20">
        <v>1.2</v>
      </c>
      <c r="E339" s="20">
        <v>0.9</v>
      </c>
      <c r="F339" s="20" t="s">
        <v>311</v>
      </c>
      <c r="G339" s="20">
        <v>22.1</v>
      </c>
      <c r="H339" s="20">
        <v>4.818</v>
      </c>
      <c r="I339" s="20">
        <v>2.8825000000000003</v>
      </c>
      <c r="J339" s="20">
        <v>5.074</v>
      </c>
      <c r="K339" s="20">
        <v>2.885</v>
      </c>
      <c r="L339" s="20">
        <v>5.149</v>
      </c>
      <c r="M339" s="20">
        <v>2.9055</v>
      </c>
      <c r="N339" s="20">
        <v>2.35851965792008</v>
      </c>
      <c r="O339" s="20">
        <v>47.86487078520199</v>
      </c>
      <c r="P339" s="20">
        <v>0.2212617716097738</v>
      </c>
      <c r="Q339" s="68">
        <v>19.596482874474226</v>
      </c>
      <c r="R339" s="112">
        <v>28.61996544310409</v>
      </c>
      <c r="S339" s="20">
        <v>0.03494064316702198</v>
      </c>
      <c r="T339" s="20">
        <v>22.1</v>
      </c>
      <c r="U339" s="20">
        <v>5.099</v>
      </c>
      <c r="V339" s="20">
        <v>3.027</v>
      </c>
      <c r="W339" s="20">
        <v>4.518</v>
      </c>
      <c r="X339" s="20">
        <v>2.7110000000000003</v>
      </c>
      <c r="Y339" s="20">
        <v>4.589</v>
      </c>
      <c r="Z339" s="20">
        <v>2.7695</v>
      </c>
      <c r="AA339" s="20" t="s">
        <v>31</v>
      </c>
      <c r="AB339" s="20">
        <v>1.201</v>
      </c>
      <c r="AC339" s="20">
        <v>3.47</v>
      </c>
      <c r="AD339" s="20"/>
      <c r="AE339" s="20">
        <v>22.0</v>
      </c>
      <c r="AF339" s="20">
        <v>17027.0</v>
      </c>
      <c r="AG339" s="20"/>
    </row>
    <row r="340" ht="15.75" customHeight="1">
      <c r="A340" s="20" t="s">
        <v>194</v>
      </c>
      <c r="B340" s="20"/>
      <c r="C340" s="20" t="s">
        <v>236</v>
      </c>
      <c r="D340" s="20">
        <v>1.2</v>
      </c>
      <c r="E340" s="20">
        <v>0.9</v>
      </c>
      <c r="F340" s="20" t="s">
        <v>311</v>
      </c>
      <c r="G340" s="20">
        <v>5.5</v>
      </c>
      <c r="H340" s="20">
        <v>3.742</v>
      </c>
      <c r="I340" s="20">
        <v>2.1745</v>
      </c>
      <c r="J340" s="20">
        <v>3.999</v>
      </c>
      <c r="K340" s="20">
        <v>2.4234999999999998</v>
      </c>
      <c r="L340" s="20">
        <v>4.094</v>
      </c>
      <c r="M340" s="20">
        <v>2.3575</v>
      </c>
      <c r="N340" s="20">
        <v>2.42863141224994</v>
      </c>
      <c r="O340" s="20">
        <v>28.595989258617774</v>
      </c>
      <c r="P340" s="20">
        <v>0.24507266260347513</v>
      </c>
      <c r="Q340" s="68">
        <v>11.483662808411085</v>
      </c>
      <c r="R340" s="112">
        <v>18.69551637122539</v>
      </c>
      <c r="S340" s="20">
        <v>0.053488760628142805</v>
      </c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</row>
    <row r="341" ht="15.75" customHeight="1">
      <c r="A341" s="20" t="s">
        <v>194</v>
      </c>
      <c r="B341" s="20"/>
      <c r="C341" s="20" t="s">
        <v>236</v>
      </c>
      <c r="D341" s="20">
        <v>1.2</v>
      </c>
      <c r="E341" s="20">
        <v>0.9</v>
      </c>
      <c r="F341" s="20" t="s">
        <v>311</v>
      </c>
      <c r="G341" s="20">
        <v>8.3</v>
      </c>
      <c r="H341" s="20">
        <v>4.169</v>
      </c>
      <c r="I341" s="20">
        <v>2.4165</v>
      </c>
      <c r="J341" s="20"/>
      <c r="K341" s="20"/>
      <c r="L341" s="20"/>
      <c r="M341" s="20"/>
      <c r="N341" s="20">
        <v>2.43062007201169</v>
      </c>
      <c r="O341" s="20">
        <v>35.39907681473257</v>
      </c>
      <c r="P341" s="20">
        <v>0.24701380534830383</v>
      </c>
      <c r="Q341" s="68">
        <v>14.193538460805266</v>
      </c>
      <c r="R341" s="112">
        <v>23.320822481683212</v>
      </c>
      <c r="S341" s="20">
        <v>0.0428801342999556</v>
      </c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</row>
    <row r="342" ht="15.75" customHeight="1">
      <c r="A342" s="20" t="s">
        <v>194</v>
      </c>
      <c r="B342" s="20"/>
      <c r="C342" s="20" t="s">
        <v>236</v>
      </c>
      <c r="D342" s="20">
        <v>1.2</v>
      </c>
      <c r="E342" s="20">
        <v>0.9</v>
      </c>
      <c r="F342" s="20" t="s">
        <v>311</v>
      </c>
      <c r="G342" s="20">
        <v>11.0</v>
      </c>
      <c r="H342" s="20">
        <v>4.342</v>
      </c>
      <c r="I342" s="20">
        <v>2.5115</v>
      </c>
      <c r="J342" s="20">
        <v>4.459</v>
      </c>
      <c r="K342" s="20">
        <v>2.641</v>
      </c>
      <c r="L342" s="20">
        <v>4.662</v>
      </c>
      <c r="M342" s="20">
        <v>2.6929999999999996</v>
      </c>
      <c r="N342" s="20">
        <v>2.43221849254369</v>
      </c>
      <c r="O342" s="20">
        <v>38.31108953458086</v>
      </c>
      <c r="P342" s="20">
        <v>0.248606398949952</v>
      </c>
      <c r="Q342" s="68">
        <v>15.341539802614962</v>
      </c>
      <c r="R342" s="112">
        <v>25.399141276573832</v>
      </c>
      <c r="S342" s="20">
        <v>0.039371409809130876</v>
      </c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</row>
    <row r="343" ht="15.75" customHeight="1">
      <c r="A343" s="20" t="s">
        <v>194</v>
      </c>
      <c r="B343" s="20"/>
      <c r="C343" s="20" t="s">
        <v>236</v>
      </c>
      <c r="D343" s="20">
        <v>1.2</v>
      </c>
      <c r="E343" s="20">
        <v>0.9</v>
      </c>
      <c r="F343" s="20" t="s">
        <v>311</v>
      </c>
      <c r="G343" s="20">
        <v>13.8</v>
      </c>
      <c r="H343" s="20">
        <v>4.574</v>
      </c>
      <c r="I343" s="20">
        <v>2.6095</v>
      </c>
      <c r="J343" s="20"/>
      <c r="K343" s="20"/>
      <c r="L343" s="20"/>
      <c r="M343" s="20"/>
      <c r="N343" s="20">
        <v>2.43316090816513</v>
      </c>
      <c r="O343" s="20">
        <v>41.710877246417496</v>
      </c>
      <c r="P343" s="20">
        <v>0.258733803639222</v>
      </c>
      <c r="Q343" s="68">
        <v>16.5685854808316</v>
      </c>
      <c r="R343" s="112">
        <v>28.813870236539504</v>
      </c>
      <c r="S343" s="20">
        <v>0.03470550786099807</v>
      </c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</row>
    <row r="344" ht="15.75" customHeight="1">
      <c r="A344" s="20" t="s">
        <v>194</v>
      </c>
      <c r="B344" s="20"/>
      <c r="C344" s="20" t="s">
        <v>236</v>
      </c>
      <c r="D344" s="20">
        <v>1.2</v>
      </c>
      <c r="E344" s="20">
        <v>0.9</v>
      </c>
      <c r="F344" s="20" t="s">
        <v>311</v>
      </c>
      <c r="G344" s="20">
        <v>16.5</v>
      </c>
      <c r="H344" s="20">
        <v>4.7</v>
      </c>
      <c r="I344" s="20">
        <v>2.6615</v>
      </c>
      <c r="J344" s="20">
        <v>4.78</v>
      </c>
      <c r="K344" s="20">
        <v>2.7889999999999997</v>
      </c>
      <c r="L344" s="20">
        <v>4.81</v>
      </c>
      <c r="M344" s="20">
        <v>2.858</v>
      </c>
      <c r="N344" s="20">
        <v>2.43387197341012</v>
      </c>
      <c r="O344" s="20">
        <v>43.583430266868966</v>
      </c>
      <c r="P344" s="20">
        <v>0.26398157215102186</v>
      </c>
      <c r="Q344" s="68">
        <v>17.2405323096204</v>
      </c>
      <c r="R344" s="112">
        <v>30.77685547980236</v>
      </c>
      <c r="S344" s="20">
        <v>0.03249194839467146</v>
      </c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</row>
    <row r="345" ht="15.75" customHeight="1">
      <c r="A345" s="20" t="s">
        <v>194</v>
      </c>
      <c r="B345" s="20"/>
      <c r="C345" s="20" t="s">
        <v>236</v>
      </c>
      <c r="D345" s="20">
        <v>1.2</v>
      </c>
      <c r="E345" s="20">
        <v>0.9</v>
      </c>
      <c r="F345" s="20" t="s">
        <v>311</v>
      </c>
      <c r="G345" s="20">
        <v>19.3</v>
      </c>
      <c r="H345" s="20">
        <v>4.799</v>
      </c>
      <c r="I345" s="20">
        <v>2.7075</v>
      </c>
      <c r="J345" s="20"/>
      <c r="K345" s="20"/>
      <c r="L345" s="20"/>
      <c r="M345" s="20"/>
      <c r="N345" s="20">
        <v>2.43451252595085</v>
      </c>
      <c r="O345" s="20">
        <v>45.20620150904675</v>
      </c>
      <c r="P345" s="20">
        <v>0.2665404860134048</v>
      </c>
      <c r="Q345" s="68">
        <v>17.846331012812293</v>
      </c>
      <c r="R345" s="112">
        <v>32.27269169508794</v>
      </c>
      <c r="S345" s="20">
        <v>0.030985949652046058</v>
      </c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</row>
    <row r="346" ht="15.75" customHeight="1">
      <c r="A346" s="20" t="s">
        <v>194</v>
      </c>
      <c r="B346" s="20"/>
      <c r="C346" s="20" t="s">
        <v>236</v>
      </c>
      <c r="D346" s="20">
        <v>1.2</v>
      </c>
      <c r="E346" s="20">
        <v>0.9</v>
      </c>
      <c r="F346" s="20" t="s">
        <v>311</v>
      </c>
      <c r="G346" s="20">
        <v>22.1</v>
      </c>
      <c r="H346" s="20">
        <v>4.869</v>
      </c>
      <c r="I346" s="20">
        <v>2.742</v>
      </c>
      <c r="J346" s="20">
        <v>5.142</v>
      </c>
      <c r="K346" s="20">
        <v>2.8695</v>
      </c>
      <c r="L346" s="20">
        <v>4.974</v>
      </c>
      <c r="M346" s="20">
        <v>2.9074999999999998</v>
      </c>
      <c r="N346" s="20">
        <v>2.43538508829644</v>
      </c>
      <c r="O346" s="20">
        <v>46.42769841843557</v>
      </c>
      <c r="P346" s="20">
        <v>0.2677820999559134</v>
      </c>
      <c r="Q346" s="68">
        <v>18.310598651002433</v>
      </c>
      <c r="R346" s="112">
        <v>33.32193485057301</v>
      </c>
      <c r="S346" s="20">
        <v>0.030010262143670325</v>
      </c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</row>
    <row r="347" ht="15.75" customHeight="1">
      <c r="A347" s="20" t="s">
        <v>195</v>
      </c>
      <c r="B347" s="20"/>
      <c r="C347" s="20" t="s">
        <v>236</v>
      </c>
      <c r="D347" s="20">
        <v>1.2</v>
      </c>
      <c r="E347" s="20">
        <v>0.9</v>
      </c>
      <c r="F347" s="20" t="s">
        <v>311</v>
      </c>
      <c r="G347" s="20">
        <v>5.5</v>
      </c>
      <c r="H347" s="20">
        <v>3.737</v>
      </c>
      <c r="I347" s="20">
        <v>2.3520000000000003</v>
      </c>
      <c r="J347" s="20">
        <v>4.075</v>
      </c>
      <c r="K347" s="20">
        <v>2.323</v>
      </c>
      <c r="L347" s="20">
        <v>4.015</v>
      </c>
      <c r="M347" s="20">
        <v>2.286</v>
      </c>
      <c r="N347" s="20">
        <v>2.50460228772426</v>
      </c>
      <c r="O347" s="20">
        <v>32.4771564933019</v>
      </c>
      <c r="P347" s="20">
        <v>0.17201884442146656</v>
      </c>
      <c r="Q347" s="68">
        <v>13.85521941387099</v>
      </c>
      <c r="R347" s="112">
        <v>16.503568340694603</v>
      </c>
      <c r="S347" s="20">
        <v>0.06059295658710327</v>
      </c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</row>
    <row r="348" ht="15.75" customHeight="1">
      <c r="A348" s="20" t="s">
        <v>195</v>
      </c>
      <c r="B348" s="20"/>
      <c r="C348" s="20" t="s">
        <v>236</v>
      </c>
      <c r="D348" s="20">
        <v>1.2</v>
      </c>
      <c r="E348" s="20">
        <v>0.9</v>
      </c>
      <c r="F348" s="20" t="s">
        <v>311</v>
      </c>
      <c r="G348" s="20">
        <v>8.3</v>
      </c>
      <c r="H348" s="20">
        <v>4.386</v>
      </c>
      <c r="I348" s="20">
        <v>2.5865</v>
      </c>
      <c r="J348" s="20"/>
      <c r="K348" s="20"/>
      <c r="L348" s="20"/>
      <c r="M348" s="20"/>
      <c r="N348" s="20"/>
      <c r="O348" s="20">
        <v>0.0</v>
      </c>
      <c r="P348" s="20">
        <v>0.23340340644800842</v>
      </c>
      <c r="Q348" s="68">
        <v>0.0</v>
      </c>
      <c r="R348" s="112">
        <v>0.0</v>
      </c>
      <c r="S348" s="20" t="e">
        <v>#DIV/0!</v>
      </c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</row>
    <row r="349" ht="15.75" customHeight="1">
      <c r="A349" s="20" t="s">
        <v>195</v>
      </c>
      <c r="B349" s="20"/>
      <c r="C349" s="20" t="s">
        <v>236</v>
      </c>
      <c r="D349" s="20">
        <v>1.2</v>
      </c>
      <c r="E349" s="20">
        <v>0.9</v>
      </c>
      <c r="F349" s="20" t="s">
        <v>311</v>
      </c>
      <c r="G349" s="20">
        <v>11.0</v>
      </c>
      <c r="H349" s="20">
        <v>4.722</v>
      </c>
      <c r="I349" s="20">
        <v>2.7640000000000002</v>
      </c>
      <c r="J349" s="20">
        <v>4.743</v>
      </c>
      <c r="K349" s="20">
        <v>2.713</v>
      </c>
      <c r="L349" s="20">
        <v>4.707</v>
      </c>
      <c r="M349" s="20">
        <v>2.7744999999999997</v>
      </c>
      <c r="N349" s="20"/>
      <c r="O349" s="20">
        <v>0.0</v>
      </c>
      <c r="P349" s="20">
        <v>0.23939450337941</v>
      </c>
      <c r="Q349" s="68">
        <v>0.0</v>
      </c>
      <c r="R349" s="112">
        <v>0.0</v>
      </c>
      <c r="S349" s="20" t="e">
        <v>#DIV/0!</v>
      </c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</row>
    <row r="350" ht="15.75" customHeight="1">
      <c r="A350" s="20" t="s">
        <v>195</v>
      </c>
      <c r="B350" s="20"/>
      <c r="C350" s="20" t="s">
        <v>236</v>
      </c>
      <c r="D350" s="20">
        <v>1.2</v>
      </c>
      <c r="E350" s="20">
        <v>0.9</v>
      </c>
      <c r="F350" s="20" t="s">
        <v>311</v>
      </c>
      <c r="G350" s="20">
        <v>13.8</v>
      </c>
      <c r="H350" s="20">
        <v>4.961</v>
      </c>
      <c r="I350" s="20">
        <v>2.878</v>
      </c>
      <c r="J350" s="20"/>
      <c r="K350" s="20"/>
      <c r="L350" s="20"/>
      <c r="M350" s="20"/>
      <c r="N350" s="20"/>
      <c r="O350" s="20">
        <v>0.0</v>
      </c>
      <c r="P350" s="20">
        <v>0.24636939996890128</v>
      </c>
      <c r="Q350" s="68">
        <v>0.0</v>
      </c>
      <c r="R350" s="112">
        <v>0.0</v>
      </c>
      <c r="S350" s="20" t="e">
        <v>#DIV/0!</v>
      </c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</row>
    <row r="351" ht="15.75" customHeight="1">
      <c r="A351" s="20" t="s">
        <v>195</v>
      </c>
      <c r="B351" s="20"/>
      <c r="C351" s="20" t="s">
        <v>236</v>
      </c>
      <c r="D351" s="20">
        <v>1.2</v>
      </c>
      <c r="E351" s="20">
        <v>0.9</v>
      </c>
      <c r="F351" s="20" t="s">
        <v>311</v>
      </c>
      <c r="G351" s="20">
        <v>16.5</v>
      </c>
      <c r="H351" s="20">
        <v>5.025</v>
      </c>
      <c r="I351" s="20">
        <v>2.9530000000000003</v>
      </c>
      <c r="J351" s="20">
        <v>5.012</v>
      </c>
      <c r="K351" s="20">
        <v>2.884</v>
      </c>
      <c r="L351" s="20">
        <v>5.025</v>
      </c>
      <c r="M351" s="20">
        <v>2.8705</v>
      </c>
      <c r="N351" s="20"/>
      <c r="O351" s="20">
        <v>0.0</v>
      </c>
      <c r="P351" s="20">
        <v>0.23623746069064436</v>
      </c>
      <c r="Q351" s="68">
        <v>0.0</v>
      </c>
      <c r="R351" s="112">
        <v>0.0</v>
      </c>
      <c r="S351" s="20" t="e">
        <v>#DIV/0!</v>
      </c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</row>
    <row r="352" ht="15.75" customHeight="1">
      <c r="A352" s="20" t="s">
        <v>195</v>
      </c>
      <c r="B352" s="20"/>
      <c r="C352" s="20" t="s">
        <v>236</v>
      </c>
      <c r="D352" s="20">
        <v>1.2</v>
      </c>
      <c r="E352" s="20">
        <v>0.9</v>
      </c>
      <c r="F352" s="20" t="s">
        <v>311</v>
      </c>
      <c r="G352" s="20">
        <v>19.3</v>
      </c>
      <c r="H352" s="20">
        <v>5.169</v>
      </c>
      <c r="I352" s="20">
        <v>3.012</v>
      </c>
      <c r="J352" s="20"/>
      <c r="K352" s="20"/>
      <c r="L352" s="20"/>
      <c r="M352" s="20"/>
      <c r="N352" s="20"/>
      <c r="O352" s="20">
        <v>0.0</v>
      </c>
      <c r="P352" s="20">
        <v>0.242946570966786</v>
      </c>
      <c r="Q352" s="68">
        <v>0.0</v>
      </c>
      <c r="R352" s="112">
        <v>0.0</v>
      </c>
      <c r="S352" s="20" t="e">
        <v>#DIV/0!</v>
      </c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</row>
    <row r="353" ht="15.75" customHeight="1">
      <c r="A353" s="20" t="s">
        <v>195</v>
      </c>
      <c r="B353" s="20"/>
      <c r="C353" s="20" t="s">
        <v>236</v>
      </c>
      <c r="D353" s="20">
        <v>1.2</v>
      </c>
      <c r="E353" s="20">
        <v>0.9</v>
      </c>
      <c r="F353" s="20" t="s">
        <v>311</v>
      </c>
      <c r="G353" s="20">
        <v>22.1</v>
      </c>
      <c r="H353" s="20">
        <v>5.269</v>
      </c>
      <c r="I353" s="20">
        <v>3.0645</v>
      </c>
      <c r="J353" s="20">
        <v>5.072</v>
      </c>
      <c r="K353" s="20">
        <v>2.9425</v>
      </c>
      <c r="L353" s="20">
        <v>5.072</v>
      </c>
      <c r="M353" s="20">
        <v>2.932</v>
      </c>
      <c r="N353" s="20">
        <v>2.50756196615893</v>
      </c>
      <c r="O353" s="20">
        <v>58.60879604761783</v>
      </c>
      <c r="P353" s="20">
        <v>0.2444053772587511</v>
      </c>
      <c r="Q353" s="68">
        <v>23.548916261003587</v>
      </c>
      <c r="R353" s="112">
        <v>38.21728551970256</v>
      </c>
      <c r="S353" s="20">
        <v>0.026166170265663154</v>
      </c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</row>
    <row r="354" ht="15.75" customHeight="1">
      <c r="A354" s="20" t="s">
        <v>196</v>
      </c>
      <c r="B354" s="20"/>
      <c r="C354" s="20" t="s">
        <v>236</v>
      </c>
      <c r="D354" s="20">
        <v>1.2</v>
      </c>
      <c r="E354" s="20">
        <v>0.9</v>
      </c>
      <c r="F354" s="20" t="s">
        <v>311</v>
      </c>
      <c r="G354" s="20">
        <v>5.5</v>
      </c>
      <c r="H354" s="20">
        <v>3.061</v>
      </c>
      <c r="I354" s="20">
        <v>1.9100000000000001</v>
      </c>
      <c r="J354" s="20">
        <v>3.944</v>
      </c>
      <c r="K354" s="20">
        <v>2.3415</v>
      </c>
      <c r="L354" s="20">
        <v>4.174</v>
      </c>
      <c r="M354" s="20">
        <v>2.532</v>
      </c>
      <c r="N354" s="20">
        <v>2.43700791219168</v>
      </c>
      <c r="O354" s="20">
        <v>21.00280431185209</v>
      </c>
      <c r="P354" s="20">
        <v>0.18120048496745936</v>
      </c>
      <c r="Q354" s="68">
        <v>8.890448564466467</v>
      </c>
      <c r="R354" s="112">
        <v>10.980152792739917</v>
      </c>
      <c r="S354" s="20">
        <v>0.09107341390196323</v>
      </c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</row>
    <row r="355" ht="15.75" customHeight="1">
      <c r="A355" s="20" t="s">
        <v>196</v>
      </c>
      <c r="B355" s="20"/>
      <c r="C355" s="20" t="s">
        <v>236</v>
      </c>
      <c r="D355" s="20">
        <v>1.2</v>
      </c>
      <c r="E355" s="20">
        <v>0.9</v>
      </c>
      <c r="F355" s="20" t="s">
        <v>311</v>
      </c>
      <c r="G355" s="20">
        <v>8.3</v>
      </c>
      <c r="H355" s="20">
        <v>3.551</v>
      </c>
      <c r="I355" s="20">
        <v>2.0735</v>
      </c>
      <c r="J355" s="20"/>
      <c r="K355" s="20"/>
      <c r="L355" s="20"/>
      <c r="M355" s="20"/>
      <c r="N355" s="20">
        <v>2.43948593334919</v>
      </c>
      <c r="O355" s="20">
        <v>26.038703106470653</v>
      </c>
      <c r="P355" s="20">
        <v>0.2413177242000379</v>
      </c>
      <c r="Q355" s="68">
        <v>10.48833131068486</v>
      </c>
      <c r="R355" s="112">
        <v>16.77650251706607</v>
      </c>
      <c r="S355" s="20">
        <v>0.059607179683771376</v>
      </c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</row>
    <row r="356" ht="15.75" customHeight="1">
      <c r="A356" s="20" t="s">
        <v>196</v>
      </c>
      <c r="B356" s="20"/>
      <c r="C356" s="20" t="s">
        <v>236</v>
      </c>
      <c r="D356" s="20">
        <v>1.2</v>
      </c>
      <c r="E356" s="20">
        <v>0.9</v>
      </c>
      <c r="F356" s="20" t="s">
        <v>311</v>
      </c>
      <c r="G356" s="20">
        <v>11.0</v>
      </c>
      <c r="H356" s="20">
        <v>3.722</v>
      </c>
      <c r="I356" s="20">
        <v>2.1635</v>
      </c>
      <c r="J356" s="20">
        <v>4.164</v>
      </c>
      <c r="K356" s="20">
        <v>2.5415</v>
      </c>
      <c r="L356" s="20">
        <v>4.753</v>
      </c>
      <c r="M356" s="20">
        <v>2.702</v>
      </c>
      <c r="N356" s="20">
        <v>2.44094115917468</v>
      </c>
      <c r="O356" s="20">
        <v>28.445824515787255</v>
      </c>
      <c r="P356" s="20">
        <v>0.24485113970602565</v>
      </c>
      <c r="Q356" s="68">
        <v>11.425392004101308</v>
      </c>
      <c r="R356" s="112">
        <v>18.58119509986764</v>
      </c>
      <c r="S356" s="20">
        <v>0.05381785157657181</v>
      </c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</row>
    <row r="357" ht="15.75" customHeight="1">
      <c r="A357" s="20" t="s">
        <v>196</v>
      </c>
      <c r="B357" s="20"/>
      <c r="C357" s="20" t="s">
        <v>236</v>
      </c>
      <c r="D357" s="20">
        <v>1.2</v>
      </c>
      <c r="E357" s="20">
        <v>0.9</v>
      </c>
      <c r="F357" s="20" t="s">
        <v>311</v>
      </c>
      <c r="G357" s="20">
        <v>13.8</v>
      </c>
      <c r="H357" s="20">
        <v>3.9</v>
      </c>
      <c r="I357" s="20">
        <v>2.2255</v>
      </c>
      <c r="J357" s="20"/>
      <c r="K357" s="20"/>
      <c r="L357" s="20"/>
      <c r="M357" s="20"/>
      <c r="N357" s="20">
        <v>2.44253151407925</v>
      </c>
      <c r="O357" s="20">
        <v>30.45098527771629</v>
      </c>
      <c r="P357" s="20">
        <v>0.25856595785783476</v>
      </c>
      <c r="Q357" s="68">
        <v>12.09749282014029</v>
      </c>
      <c r="R357" s="112">
        <v>21.02091390229167</v>
      </c>
      <c r="S357" s="20">
        <v>0.047571670986720584</v>
      </c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</row>
    <row r="358" ht="15.75" customHeight="1">
      <c r="A358" s="20" t="s">
        <v>196</v>
      </c>
      <c r="B358" s="20"/>
      <c r="C358" s="20" t="s">
        <v>236</v>
      </c>
      <c r="D358" s="20">
        <v>1.2</v>
      </c>
      <c r="E358" s="20">
        <v>0.9</v>
      </c>
      <c r="F358" s="20" t="s">
        <v>311</v>
      </c>
      <c r="G358" s="20">
        <v>16.5</v>
      </c>
      <c r="H358" s="20">
        <v>4.003</v>
      </c>
      <c r="I358" s="20">
        <v>2.2714999999999996</v>
      </c>
      <c r="J358" s="20">
        <v>4.473</v>
      </c>
      <c r="K358" s="20">
        <v>2.6685</v>
      </c>
      <c r="L358" s="20">
        <v>4.965</v>
      </c>
      <c r="M358" s="20">
        <v>2.7935</v>
      </c>
      <c r="N358" s="20">
        <v>2.44350756115387</v>
      </c>
      <c r="O358" s="20">
        <v>31.83564633482464</v>
      </c>
      <c r="P358" s="20">
        <v>0.2625381389734224</v>
      </c>
      <c r="Q358" s="68">
        <v>12.607795896253243</v>
      </c>
      <c r="R358" s="112">
        <v>22.344392623160005</v>
      </c>
      <c r="S358" s="20">
        <v>0.04475395759755395</v>
      </c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</row>
    <row r="359" ht="15.75" customHeight="1">
      <c r="A359" s="20" t="s">
        <v>196</v>
      </c>
      <c r="B359" s="20"/>
      <c r="C359" s="20" t="s">
        <v>236</v>
      </c>
      <c r="D359" s="20">
        <v>1.2</v>
      </c>
      <c r="E359" s="20">
        <v>0.9</v>
      </c>
      <c r="F359" s="20" t="s">
        <v>311</v>
      </c>
      <c r="G359" s="20">
        <v>19.3</v>
      </c>
      <c r="H359" s="20">
        <v>4.088</v>
      </c>
      <c r="I359" s="20">
        <v>2.3129999999999997</v>
      </c>
      <c r="J359" s="20"/>
      <c r="K359" s="20"/>
      <c r="L359" s="20"/>
      <c r="M359" s="20"/>
      <c r="N359" s="20">
        <v>2.44443831536584</v>
      </c>
      <c r="O359" s="20">
        <v>33.07506797033509</v>
      </c>
      <c r="P359" s="20">
        <v>0.26456279938653954</v>
      </c>
      <c r="Q359" s="68">
        <v>13.077669209619465</v>
      </c>
      <c r="R359" s="112">
        <v>23.413935070692567</v>
      </c>
      <c r="S359" s="20">
        <v>0.042709608486602026</v>
      </c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</row>
    <row r="360" ht="15.75" customHeight="1">
      <c r="A360" s="20" t="s">
        <v>196</v>
      </c>
      <c r="B360" s="20"/>
      <c r="C360" s="20" t="s">
        <v>236</v>
      </c>
      <c r="D360" s="20">
        <v>1.2</v>
      </c>
      <c r="E360" s="20">
        <v>0.9</v>
      </c>
      <c r="F360" s="20" t="s">
        <v>311</v>
      </c>
      <c r="G360" s="20">
        <v>22.1</v>
      </c>
      <c r="H360" s="20">
        <v>4.142</v>
      </c>
      <c r="I360" s="20">
        <v>2.3594999999999997</v>
      </c>
      <c r="J360" s="20">
        <v>4.753</v>
      </c>
      <c r="K360" s="20">
        <v>2.7590000000000003</v>
      </c>
      <c r="L360" s="20">
        <v>5.098</v>
      </c>
      <c r="M360" s="20">
        <v>2.8434999999999997</v>
      </c>
      <c r="N360" s="20">
        <v>2.44492138801263</v>
      </c>
      <c r="O360" s="20">
        <v>34.29553906577194</v>
      </c>
      <c r="P360" s="20">
        <v>0.2598033963248746</v>
      </c>
      <c r="Q360" s="68">
        <v>13.611464759429778</v>
      </c>
      <c r="R360" s="112">
        <v>23.796852620612622</v>
      </c>
      <c r="S360" s="20">
        <v>0.04202236387907067</v>
      </c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</row>
    <row r="361" ht="15.75" customHeight="1">
      <c r="A361" s="20" t="s">
        <v>197</v>
      </c>
      <c r="B361" s="20"/>
      <c r="C361" s="20" t="s">
        <v>236</v>
      </c>
      <c r="D361" s="20">
        <v>1.2</v>
      </c>
      <c r="E361" s="20">
        <v>0.9</v>
      </c>
      <c r="F361" s="20" t="s">
        <v>311</v>
      </c>
      <c r="G361" s="20">
        <v>5.5</v>
      </c>
      <c r="H361" s="20">
        <v>3.611</v>
      </c>
      <c r="I361" s="20">
        <v>2.0915</v>
      </c>
      <c r="J361" s="20">
        <v>3.952</v>
      </c>
      <c r="K361" s="20">
        <v>2.2095000000000002</v>
      </c>
      <c r="L361" s="20">
        <v>3.883</v>
      </c>
      <c r="M361" s="20">
        <v>2.2165</v>
      </c>
      <c r="N361" s="20">
        <v>2.37571740816644</v>
      </c>
      <c r="O361" s="20">
        <v>25.93043070823229</v>
      </c>
      <c r="P361" s="20">
        <v>0.24758233567163346</v>
      </c>
      <c r="Q361" s="68">
        <v>10.392272304125198</v>
      </c>
      <c r="R361" s="112">
        <v>17.121378818203308</v>
      </c>
      <c r="S361" s="20">
        <v>0.05840651098361356</v>
      </c>
      <c r="T361" s="20">
        <v>5.5</v>
      </c>
      <c r="U361" s="20">
        <v>3.528</v>
      </c>
      <c r="V361" s="20">
        <v>2.0275</v>
      </c>
      <c r="W361" s="20">
        <v>4.411</v>
      </c>
      <c r="X361" s="20">
        <v>2.322</v>
      </c>
      <c r="Y361" s="20">
        <v>4.346</v>
      </c>
      <c r="Z361" s="20">
        <v>2.293</v>
      </c>
      <c r="AA361" s="20" t="s">
        <v>31</v>
      </c>
      <c r="AB361" s="20">
        <v>1.201</v>
      </c>
      <c r="AC361" s="20">
        <v>3.47</v>
      </c>
      <c r="AD361" s="20"/>
      <c r="AE361" s="20">
        <v>22.0</v>
      </c>
      <c r="AF361" s="20">
        <v>17027.0</v>
      </c>
      <c r="AG361" s="20"/>
    </row>
    <row r="362" ht="15.75" customHeight="1">
      <c r="A362" s="20" t="s">
        <v>197</v>
      </c>
      <c r="B362" s="20"/>
      <c r="C362" s="20" t="s">
        <v>236</v>
      </c>
      <c r="D362" s="20">
        <v>1.2</v>
      </c>
      <c r="E362" s="20">
        <v>0.9</v>
      </c>
      <c r="F362" s="20" t="s">
        <v>311</v>
      </c>
      <c r="G362" s="20">
        <v>8.3</v>
      </c>
      <c r="H362" s="20">
        <v>4.224</v>
      </c>
      <c r="I362" s="20">
        <v>2.3045</v>
      </c>
      <c r="J362" s="20"/>
      <c r="K362" s="20"/>
      <c r="L362" s="20"/>
      <c r="M362" s="20"/>
      <c r="N362" s="20">
        <v>2.3773993699243</v>
      </c>
      <c r="O362" s="20">
        <v>32.5264475366562</v>
      </c>
      <c r="P362" s="20">
        <v>0.2881044167594016</v>
      </c>
      <c r="Q362" s="68">
        <v>12.625702976194223</v>
      </c>
      <c r="R362" s="112">
        <v>25.583707345552845</v>
      </c>
      <c r="S362" s="20">
        <v>0.039087376449911886</v>
      </c>
      <c r="T362" s="20">
        <v>8.3</v>
      </c>
      <c r="U362" s="20">
        <v>4.108</v>
      </c>
      <c r="V362" s="20">
        <v>2.0865</v>
      </c>
      <c r="W362" s="20"/>
      <c r="X362" s="20"/>
      <c r="Y362" s="20"/>
      <c r="Z362" s="20"/>
      <c r="AA362" s="20" t="s">
        <v>31</v>
      </c>
      <c r="AB362" s="20">
        <v>1.201</v>
      </c>
      <c r="AC362" s="20">
        <v>3.47</v>
      </c>
      <c r="AD362" s="20"/>
      <c r="AE362" s="20">
        <v>22.0</v>
      </c>
      <c r="AF362" s="20">
        <v>17027.0</v>
      </c>
      <c r="AG362" s="20"/>
    </row>
    <row r="363" ht="15.75" customHeight="1">
      <c r="A363" s="20" t="s">
        <v>197</v>
      </c>
      <c r="B363" s="20"/>
      <c r="C363" s="20" t="s">
        <v>236</v>
      </c>
      <c r="D363" s="20">
        <v>1.2</v>
      </c>
      <c r="E363" s="20">
        <v>0.9</v>
      </c>
      <c r="F363" s="20" t="s">
        <v>311</v>
      </c>
      <c r="G363" s="20">
        <v>11.0</v>
      </c>
      <c r="H363" s="20">
        <v>4.53</v>
      </c>
      <c r="I363" s="20">
        <v>2.439</v>
      </c>
      <c r="J363" s="20">
        <v>4.356</v>
      </c>
      <c r="K363" s="20">
        <v>2.4825</v>
      </c>
      <c r="L363" s="20">
        <v>4.336</v>
      </c>
      <c r="M363" s="20">
        <v>2.561</v>
      </c>
      <c r="N363" s="20">
        <v>2.37899330158165</v>
      </c>
      <c r="O363" s="20">
        <v>36.678721916165365</v>
      </c>
      <c r="P363" s="20">
        <v>0.29588773237001825</v>
      </c>
      <c r="Q363" s="68">
        <v>14.151967411978093</v>
      </c>
      <c r="R363" s="112">
        <v>29.949793759789422</v>
      </c>
      <c r="S363" s="20">
        <v>0.03338921155919943</v>
      </c>
      <c r="T363" s="20">
        <v>11.0</v>
      </c>
      <c r="U363" s="20">
        <v>4.251</v>
      </c>
      <c r="V363" s="20">
        <v>2.151</v>
      </c>
      <c r="W363" s="20">
        <v>4.689</v>
      </c>
      <c r="X363" s="20">
        <v>2.5164999999999997</v>
      </c>
      <c r="Y363" s="20">
        <v>4.742</v>
      </c>
      <c r="Z363" s="20">
        <v>2.447</v>
      </c>
      <c r="AA363" s="20" t="s">
        <v>31</v>
      </c>
      <c r="AB363" s="20">
        <v>1.201</v>
      </c>
      <c r="AC363" s="20">
        <v>3.47</v>
      </c>
      <c r="AD363" s="20"/>
      <c r="AE363" s="20">
        <v>22.0</v>
      </c>
      <c r="AF363" s="20">
        <v>17027.0</v>
      </c>
      <c r="AG363" s="20"/>
    </row>
    <row r="364" ht="15.75" customHeight="1">
      <c r="A364" s="20" t="s">
        <v>197</v>
      </c>
      <c r="B364" s="20"/>
      <c r="C364" s="20" t="s">
        <v>236</v>
      </c>
      <c r="D364" s="20">
        <v>1.2</v>
      </c>
      <c r="E364" s="20">
        <v>0.9</v>
      </c>
      <c r="F364" s="20" t="s">
        <v>311</v>
      </c>
      <c r="G364" s="20">
        <v>13.8</v>
      </c>
      <c r="H364" s="20">
        <v>4.701</v>
      </c>
      <c r="I364" s="20">
        <v>2.533</v>
      </c>
      <c r="J364" s="20"/>
      <c r="K364" s="20"/>
      <c r="L364" s="20"/>
      <c r="M364" s="20"/>
      <c r="N364" s="20">
        <v>2.3801315299804</v>
      </c>
      <c r="O364" s="20">
        <v>39.56594070756486</v>
      </c>
      <c r="P364" s="20">
        <v>0.2954485315346656</v>
      </c>
      <c r="Q364" s="68">
        <v>15.271135728060413</v>
      </c>
      <c r="R364" s="112">
        <v>32.23796680969983</v>
      </c>
      <c r="S364" s="20">
        <v>0.03101932593649541</v>
      </c>
      <c r="T364" s="20">
        <v>13.8</v>
      </c>
      <c r="U364" s="20">
        <v>4.288</v>
      </c>
      <c r="V364" s="20">
        <v>2.2385</v>
      </c>
      <c r="W364" s="20"/>
      <c r="X364" s="20"/>
      <c r="Y364" s="20"/>
      <c r="Z364" s="20"/>
      <c r="AA364" s="20" t="s">
        <v>31</v>
      </c>
      <c r="AB364" s="20">
        <v>1.201</v>
      </c>
      <c r="AC364" s="20">
        <v>3.47</v>
      </c>
      <c r="AD364" s="20"/>
      <c r="AE364" s="20">
        <v>22.0</v>
      </c>
      <c r="AF364" s="20">
        <v>17027.0</v>
      </c>
      <c r="AG364" s="20"/>
    </row>
    <row r="365" ht="15.75" customHeight="1">
      <c r="A365" s="20" t="s">
        <v>197</v>
      </c>
      <c r="B365" s="20"/>
      <c r="C365" s="20" t="s">
        <v>236</v>
      </c>
      <c r="D365" s="20">
        <v>1.2</v>
      </c>
      <c r="E365" s="20">
        <v>0.9</v>
      </c>
      <c r="F365" s="20" t="s">
        <v>311</v>
      </c>
      <c r="G365" s="20">
        <v>16.5</v>
      </c>
      <c r="H365" s="20">
        <v>4.856</v>
      </c>
      <c r="I365" s="20">
        <v>2.5925000000000002</v>
      </c>
      <c r="J365" s="20">
        <v>4.516</v>
      </c>
      <c r="K365" s="20">
        <v>2.599</v>
      </c>
      <c r="L365" s="20">
        <v>4.649</v>
      </c>
      <c r="M365" s="20">
        <v>2.7095000000000002</v>
      </c>
      <c r="N365" s="20">
        <v>2.38087399760999</v>
      </c>
      <c r="O365" s="20">
        <v>41.62682392551056</v>
      </c>
      <c r="P365" s="20">
        <v>0.30067663355230684</v>
      </c>
      <c r="Q365" s="68">
        <v>16.001988062099112</v>
      </c>
      <c r="R365" s="112">
        <v>34.806777104106985</v>
      </c>
      <c r="S365" s="20">
        <v>0.028730037170893542</v>
      </c>
      <c r="T365" s="20">
        <v>16.5</v>
      </c>
      <c r="U365" s="20">
        <v>4.389</v>
      </c>
      <c r="V365" s="20">
        <v>2.2725</v>
      </c>
      <c r="W365" s="20">
        <v>4.783</v>
      </c>
      <c r="X365" s="20">
        <v>2.5949999999999998</v>
      </c>
      <c r="Y365" s="20">
        <v>5.024</v>
      </c>
      <c r="Z365" s="20">
        <v>2.5965</v>
      </c>
      <c r="AA365" s="20" t="s">
        <v>31</v>
      </c>
      <c r="AB365" s="20">
        <v>1.201</v>
      </c>
      <c r="AC365" s="20">
        <v>3.47</v>
      </c>
      <c r="AD365" s="20"/>
      <c r="AE365" s="20">
        <v>22.0</v>
      </c>
      <c r="AF365" s="20">
        <v>17027.0</v>
      </c>
      <c r="AG365" s="20"/>
    </row>
    <row r="366" ht="15.75" customHeight="1">
      <c r="A366" s="20" t="s">
        <v>197</v>
      </c>
      <c r="B366" s="20"/>
      <c r="C366" s="20" t="s">
        <v>236</v>
      </c>
      <c r="D366" s="20">
        <v>1.2</v>
      </c>
      <c r="E366" s="20">
        <v>0.9</v>
      </c>
      <c r="F366" s="20" t="s">
        <v>311</v>
      </c>
      <c r="G366" s="20">
        <v>19.3</v>
      </c>
      <c r="H366" s="20">
        <v>4.894</v>
      </c>
      <c r="I366" s="20">
        <v>2.6515</v>
      </c>
      <c r="J366" s="20"/>
      <c r="K366" s="20"/>
      <c r="L366" s="20"/>
      <c r="M366" s="20"/>
      <c r="N366" s="20">
        <v>2.38193099945716</v>
      </c>
      <c r="O366" s="20">
        <v>43.28030381384545</v>
      </c>
      <c r="P366" s="20">
        <v>0.2922539418423807</v>
      </c>
      <c r="Q366" s="68">
        <v>16.74605215447834</v>
      </c>
      <c r="R366" s="112">
        <v>34.72212196440986</v>
      </c>
      <c r="S366" s="20">
        <v>0.02880008315808</v>
      </c>
      <c r="T366" s="20">
        <v>19.3</v>
      </c>
      <c r="U366" s="20">
        <v>4.44</v>
      </c>
      <c r="V366" s="20">
        <v>2.3145</v>
      </c>
      <c r="W366" s="20"/>
      <c r="X366" s="20"/>
      <c r="Y366" s="20"/>
      <c r="Z366" s="20"/>
      <c r="AA366" s="20" t="s">
        <v>31</v>
      </c>
      <c r="AB366" s="20">
        <v>1.201</v>
      </c>
      <c r="AC366" s="20">
        <v>3.47</v>
      </c>
      <c r="AD366" s="20"/>
      <c r="AE366" s="20">
        <v>22.0</v>
      </c>
      <c r="AF366" s="20">
        <v>17027.0</v>
      </c>
      <c r="AG366" s="20"/>
    </row>
    <row r="367" ht="15.75" customHeight="1">
      <c r="A367" s="20" t="s">
        <v>197</v>
      </c>
      <c r="B367" s="20"/>
      <c r="C367" s="20" t="s">
        <v>236</v>
      </c>
      <c r="D367" s="20">
        <v>1.2</v>
      </c>
      <c r="E367" s="20">
        <v>0.9</v>
      </c>
      <c r="F367" s="20" t="s">
        <v>311</v>
      </c>
      <c r="G367" s="20">
        <v>22.1</v>
      </c>
      <c r="H367" s="20">
        <v>4.928</v>
      </c>
      <c r="I367" s="20">
        <v>2.6885000000000003</v>
      </c>
      <c r="J367" s="20">
        <v>4.742</v>
      </c>
      <c r="K367" s="20">
        <v>2.709</v>
      </c>
      <c r="L367" s="20">
        <v>4.753</v>
      </c>
      <c r="M367" s="20">
        <v>2.7655000000000003</v>
      </c>
      <c r="N367" s="20">
        <v>2.38313263929578</v>
      </c>
      <c r="O367" s="20">
        <v>44.37676777057327</v>
      </c>
      <c r="P367" s="20">
        <v>0.2881231182105183</v>
      </c>
      <c r="Q367" s="68">
        <v>17.22535957285752</v>
      </c>
      <c r="R367" s="112">
        <v>34.907668544560295</v>
      </c>
      <c r="S367" s="20">
        <v>0.02864700055013646</v>
      </c>
      <c r="T367" s="20">
        <v>22.1</v>
      </c>
      <c r="U367" s="20">
        <v>4.48</v>
      </c>
      <c r="V367" s="20">
        <v>2.3455</v>
      </c>
      <c r="W367" s="20">
        <v>5.112</v>
      </c>
      <c r="X367" s="20">
        <v>2.6535</v>
      </c>
      <c r="Y367" s="20">
        <v>5.112</v>
      </c>
      <c r="Z367" s="20">
        <v>2.6325000000000003</v>
      </c>
      <c r="AA367" s="20" t="s">
        <v>31</v>
      </c>
      <c r="AB367" s="20">
        <v>1.201</v>
      </c>
      <c r="AC367" s="20">
        <v>3.47</v>
      </c>
      <c r="AD367" s="20"/>
      <c r="AE367" s="20">
        <v>22.0</v>
      </c>
      <c r="AF367" s="20">
        <v>17027.0</v>
      </c>
      <c r="AG367" s="20"/>
    </row>
    <row r="368" ht="15.75" customHeight="1">
      <c r="A368" s="20" t="s">
        <v>198</v>
      </c>
      <c r="B368" s="20"/>
      <c r="C368" s="20" t="s">
        <v>236</v>
      </c>
      <c r="D368" s="20">
        <v>1.2</v>
      </c>
      <c r="E368" s="20">
        <v>0.9</v>
      </c>
      <c r="F368" s="20" t="s">
        <v>311</v>
      </c>
      <c r="G368" s="20">
        <v>5.5</v>
      </c>
      <c r="H368" s="20">
        <v>2.428</v>
      </c>
      <c r="I368" s="20">
        <v>1.3475000000000001</v>
      </c>
      <c r="J368" s="20">
        <v>3.133</v>
      </c>
      <c r="K368" s="20">
        <v>1.6135</v>
      </c>
      <c r="L368" s="20">
        <v>3.167</v>
      </c>
      <c r="M368" s="20">
        <v>1.5985</v>
      </c>
      <c r="N368" s="20">
        <v>2.15505225721226</v>
      </c>
      <c r="O368" s="20">
        <v>9.997447598280399</v>
      </c>
      <c r="P368" s="20">
        <v>0.27744963739093054</v>
      </c>
      <c r="Q368" s="68">
        <v>3.9130496051097694</v>
      </c>
      <c r="R368" s="112">
        <v>7.487030112401905</v>
      </c>
      <c r="S368" s="20">
        <v>0.13356430854252183</v>
      </c>
      <c r="T368" s="20">
        <v>5.5</v>
      </c>
      <c r="U368" s="20">
        <v>2.643</v>
      </c>
      <c r="V368" s="20">
        <v>1.487</v>
      </c>
      <c r="W368" s="20">
        <v>3.199</v>
      </c>
      <c r="X368" s="20">
        <v>1.832</v>
      </c>
      <c r="Y368" s="20">
        <v>3.407</v>
      </c>
      <c r="Z368" s="20">
        <v>1.931</v>
      </c>
      <c r="AA368" s="20" t="s">
        <v>31</v>
      </c>
      <c r="AB368" s="20">
        <v>1.201</v>
      </c>
      <c r="AC368" s="20">
        <v>3.47</v>
      </c>
      <c r="AD368" s="20"/>
      <c r="AE368" s="20">
        <v>22.0</v>
      </c>
      <c r="AF368" s="20">
        <v>17027.0</v>
      </c>
      <c r="AG368" s="20"/>
    </row>
    <row r="369" ht="15.75" customHeight="1">
      <c r="A369" s="20" t="s">
        <v>198</v>
      </c>
      <c r="B369" s="20"/>
      <c r="C369" s="20" t="s">
        <v>236</v>
      </c>
      <c r="D369" s="20">
        <v>1.2</v>
      </c>
      <c r="E369" s="20">
        <v>0.9</v>
      </c>
      <c r="F369" s="20" t="s">
        <v>311</v>
      </c>
      <c r="G369" s="20">
        <v>8.3</v>
      </c>
      <c r="H369" s="20">
        <v>3.057</v>
      </c>
      <c r="I369" s="20">
        <v>1.5775000000000001</v>
      </c>
      <c r="J369" s="20"/>
      <c r="K369" s="20"/>
      <c r="L369" s="20"/>
      <c r="M369" s="20"/>
      <c r="N369" s="20">
        <v>2.16219052422853</v>
      </c>
      <c r="O369" s="20">
        <v>14.189092744434616</v>
      </c>
      <c r="P369" s="20">
        <v>0.3185358310255988</v>
      </c>
      <c r="Q369" s="68">
        <v>5.380624633233475</v>
      </c>
      <c r="R369" s="112">
        <v>13.032042656711514</v>
      </c>
      <c r="S369" s="20">
        <v>0.07673394158858121</v>
      </c>
      <c r="T369" s="20">
        <v>8.3</v>
      </c>
      <c r="U369" s="20">
        <v>2.907</v>
      </c>
      <c r="V369" s="20">
        <v>1.6155</v>
      </c>
      <c r="W369" s="20"/>
      <c r="X369" s="20"/>
      <c r="Y369" s="20"/>
      <c r="Z369" s="20"/>
      <c r="AA369" s="20" t="s">
        <v>31</v>
      </c>
      <c r="AB369" s="20">
        <v>1.201</v>
      </c>
      <c r="AC369" s="20">
        <v>3.47</v>
      </c>
      <c r="AD369" s="20"/>
      <c r="AE369" s="20">
        <v>22.0</v>
      </c>
      <c r="AF369" s="20">
        <v>17027.0</v>
      </c>
      <c r="AG369" s="20"/>
    </row>
    <row r="370" ht="15.75" customHeight="1">
      <c r="A370" s="20" t="s">
        <v>198</v>
      </c>
      <c r="B370" s="20"/>
      <c r="C370" s="20" t="s">
        <v>236</v>
      </c>
      <c r="D370" s="20">
        <v>1.2</v>
      </c>
      <c r="E370" s="20">
        <v>0.9</v>
      </c>
      <c r="F370" s="20" t="s">
        <v>311</v>
      </c>
      <c r="G370" s="20">
        <v>11.0</v>
      </c>
      <c r="H370" s="20">
        <v>3.322</v>
      </c>
      <c r="I370" s="20">
        <v>1.755</v>
      </c>
      <c r="J370" s="20">
        <v>3.389</v>
      </c>
      <c r="K370" s="20">
        <v>1.7894999999999999</v>
      </c>
      <c r="L370" s="20">
        <v>3.425</v>
      </c>
      <c r="M370" s="20">
        <v>1.7835</v>
      </c>
      <c r="N370" s="20">
        <v>2.16765501835004</v>
      </c>
      <c r="O370" s="20">
        <v>17.444521465292162</v>
      </c>
      <c r="P370" s="20">
        <v>0.3064255267853989</v>
      </c>
      <c r="Q370" s="68">
        <v>6.6764316478935815</v>
      </c>
      <c r="R370" s="112">
        <v>15.019646939667135</v>
      </c>
      <c r="S370" s="20">
        <v>0.06657946115623953</v>
      </c>
      <c r="T370" s="20">
        <v>11.0</v>
      </c>
      <c r="U370" s="20">
        <v>3.191</v>
      </c>
      <c r="V370" s="20">
        <v>1.848</v>
      </c>
      <c r="W370" s="20">
        <v>3.441</v>
      </c>
      <c r="X370" s="20">
        <v>1.9869999999999999</v>
      </c>
      <c r="Y370" s="20">
        <v>3.453</v>
      </c>
      <c r="Z370" s="20">
        <v>2.0629999999999997</v>
      </c>
      <c r="AA370" s="20" t="s">
        <v>31</v>
      </c>
      <c r="AB370" s="20">
        <v>1.201</v>
      </c>
      <c r="AC370" s="20">
        <v>3.47</v>
      </c>
      <c r="AD370" s="20"/>
      <c r="AE370" s="20">
        <v>22.0</v>
      </c>
      <c r="AF370" s="20">
        <v>17027.0</v>
      </c>
      <c r="AG370" s="20"/>
    </row>
    <row r="371" ht="15.75" customHeight="1">
      <c r="A371" s="20" t="s">
        <v>198</v>
      </c>
      <c r="B371" s="20"/>
      <c r="C371" s="20" t="s">
        <v>236</v>
      </c>
      <c r="D371" s="20">
        <v>1.2</v>
      </c>
      <c r="E371" s="20">
        <v>0.9</v>
      </c>
      <c r="F371" s="20" t="s">
        <v>311</v>
      </c>
      <c r="G371" s="20">
        <v>13.8</v>
      </c>
      <c r="H371" s="20">
        <v>3.53</v>
      </c>
      <c r="I371" s="20">
        <v>1.8695</v>
      </c>
      <c r="J371" s="20"/>
      <c r="K371" s="20"/>
      <c r="L371" s="20"/>
      <c r="M371" s="20"/>
      <c r="N371" s="20">
        <v>2.17258356240327</v>
      </c>
      <c r="O371" s="20">
        <v>19.81977513412526</v>
      </c>
      <c r="P371" s="20">
        <v>0.3050925148672832</v>
      </c>
      <c r="Q371" s="68">
        <v>7.593245271252191</v>
      </c>
      <c r="R371" s="112">
        <v>16.94801948441465</v>
      </c>
      <c r="S371" s="20">
        <v>0.05900394443843997</v>
      </c>
      <c r="T371" s="20">
        <v>13.8</v>
      </c>
      <c r="U371" s="20">
        <v>3.611</v>
      </c>
      <c r="V371" s="20">
        <v>1.9835</v>
      </c>
      <c r="W371" s="20"/>
      <c r="X371" s="20"/>
      <c r="Y371" s="20"/>
      <c r="Z371" s="20"/>
      <c r="AA371" s="20" t="s">
        <v>31</v>
      </c>
      <c r="AB371" s="20">
        <v>1.201</v>
      </c>
      <c r="AC371" s="20">
        <v>3.47</v>
      </c>
      <c r="AD371" s="20"/>
      <c r="AE371" s="20">
        <v>22.0</v>
      </c>
      <c r="AF371" s="20">
        <v>17027.0</v>
      </c>
      <c r="AG371" s="20"/>
    </row>
    <row r="372" ht="15.75" customHeight="1">
      <c r="A372" s="20" t="s">
        <v>198</v>
      </c>
      <c r="B372" s="20"/>
      <c r="C372" s="20" t="s">
        <v>236</v>
      </c>
      <c r="D372" s="20">
        <v>1.2</v>
      </c>
      <c r="E372" s="20">
        <v>0.9</v>
      </c>
      <c r="F372" s="20" t="s">
        <v>311</v>
      </c>
      <c r="G372" s="20">
        <v>16.5</v>
      </c>
      <c r="H372" s="20">
        <v>3.735</v>
      </c>
      <c r="I372" s="20">
        <v>1.9595</v>
      </c>
      <c r="J372" s="20">
        <v>3.661</v>
      </c>
      <c r="K372" s="20">
        <v>1.9135</v>
      </c>
      <c r="L372" s="20">
        <v>3.622</v>
      </c>
      <c r="M372" s="20">
        <v>1.977</v>
      </c>
      <c r="N372" s="20">
        <v>2.17640660014713</v>
      </c>
      <c r="O372" s="20">
        <v>21.89630889925902</v>
      </c>
      <c r="P372" s="20">
        <v>0.3101177951156584</v>
      </c>
      <c r="Q372" s="68">
        <v>8.356618382290575</v>
      </c>
      <c r="R372" s="112">
        <v>19.21920392048339</v>
      </c>
      <c r="S372" s="20">
        <v>0.05203129141755048</v>
      </c>
      <c r="T372" s="20">
        <v>16.5</v>
      </c>
      <c r="U372" s="20">
        <v>3.694</v>
      </c>
      <c r="V372" s="20">
        <v>2.072</v>
      </c>
      <c r="W372" s="20">
        <v>3.678</v>
      </c>
      <c r="X372" s="20">
        <v>2.0785</v>
      </c>
      <c r="Y372" s="20">
        <v>3.646</v>
      </c>
      <c r="Z372" s="20">
        <v>2.1605</v>
      </c>
      <c r="AA372" s="20" t="s">
        <v>31</v>
      </c>
      <c r="AB372" s="20">
        <v>1.201</v>
      </c>
      <c r="AC372" s="20">
        <v>3.47</v>
      </c>
      <c r="AD372" s="20"/>
      <c r="AE372" s="20">
        <v>22.0</v>
      </c>
      <c r="AF372" s="20">
        <v>17027.0</v>
      </c>
      <c r="AG372" s="20"/>
    </row>
    <row r="373" ht="15.75" customHeight="1">
      <c r="A373" s="20" t="s">
        <v>198</v>
      </c>
      <c r="B373" s="20"/>
      <c r="C373" s="20" t="s">
        <v>236</v>
      </c>
      <c r="D373" s="20">
        <v>1.2</v>
      </c>
      <c r="E373" s="20">
        <v>0.9</v>
      </c>
      <c r="F373" s="20" t="s">
        <v>311</v>
      </c>
      <c r="G373" s="20">
        <v>19.3</v>
      </c>
      <c r="H373" s="20">
        <v>3.894</v>
      </c>
      <c r="I373" s="20">
        <v>2.066</v>
      </c>
      <c r="J373" s="20"/>
      <c r="K373" s="20"/>
      <c r="L373" s="20"/>
      <c r="M373" s="20"/>
      <c r="N373" s="20">
        <v>2.17984167873542</v>
      </c>
      <c r="O373" s="20">
        <v>24.267800713585345</v>
      </c>
      <c r="P373" s="20">
        <v>0.30411183968983607</v>
      </c>
      <c r="Q373" s="68">
        <v>9.3043403084804</v>
      </c>
      <c r="R373" s="112">
        <v>20.647666739327494</v>
      </c>
      <c r="S373" s="20">
        <v>0.0484316224503617</v>
      </c>
      <c r="T373" s="20">
        <v>19.3</v>
      </c>
      <c r="U373" s="20">
        <v>3.843</v>
      </c>
      <c r="V373" s="20">
        <v>2.1275</v>
      </c>
      <c r="W373" s="20"/>
      <c r="X373" s="20"/>
      <c r="Y373" s="20"/>
      <c r="Z373" s="20"/>
      <c r="AA373" s="20" t="s">
        <v>31</v>
      </c>
      <c r="AB373" s="20">
        <v>1.201</v>
      </c>
      <c r="AC373" s="20">
        <v>3.47</v>
      </c>
      <c r="AD373" s="20"/>
      <c r="AE373" s="20">
        <v>22.0</v>
      </c>
      <c r="AF373" s="20">
        <v>17027.0</v>
      </c>
      <c r="AG373" s="20"/>
    </row>
    <row r="374" ht="15.75" customHeight="1">
      <c r="A374" s="20" t="s">
        <v>198</v>
      </c>
      <c r="B374" s="20"/>
      <c r="C374" s="20" t="s">
        <v>236</v>
      </c>
      <c r="D374" s="20">
        <v>1.2</v>
      </c>
      <c r="E374" s="20">
        <v>0.9</v>
      </c>
      <c r="F374" s="20" t="s">
        <v>311</v>
      </c>
      <c r="G374" s="20">
        <v>22.1</v>
      </c>
      <c r="H374" s="20">
        <v>4.038</v>
      </c>
      <c r="I374" s="20">
        <v>2.124</v>
      </c>
      <c r="J374" s="20">
        <v>3.91</v>
      </c>
      <c r="K374" s="20">
        <v>2.045</v>
      </c>
      <c r="L374" s="20">
        <v>3.902</v>
      </c>
      <c r="M374" s="20">
        <v>2.0685000000000002</v>
      </c>
      <c r="N374" s="20">
        <v>2.18228134415931</v>
      </c>
      <c r="O374" s="20">
        <v>25.769406445449896</v>
      </c>
      <c r="P374" s="20">
        <v>0.30874385326589604</v>
      </c>
      <c r="Q374" s="68">
        <v>9.845091681288052</v>
      </c>
      <c r="R374" s="112">
        <v>22.456277341050292</v>
      </c>
      <c r="S374" s="20">
        <v>0.04453097834572921</v>
      </c>
      <c r="T374" s="20">
        <v>22.1</v>
      </c>
      <c r="U374" s="20">
        <v>3.926</v>
      </c>
      <c r="V374" s="20">
        <v>2.173</v>
      </c>
      <c r="W374" s="20">
        <v>3.914</v>
      </c>
      <c r="X374" s="20">
        <v>2.1845</v>
      </c>
      <c r="Y374" s="20">
        <v>3.922</v>
      </c>
      <c r="Z374" s="20">
        <v>2.2565</v>
      </c>
      <c r="AA374" s="20" t="s">
        <v>31</v>
      </c>
      <c r="AB374" s="20">
        <v>1.201</v>
      </c>
      <c r="AC374" s="20">
        <v>3.47</v>
      </c>
      <c r="AD374" s="20"/>
      <c r="AE374" s="20">
        <v>22.0</v>
      </c>
      <c r="AF374" s="20">
        <v>17027.0</v>
      </c>
      <c r="AG374" s="20"/>
    </row>
    <row r="375" ht="15.75" customHeight="1">
      <c r="A375" s="20" t="s">
        <v>206</v>
      </c>
      <c r="B375" s="20"/>
      <c r="C375" s="20" t="s">
        <v>236</v>
      </c>
      <c r="D375" s="20">
        <v>1.2</v>
      </c>
      <c r="E375" s="20">
        <v>0.9</v>
      </c>
      <c r="F375" s="20" t="s">
        <v>311</v>
      </c>
      <c r="G375" s="20">
        <v>5.5</v>
      </c>
      <c r="H375" s="20">
        <v>2.87</v>
      </c>
      <c r="I375" s="20">
        <v>1.674</v>
      </c>
      <c r="J375" s="20">
        <v>3.663</v>
      </c>
      <c r="K375" s="20">
        <v>1.7930000000000001</v>
      </c>
      <c r="L375" s="20">
        <v>3.453</v>
      </c>
      <c r="M375" s="20">
        <v>1.8025</v>
      </c>
      <c r="N375" s="20">
        <v>2.34112429175213</v>
      </c>
      <c r="O375" s="20">
        <v>16.298625651669465</v>
      </c>
      <c r="P375" s="20">
        <v>0.24218308387111973</v>
      </c>
      <c r="Q375" s="68">
        <v>6.5604764157939925</v>
      </c>
      <c r="R375" s="112">
        <v>10.5363047910078</v>
      </c>
      <c r="S375" s="20">
        <v>0.09490993472905693</v>
      </c>
      <c r="T375" s="20">
        <v>5.5</v>
      </c>
      <c r="U375" s="20">
        <v>4.446</v>
      </c>
      <c r="V375" s="20">
        <v>1.928</v>
      </c>
      <c r="W375" s="20">
        <v>4.429</v>
      </c>
      <c r="X375" s="20">
        <v>2.2605</v>
      </c>
      <c r="Y375" s="20">
        <v>4.424</v>
      </c>
      <c r="Z375" s="20">
        <v>2.301</v>
      </c>
      <c r="AA375" s="20" t="s">
        <v>31</v>
      </c>
      <c r="AB375" s="20">
        <v>1.201</v>
      </c>
      <c r="AC375" s="20">
        <v>3.47</v>
      </c>
      <c r="AD375" s="20"/>
      <c r="AE375" s="20">
        <v>22.0</v>
      </c>
      <c r="AF375" s="20">
        <v>17027.0</v>
      </c>
      <c r="AG375" s="20"/>
    </row>
    <row r="376" ht="15.75" customHeight="1">
      <c r="A376" s="20" t="s">
        <v>206</v>
      </c>
      <c r="B376" s="20"/>
      <c r="C376" s="20" t="s">
        <v>236</v>
      </c>
      <c r="D376" s="20">
        <v>1.2</v>
      </c>
      <c r="E376" s="20">
        <v>0.9</v>
      </c>
      <c r="F376" s="20" t="s">
        <v>311</v>
      </c>
      <c r="G376" s="20">
        <v>8.3</v>
      </c>
      <c r="H376" s="20">
        <v>3.85</v>
      </c>
      <c r="I376" s="20">
        <v>1.936</v>
      </c>
      <c r="J376" s="20"/>
      <c r="K376" s="20"/>
      <c r="L376" s="20"/>
      <c r="M376" s="20"/>
      <c r="N376" s="20">
        <v>2.34367705469381</v>
      </c>
      <c r="O376" s="20">
        <v>23.379953028599086</v>
      </c>
      <c r="P376" s="20">
        <v>0.33077662689567766</v>
      </c>
      <c r="Q376" s="68">
        <v>8.78432659398965</v>
      </c>
      <c r="R376" s="112">
        <v>23.026717684546135</v>
      </c>
      <c r="S376" s="20">
        <v>0.04342781345129044</v>
      </c>
      <c r="T376" s="20">
        <v>8.3</v>
      </c>
      <c r="U376" s="20">
        <v>4.628</v>
      </c>
      <c r="V376" s="20">
        <v>2.091</v>
      </c>
      <c r="W376" s="20"/>
      <c r="X376" s="20"/>
      <c r="Y376" s="20"/>
      <c r="Z376" s="20"/>
      <c r="AA376" s="20" t="s">
        <v>31</v>
      </c>
      <c r="AB376" s="20">
        <v>1.201</v>
      </c>
      <c r="AC376" s="20">
        <v>3.47</v>
      </c>
      <c r="AD376" s="20"/>
      <c r="AE376" s="20">
        <v>22.0</v>
      </c>
      <c r="AF376" s="20">
        <v>17027.0</v>
      </c>
      <c r="AG376" s="20"/>
    </row>
    <row r="377" ht="15.75" customHeight="1">
      <c r="A377" s="20" t="s">
        <v>206</v>
      </c>
      <c r="B377" s="20"/>
      <c r="C377" s="20" t="s">
        <v>236</v>
      </c>
      <c r="D377" s="20">
        <v>1.2</v>
      </c>
      <c r="E377" s="20">
        <v>0.9</v>
      </c>
      <c r="F377" s="20" t="s">
        <v>311</v>
      </c>
      <c r="G377" s="20">
        <v>11.0</v>
      </c>
      <c r="H377" s="20">
        <v>4.136</v>
      </c>
      <c r="I377" s="20">
        <v>2.0685000000000002</v>
      </c>
      <c r="J377" s="20">
        <v>3.927</v>
      </c>
      <c r="K377" s="20">
        <v>2.1405</v>
      </c>
      <c r="L377" s="20">
        <v>3.911</v>
      </c>
      <c r="M377" s="20">
        <v>2.0465</v>
      </c>
      <c r="N377" s="20">
        <v>2.34586357963327</v>
      </c>
      <c r="O377" s="20">
        <v>26.76378441998995</v>
      </c>
      <c r="P377" s="20">
        <v>0.3332258454608802</v>
      </c>
      <c r="Q377" s="68">
        <v>10.037228317734131</v>
      </c>
      <c r="R377" s="112">
        <v>26.746534851230038</v>
      </c>
      <c r="S377" s="20">
        <v>0.03738802074968643</v>
      </c>
      <c r="T377" s="20">
        <v>11.0</v>
      </c>
      <c r="U377" s="20">
        <v>4.765</v>
      </c>
      <c r="V377" s="20">
        <v>2.2375</v>
      </c>
      <c r="W377" s="20">
        <v>4.767</v>
      </c>
      <c r="X377" s="20">
        <v>2.384</v>
      </c>
      <c r="Y377" s="20">
        <v>4.785</v>
      </c>
      <c r="Z377" s="20">
        <v>2.4535</v>
      </c>
      <c r="AA377" s="20" t="s">
        <v>31</v>
      </c>
      <c r="AB377" s="20">
        <v>1.201</v>
      </c>
      <c r="AC377" s="20">
        <v>3.47</v>
      </c>
      <c r="AD377" s="20"/>
      <c r="AE377" s="20">
        <v>22.0</v>
      </c>
      <c r="AF377" s="20">
        <v>17027.0</v>
      </c>
      <c r="AG377" s="20"/>
    </row>
    <row r="378" ht="15.75" customHeight="1">
      <c r="A378" s="20" t="s">
        <v>206</v>
      </c>
      <c r="B378" s="20"/>
      <c r="C378" s="20" t="s">
        <v>236</v>
      </c>
      <c r="D378" s="20">
        <v>1.2</v>
      </c>
      <c r="E378" s="20">
        <v>0.9</v>
      </c>
      <c r="F378" s="20" t="s">
        <v>311</v>
      </c>
      <c r="G378" s="20">
        <v>13.8</v>
      </c>
      <c r="H378" s="20">
        <v>4.386</v>
      </c>
      <c r="I378" s="20">
        <v>2.1535</v>
      </c>
      <c r="J378" s="20"/>
      <c r="K378" s="20"/>
      <c r="L378" s="20"/>
      <c r="M378" s="20"/>
      <c r="N378" s="20">
        <v>2.34740116370051</v>
      </c>
      <c r="O378" s="20">
        <v>29.200610731385222</v>
      </c>
      <c r="P378" s="20">
        <v>0.3411732150228087</v>
      </c>
      <c r="Q378" s="68">
        <v>10.886219022383559</v>
      </c>
      <c r="R378" s="112">
        <v>30.64198809999065</v>
      </c>
      <c r="S378" s="20">
        <v>0.03263495817362794</v>
      </c>
      <c r="T378" s="20">
        <v>13.8</v>
      </c>
      <c r="U378" s="20">
        <v>4.837</v>
      </c>
      <c r="V378" s="20">
        <v>2.3095</v>
      </c>
      <c r="W378" s="20"/>
      <c r="X378" s="20"/>
      <c r="Y378" s="20"/>
      <c r="Z378" s="20"/>
      <c r="AA378" s="20" t="s">
        <v>31</v>
      </c>
      <c r="AB378" s="20">
        <v>1.201</v>
      </c>
      <c r="AC378" s="20">
        <v>3.47</v>
      </c>
      <c r="AD378" s="20"/>
      <c r="AE378" s="20">
        <v>22.0</v>
      </c>
      <c r="AF378" s="20">
        <v>17027.0</v>
      </c>
      <c r="AG378" s="20"/>
    </row>
    <row r="379" ht="15.75" customHeight="1">
      <c r="A379" s="20" t="s">
        <v>206</v>
      </c>
      <c r="B379" s="20"/>
      <c r="C379" s="20" t="s">
        <v>236</v>
      </c>
      <c r="D379" s="20">
        <v>1.2</v>
      </c>
      <c r="E379" s="20">
        <v>0.9</v>
      </c>
      <c r="F379" s="20" t="s">
        <v>311</v>
      </c>
      <c r="G379" s="20">
        <v>16.5</v>
      </c>
      <c r="H379" s="20">
        <v>4.482</v>
      </c>
      <c r="I379" s="20">
        <v>2.2255000000000003</v>
      </c>
      <c r="J379" s="20">
        <v>4.445</v>
      </c>
      <c r="K379" s="20">
        <v>2.2750000000000004</v>
      </c>
      <c r="L379" s="20">
        <v>4.353</v>
      </c>
      <c r="M379" s="20">
        <v>2.4135</v>
      </c>
      <c r="N379" s="20">
        <v>2.34874308818549</v>
      </c>
      <c r="O379" s="20">
        <v>31.092207520906108</v>
      </c>
      <c r="P379" s="20">
        <v>0.33638271481261034</v>
      </c>
      <c r="Q379" s="68">
        <v>11.632972791505278</v>
      </c>
      <c r="R379" s="112">
        <v>31.671681759557</v>
      </c>
      <c r="S379" s="20">
        <v>0.031573946959676295</v>
      </c>
      <c r="T379" s="20">
        <v>16.5</v>
      </c>
      <c r="U379" s="20">
        <v>4.895</v>
      </c>
      <c r="V379" s="20">
        <v>2.3585000000000003</v>
      </c>
      <c r="W379" s="20">
        <v>5.032</v>
      </c>
      <c r="X379" s="20">
        <v>2.431</v>
      </c>
      <c r="Y379" s="20">
        <v>5.106</v>
      </c>
      <c r="Z379" s="20">
        <v>2.55</v>
      </c>
      <c r="AA379" s="20" t="s">
        <v>31</v>
      </c>
      <c r="AB379" s="20">
        <v>1.201</v>
      </c>
      <c r="AC379" s="20">
        <v>3.47</v>
      </c>
      <c r="AD379" s="20"/>
      <c r="AE379" s="20">
        <v>22.0</v>
      </c>
      <c r="AF379" s="20">
        <v>17027.0</v>
      </c>
      <c r="AG379" s="20"/>
    </row>
    <row r="380" ht="15.75" customHeight="1">
      <c r="A380" s="20" t="s">
        <v>206</v>
      </c>
      <c r="B380" s="20"/>
      <c r="C380" s="20" t="s">
        <v>236</v>
      </c>
      <c r="D380" s="20">
        <v>1.2</v>
      </c>
      <c r="E380" s="20">
        <v>0.9</v>
      </c>
      <c r="F380" s="20" t="s">
        <v>311</v>
      </c>
      <c r="G380" s="20">
        <v>19.3</v>
      </c>
      <c r="H380" s="20">
        <v>4.648</v>
      </c>
      <c r="I380" s="20">
        <v>2.301</v>
      </c>
      <c r="J380" s="20"/>
      <c r="K380" s="20"/>
      <c r="L380" s="20"/>
      <c r="M380" s="20"/>
      <c r="N380" s="20">
        <v>2.34978817119114</v>
      </c>
      <c r="O380" s="20">
        <v>33.284703221577686</v>
      </c>
      <c r="P380" s="20">
        <v>0.33768156738519106</v>
      </c>
      <c r="Q380" s="68">
        <v>12.441190800976784</v>
      </c>
      <c r="R380" s="112">
        <v>34.176343669446574</v>
      </c>
      <c r="S380" s="20">
        <v>0.029260005390629115</v>
      </c>
      <c r="T380" s="20">
        <v>19.3</v>
      </c>
      <c r="U380" s="20">
        <v>5.042</v>
      </c>
      <c r="V380" s="20">
        <v>2.401</v>
      </c>
      <c r="W380" s="20"/>
      <c r="X380" s="20"/>
      <c r="Y380" s="20"/>
      <c r="Z380" s="20"/>
      <c r="AA380" s="20" t="s">
        <v>31</v>
      </c>
      <c r="AB380" s="20">
        <v>1.201</v>
      </c>
      <c r="AC380" s="20">
        <v>3.47</v>
      </c>
      <c r="AD380" s="20"/>
      <c r="AE380" s="20">
        <v>22.0</v>
      </c>
      <c r="AF380" s="20">
        <v>17027.0</v>
      </c>
      <c r="AG380" s="20"/>
    </row>
    <row r="381" ht="15.75" customHeight="1">
      <c r="A381" s="20" t="s">
        <v>206</v>
      </c>
      <c r="B381" s="20"/>
      <c r="C381" s="20" t="s">
        <v>236</v>
      </c>
      <c r="D381" s="20">
        <v>1.2</v>
      </c>
      <c r="E381" s="20">
        <v>0.9</v>
      </c>
      <c r="F381" s="20" t="s">
        <v>311</v>
      </c>
      <c r="G381" s="20">
        <v>22.1</v>
      </c>
      <c r="H381" s="20">
        <v>4.746</v>
      </c>
      <c r="I381" s="20">
        <v>2.3890000000000002</v>
      </c>
      <c r="J381" s="20">
        <v>4.656</v>
      </c>
      <c r="K381" s="20">
        <v>2.3360000000000003</v>
      </c>
      <c r="L381" s="20">
        <v>4.486</v>
      </c>
      <c r="M381" s="20">
        <v>2.475</v>
      </c>
      <c r="N381" s="20">
        <v>2.35070650931213</v>
      </c>
      <c r="O381" s="20">
        <v>35.69558618157664</v>
      </c>
      <c r="P381" s="20">
        <v>0.3303129326858611</v>
      </c>
      <c r="Q381" s="68">
        <v>13.416236625433818</v>
      </c>
      <c r="R381" s="112">
        <v>35.06021087972681</v>
      </c>
      <c r="S381" s="20">
        <v>0.028522361243931912</v>
      </c>
      <c r="T381" s="20">
        <v>22.1</v>
      </c>
      <c r="U381" s="20">
        <v>5.212</v>
      </c>
      <c r="V381" s="20">
        <v>2.425</v>
      </c>
      <c r="W381" s="20">
        <v>5.161</v>
      </c>
      <c r="X381" s="20">
        <v>2.5085</v>
      </c>
      <c r="Y381" s="20">
        <v>5.357</v>
      </c>
      <c r="Z381" s="20">
        <v>2.686</v>
      </c>
      <c r="AA381" s="20" t="s">
        <v>31</v>
      </c>
      <c r="AB381" s="20">
        <v>1.201</v>
      </c>
      <c r="AC381" s="20">
        <v>3.47</v>
      </c>
      <c r="AD381" s="20"/>
      <c r="AE381" s="20">
        <v>22.0</v>
      </c>
      <c r="AF381" s="20">
        <v>17027.0</v>
      </c>
      <c r="AG381" s="20"/>
    </row>
    <row r="382" ht="15.75" customHeight="1">
      <c r="A382" s="20" t="s">
        <v>213</v>
      </c>
      <c r="B382" s="20"/>
      <c r="C382" s="20" t="s">
        <v>236</v>
      </c>
      <c r="D382" s="20">
        <v>1.2</v>
      </c>
      <c r="E382" s="20">
        <v>0.9</v>
      </c>
      <c r="F382" s="20" t="s">
        <v>311</v>
      </c>
      <c r="G382" s="20">
        <v>5.5</v>
      </c>
      <c r="H382" s="20">
        <v>3.056</v>
      </c>
      <c r="I382" s="20">
        <v>2.0475000000000003</v>
      </c>
      <c r="J382" s="20">
        <v>3.658</v>
      </c>
      <c r="K382" s="20">
        <v>2.092</v>
      </c>
      <c r="L382" s="20">
        <v>3.898</v>
      </c>
      <c r="M382" s="20">
        <v>2.1455</v>
      </c>
      <c r="N382" s="20">
        <v>2.50236942060405</v>
      </c>
      <c r="O382" s="20">
        <v>22.926899055612804</v>
      </c>
      <c r="P382" s="20">
        <v>0.09273808077602717</v>
      </c>
      <c r="Q382" s="68">
        <v>10.490573843336211</v>
      </c>
      <c r="R382" s="112">
        <v>9.382536550147478</v>
      </c>
      <c r="S382" s="20">
        <v>0.10658098635216952</v>
      </c>
      <c r="T382" s="20">
        <v>5.5</v>
      </c>
      <c r="U382" s="20">
        <v>4.586</v>
      </c>
      <c r="V382" s="20">
        <v>2.3455</v>
      </c>
      <c r="W382" s="20">
        <v>4.092</v>
      </c>
      <c r="X382" s="20">
        <v>2.4085</v>
      </c>
      <c r="Y382" s="20">
        <v>4.379</v>
      </c>
      <c r="Z382" s="20">
        <v>2.4025</v>
      </c>
      <c r="AA382" s="20" t="s">
        <v>31</v>
      </c>
      <c r="AB382" s="20">
        <v>2.201</v>
      </c>
      <c r="AC382" s="20">
        <v>3.47</v>
      </c>
      <c r="AD382" s="20"/>
      <c r="AE382" s="20">
        <v>22.0</v>
      </c>
      <c r="AF382" s="20">
        <v>17027.0</v>
      </c>
      <c r="AG382" s="20"/>
    </row>
    <row r="383" ht="15.75" customHeight="1">
      <c r="A383" s="20" t="s">
        <v>213</v>
      </c>
      <c r="B383" s="20"/>
      <c r="C383" s="20" t="s">
        <v>236</v>
      </c>
      <c r="D383" s="20">
        <v>1.2</v>
      </c>
      <c r="E383" s="20">
        <v>0.9</v>
      </c>
      <c r="F383" s="20" t="s">
        <v>311</v>
      </c>
      <c r="G383" s="20">
        <v>8.3</v>
      </c>
      <c r="H383" s="20">
        <v>3.716</v>
      </c>
      <c r="I383" s="20">
        <v>2.3</v>
      </c>
      <c r="J383" s="20"/>
      <c r="K383" s="20"/>
      <c r="L383" s="20"/>
      <c r="M383" s="20"/>
      <c r="N383" s="20">
        <v>2.50247259452115</v>
      </c>
      <c r="O383" s="20">
        <v>31.49352505470715</v>
      </c>
      <c r="P383" s="20">
        <v>0.18950501111912502</v>
      </c>
      <c r="Q383" s="68">
        <v>13.238080025016883</v>
      </c>
      <c r="R383" s="112">
        <v>16.905009840480872</v>
      </c>
      <c r="S383" s="20">
        <v>0.059154061987316445</v>
      </c>
      <c r="T383" s="20">
        <v>8.3</v>
      </c>
      <c r="U383" s="20">
        <v>4.877</v>
      </c>
      <c r="V383" s="20">
        <v>2.4375</v>
      </c>
      <c r="W383" s="20"/>
      <c r="X383" s="20"/>
      <c r="Y383" s="20"/>
      <c r="Z383" s="20"/>
      <c r="AA383" s="20" t="s">
        <v>31</v>
      </c>
      <c r="AB383" s="20">
        <v>3.201</v>
      </c>
      <c r="AC383" s="20">
        <v>3.47</v>
      </c>
      <c r="AD383" s="20"/>
      <c r="AE383" s="20">
        <v>22.0</v>
      </c>
      <c r="AF383" s="20">
        <v>17027.0</v>
      </c>
      <c r="AG383" s="20"/>
    </row>
    <row r="384" ht="15.75" customHeight="1">
      <c r="A384" s="20" t="s">
        <v>213</v>
      </c>
      <c r="B384" s="20"/>
      <c r="C384" s="20" t="s">
        <v>236</v>
      </c>
      <c r="D384" s="20">
        <v>1.2</v>
      </c>
      <c r="E384" s="20">
        <v>0.9</v>
      </c>
      <c r="F384" s="20" t="s">
        <v>311</v>
      </c>
      <c r="G384" s="20">
        <v>11.0</v>
      </c>
      <c r="H384" s="20">
        <v>4.088</v>
      </c>
      <c r="I384" s="20">
        <v>2.434</v>
      </c>
      <c r="J384" s="20">
        <v>4.385</v>
      </c>
      <c r="K384" s="20">
        <v>2.4355</v>
      </c>
      <c r="L384" s="20">
        <v>4.431</v>
      </c>
      <c r="M384" s="20">
        <v>2.526</v>
      </c>
      <c r="N384" s="20">
        <v>2.50312845066574</v>
      </c>
      <c r="O384" s="20">
        <v>36.34405900011732</v>
      </c>
      <c r="P384" s="20">
        <v>0.22540359167576057</v>
      </c>
      <c r="Q384" s="68">
        <v>14.829424055472282</v>
      </c>
      <c r="R384" s="112">
        <v>22.0590764593461</v>
      </c>
      <c r="S384" s="20">
        <v>0.045332813540174974</v>
      </c>
      <c r="T384" s="20">
        <v>11.0</v>
      </c>
      <c r="U384" s="20">
        <v>4.962</v>
      </c>
      <c r="V384" s="20">
        <v>2.5035</v>
      </c>
      <c r="W384" s="20">
        <v>4.425</v>
      </c>
      <c r="X384" s="20">
        <v>2.535</v>
      </c>
      <c r="Y384" s="20">
        <v>4.614</v>
      </c>
      <c r="Z384" s="20">
        <v>2.5460000000000003</v>
      </c>
      <c r="AA384" s="20" t="s">
        <v>31</v>
      </c>
      <c r="AB384" s="20">
        <v>4.201</v>
      </c>
      <c r="AC384" s="20">
        <v>3.47</v>
      </c>
      <c r="AD384" s="20"/>
      <c r="AE384" s="20">
        <v>22.0</v>
      </c>
      <c r="AF384" s="20">
        <v>17027.0</v>
      </c>
      <c r="AG384" s="20"/>
    </row>
    <row r="385" ht="15.75" customHeight="1">
      <c r="A385" s="20" t="s">
        <v>213</v>
      </c>
      <c r="B385" s="20"/>
      <c r="C385" s="20" t="s">
        <v>236</v>
      </c>
      <c r="D385" s="20">
        <v>1.2</v>
      </c>
      <c r="E385" s="20">
        <v>0.9</v>
      </c>
      <c r="F385" s="20" t="s">
        <v>311</v>
      </c>
      <c r="G385" s="20">
        <v>13.8</v>
      </c>
      <c r="H385" s="20">
        <v>4.277</v>
      </c>
      <c r="I385" s="20">
        <v>2.5225</v>
      </c>
      <c r="J385" s="20"/>
      <c r="K385" s="20"/>
      <c r="L385" s="20"/>
      <c r="M385" s="20"/>
      <c r="N385" s="20">
        <v>2.50470081876391</v>
      </c>
      <c r="O385" s="20">
        <v>39.31166863965704</v>
      </c>
      <c r="P385" s="20">
        <v>0.23331290326927343</v>
      </c>
      <c r="Q385" s="68">
        <v>15.937426964174877</v>
      </c>
      <c r="R385" s="112">
        <v>24.567910684826494</v>
      </c>
      <c r="S385" s="20">
        <v>0.04070350193098084</v>
      </c>
      <c r="T385" s="20">
        <v>13.8</v>
      </c>
      <c r="U385" s="20">
        <v>5.003</v>
      </c>
      <c r="V385" s="20">
        <v>2.5705</v>
      </c>
      <c r="W385" s="20"/>
      <c r="X385" s="20"/>
      <c r="Y385" s="20"/>
      <c r="Z385" s="20"/>
      <c r="AA385" s="20" t="s">
        <v>31</v>
      </c>
      <c r="AB385" s="20">
        <v>5.201</v>
      </c>
      <c r="AC385" s="20">
        <v>3.47</v>
      </c>
      <c r="AD385" s="20"/>
      <c r="AE385" s="20">
        <v>22.0</v>
      </c>
      <c r="AF385" s="20">
        <v>17027.0</v>
      </c>
      <c r="AG385" s="20"/>
    </row>
    <row r="386" ht="15.75" customHeight="1">
      <c r="A386" s="20" t="s">
        <v>213</v>
      </c>
      <c r="B386" s="20"/>
      <c r="C386" s="20" t="s">
        <v>236</v>
      </c>
      <c r="D386" s="20">
        <v>1.2</v>
      </c>
      <c r="E386" s="20">
        <v>0.9</v>
      </c>
      <c r="F386" s="20" t="s">
        <v>311</v>
      </c>
      <c r="G386" s="20">
        <v>16.5</v>
      </c>
      <c r="H386" s="20">
        <v>4.438</v>
      </c>
      <c r="I386" s="20">
        <v>2.583</v>
      </c>
      <c r="J386" s="20">
        <v>4.693</v>
      </c>
      <c r="K386" s="20">
        <v>2.5695</v>
      </c>
      <c r="L386" s="20">
        <v>4.77</v>
      </c>
      <c r="M386" s="20">
        <v>2.6555</v>
      </c>
      <c r="N386" s="20">
        <v>2.51077235141236</v>
      </c>
      <c r="O386" s="20">
        <v>41.67330565772401</v>
      </c>
      <c r="P386" s="20">
        <v>0.24386087021952996</v>
      </c>
      <c r="Q386" s="68">
        <v>16.75159443289226</v>
      </c>
      <c r="R386" s="112">
        <v>27.116321309074664</v>
      </c>
      <c r="S386" s="20">
        <v>0.0368781586780115</v>
      </c>
      <c r="T386" s="20">
        <v>16.5</v>
      </c>
      <c r="U386" s="20">
        <v>5.118</v>
      </c>
      <c r="V386" s="20">
        <v>2.6135</v>
      </c>
      <c r="W386" s="20">
        <v>4.782</v>
      </c>
      <c r="X386" s="20">
        <v>2.6485</v>
      </c>
      <c r="Y386" s="20">
        <v>4.711</v>
      </c>
      <c r="Z386" s="20">
        <v>2.666</v>
      </c>
      <c r="AA386" s="20" t="s">
        <v>31</v>
      </c>
      <c r="AB386" s="20">
        <v>6.201</v>
      </c>
      <c r="AC386" s="20">
        <v>3.47</v>
      </c>
      <c r="AD386" s="20"/>
      <c r="AE386" s="20">
        <v>22.0</v>
      </c>
      <c r="AF386" s="20">
        <v>17027.0</v>
      </c>
      <c r="AG386" s="20"/>
    </row>
    <row r="387" ht="15.75" customHeight="1">
      <c r="A387" s="20" t="s">
        <v>213</v>
      </c>
      <c r="B387" s="20"/>
      <c r="C387" s="20" t="s">
        <v>236</v>
      </c>
      <c r="D387" s="20">
        <v>1.2</v>
      </c>
      <c r="E387" s="20">
        <v>0.9</v>
      </c>
      <c r="F387" s="20" t="s">
        <v>311</v>
      </c>
      <c r="G387" s="20">
        <v>19.3</v>
      </c>
      <c r="H387" s="20">
        <v>4.535</v>
      </c>
      <c r="I387" s="20">
        <v>2.6285</v>
      </c>
      <c r="J387" s="20"/>
      <c r="K387" s="20"/>
      <c r="L387" s="20"/>
      <c r="M387" s="20"/>
      <c r="N387" s="20">
        <v>2.5116392203986</v>
      </c>
      <c r="O387" s="20">
        <v>43.28020110909781</v>
      </c>
      <c r="P387" s="20">
        <v>0.2470562853317198</v>
      </c>
      <c r="Q387" s="68">
        <v>17.352946141314376</v>
      </c>
      <c r="R387" s="112">
        <v>28.517675803789707</v>
      </c>
      <c r="S387" s="20">
        <v>0.035065971255171864</v>
      </c>
      <c r="T387" s="20">
        <v>19.3</v>
      </c>
      <c r="U387" s="20">
        <v>5.18</v>
      </c>
      <c r="V387" s="20">
        <v>2.6725</v>
      </c>
      <c r="W387" s="20"/>
      <c r="X387" s="20"/>
      <c r="Y387" s="20"/>
      <c r="Z387" s="20"/>
      <c r="AA387" s="20" t="s">
        <v>31</v>
      </c>
      <c r="AB387" s="20">
        <v>7.201</v>
      </c>
      <c r="AC387" s="20">
        <v>3.47</v>
      </c>
      <c r="AD387" s="20"/>
      <c r="AE387" s="20">
        <v>22.0</v>
      </c>
      <c r="AF387" s="20">
        <v>17027.0</v>
      </c>
      <c r="AG387" s="20"/>
    </row>
    <row r="388" ht="15.75" customHeight="1">
      <c r="A388" s="20" t="s">
        <v>213</v>
      </c>
      <c r="B388" s="20"/>
      <c r="C388" s="20" t="s">
        <v>236</v>
      </c>
      <c r="D388" s="20">
        <v>1.2</v>
      </c>
      <c r="E388" s="20">
        <v>0.9</v>
      </c>
      <c r="F388" s="20" t="s">
        <v>311</v>
      </c>
      <c r="G388" s="20">
        <v>22.1</v>
      </c>
      <c r="H388" s="20">
        <v>4.641</v>
      </c>
      <c r="I388" s="20">
        <v>2.67</v>
      </c>
      <c r="J388" s="20">
        <v>4.825</v>
      </c>
      <c r="K388" s="20">
        <v>2.659</v>
      </c>
      <c r="L388" s="20">
        <v>4.97</v>
      </c>
      <c r="M388" s="20">
        <v>2.72</v>
      </c>
      <c r="N388" s="20">
        <v>2.50639152372905</v>
      </c>
      <c r="O388" s="20">
        <v>44.763885586687636</v>
      </c>
      <c r="P388" s="20">
        <v>0.25264020126050135</v>
      </c>
      <c r="Q388" s="68">
        <v>17.867814533512025</v>
      </c>
      <c r="R388" s="112">
        <v>30.161116057659324</v>
      </c>
      <c r="S388" s="20">
        <v>0.03315527177735365</v>
      </c>
      <c r="T388" s="20">
        <v>22.1</v>
      </c>
      <c r="U388" s="20">
        <v>5.22</v>
      </c>
      <c r="V388" s="20">
        <v>2.708</v>
      </c>
      <c r="W388" s="20">
        <v>5.152</v>
      </c>
      <c r="X388" s="20">
        <v>2.7365</v>
      </c>
      <c r="Y388" s="20">
        <v>5.11</v>
      </c>
      <c r="Z388" s="20">
        <v>2.8055</v>
      </c>
      <c r="AA388" s="20" t="s">
        <v>31</v>
      </c>
      <c r="AB388" s="20">
        <v>8.201</v>
      </c>
      <c r="AC388" s="20">
        <v>3.47</v>
      </c>
      <c r="AD388" s="20"/>
      <c r="AE388" s="20">
        <v>22.0</v>
      </c>
      <c r="AF388" s="20">
        <v>17027.0</v>
      </c>
      <c r="AG388" s="20"/>
    </row>
    <row r="389" ht="15.75" customHeight="1">
      <c r="A389" s="20" t="s">
        <v>214</v>
      </c>
      <c r="B389" s="20"/>
      <c r="C389" s="20" t="s">
        <v>236</v>
      </c>
      <c r="D389" s="20">
        <v>1.2</v>
      </c>
      <c r="E389" s="20">
        <v>0.9</v>
      </c>
      <c r="F389" s="20" t="s">
        <v>311</v>
      </c>
      <c r="G389" s="20">
        <v>5.5</v>
      </c>
      <c r="H389" s="20">
        <v>2.907</v>
      </c>
      <c r="I389" s="20">
        <v>1.7734999999999999</v>
      </c>
      <c r="J389" s="20">
        <v>3.425</v>
      </c>
      <c r="K389" s="20">
        <v>1.8635000000000002</v>
      </c>
      <c r="L389" s="20">
        <v>3.404</v>
      </c>
      <c r="M389" s="20">
        <v>1.8125</v>
      </c>
      <c r="N389" s="20">
        <v>2.27903487004936</v>
      </c>
      <c r="O389" s="20">
        <v>17.255024362877094</v>
      </c>
      <c r="P389" s="20">
        <v>0.2035724149415871</v>
      </c>
      <c r="Q389" s="68">
        <v>7.168253504594708</v>
      </c>
      <c r="R389" s="112">
        <v>9.701652406088144</v>
      </c>
      <c r="S389" s="20">
        <v>0.1030752245228311</v>
      </c>
      <c r="T389" s="20">
        <v>5.5</v>
      </c>
      <c r="U389" s="20">
        <v>4.461</v>
      </c>
      <c r="V389" s="20">
        <v>2.0755</v>
      </c>
      <c r="W389" s="20">
        <v>3.656</v>
      </c>
      <c r="X389" s="20">
        <v>2.09</v>
      </c>
      <c r="Y389" s="20">
        <v>3.67</v>
      </c>
      <c r="Z389" s="20">
        <v>2.2024999999999997</v>
      </c>
      <c r="AA389" s="20" t="s">
        <v>31</v>
      </c>
      <c r="AB389" s="20">
        <v>9.201</v>
      </c>
      <c r="AC389" s="20">
        <v>3.47</v>
      </c>
      <c r="AD389" s="20"/>
      <c r="AE389" s="20">
        <v>22.0</v>
      </c>
      <c r="AF389" s="20">
        <v>17027.0</v>
      </c>
      <c r="AG389" s="20"/>
    </row>
    <row r="390" ht="15.75" customHeight="1">
      <c r="A390" s="20" t="s">
        <v>214</v>
      </c>
      <c r="B390" s="20"/>
      <c r="C390" s="20" t="s">
        <v>236</v>
      </c>
      <c r="D390" s="20">
        <v>1.2</v>
      </c>
      <c r="E390" s="20">
        <v>0.9</v>
      </c>
      <c r="F390" s="20" t="s">
        <v>311</v>
      </c>
      <c r="G390" s="20">
        <v>8.3</v>
      </c>
      <c r="H390" s="20">
        <v>3.468</v>
      </c>
      <c r="I390" s="20">
        <v>2.0475000000000003</v>
      </c>
      <c r="J390" s="20"/>
      <c r="K390" s="20"/>
      <c r="L390" s="20"/>
      <c r="M390" s="20"/>
      <c r="N390" s="20">
        <v>2.28284180457734</v>
      </c>
      <c r="O390" s="20">
        <v>23.589884828418295</v>
      </c>
      <c r="P390" s="20">
        <v>0.2324581669954414</v>
      </c>
      <c r="Q390" s="68">
        <v>9.570257823000636</v>
      </c>
      <c r="R390" s="112">
        <v>14.695449407854131</v>
      </c>
      <c r="S390" s="20">
        <v>0.06804827618715355</v>
      </c>
      <c r="T390" s="20">
        <v>8.3</v>
      </c>
      <c r="U390" s="20">
        <v>4.58</v>
      </c>
      <c r="V390" s="20">
        <v>2.198</v>
      </c>
      <c r="W390" s="20"/>
      <c r="X390" s="20"/>
      <c r="Y390" s="20"/>
      <c r="Z390" s="20"/>
      <c r="AA390" s="20" t="s">
        <v>31</v>
      </c>
      <c r="AB390" s="20">
        <v>10.201</v>
      </c>
      <c r="AC390" s="20">
        <v>3.47</v>
      </c>
      <c r="AD390" s="20"/>
      <c r="AE390" s="20">
        <v>22.0</v>
      </c>
      <c r="AF390" s="20">
        <v>17027.0</v>
      </c>
      <c r="AG390" s="20"/>
    </row>
    <row r="391" ht="15.75" customHeight="1">
      <c r="A391" s="20" t="s">
        <v>214</v>
      </c>
      <c r="B391" s="20"/>
      <c r="C391" s="20" t="s">
        <v>236</v>
      </c>
      <c r="D391" s="20">
        <v>1.2</v>
      </c>
      <c r="E391" s="20">
        <v>0.9</v>
      </c>
      <c r="F391" s="20" t="s">
        <v>311</v>
      </c>
      <c r="G391" s="20">
        <v>11.0</v>
      </c>
      <c r="H391" s="20">
        <v>3.758</v>
      </c>
      <c r="I391" s="20">
        <v>2.214</v>
      </c>
      <c r="J391" s="20">
        <v>3.961</v>
      </c>
      <c r="K391" s="20">
        <v>2.138</v>
      </c>
      <c r="L391" s="20">
        <v>3.97</v>
      </c>
      <c r="M391" s="20">
        <v>2.1254999999999997</v>
      </c>
      <c r="N391" s="20">
        <v>2.28478973105305</v>
      </c>
      <c r="O391" s="20">
        <v>27.644983000068176</v>
      </c>
      <c r="P391" s="20">
        <v>0.23419806246074082</v>
      </c>
      <c r="Q391" s="68">
        <v>11.199573164516917</v>
      </c>
      <c r="R391" s="112">
        <v>17.3343249839836</v>
      </c>
      <c r="S391" s="20">
        <v>0.057689007268755504</v>
      </c>
      <c r="T391" s="20">
        <v>11.0</v>
      </c>
      <c r="U391" s="20">
        <v>4.692</v>
      </c>
      <c r="V391" s="20">
        <v>2.3209999999999997</v>
      </c>
      <c r="W391" s="20">
        <v>3.92</v>
      </c>
      <c r="X391" s="20">
        <v>2.2785</v>
      </c>
      <c r="Y391" s="20">
        <v>3.841</v>
      </c>
      <c r="Z391" s="20">
        <v>2.3834999999999997</v>
      </c>
      <c r="AA391" s="20" t="s">
        <v>31</v>
      </c>
      <c r="AB391" s="20">
        <v>11.201</v>
      </c>
      <c r="AC391" s="20">
        <v>3.47</v>
      </c>
      <c r="AD391" s="20"/>
      <c r="AE391" s="20">
        <v>22.0</v>
      </c>
      <c r="AF391" s="20">
        <v>17027.0</v>
      </c>
      <c r="AG391" s="20"/>
    </row>
    <row r="392" ht="15.75" customHeight="1">
      <c r="A392" s="20" t="s">
        <v>214</v>
      </c>
      <c r="B392" s="20"/>
      <c r="C392" s="20" t="s">
        <v>236</v>
      </c>
      <c r="D392" s="20">
        <v>1.2</v>
      </c>
      <c r="E392" s="20">
        <v>0.9</v>
      </c>
      <c r="F392" s="20" t="s">
        <v>311</v>
      </c>
      <c r="G392" s="20">
        <v>13.8</v>
      </c>
      <c r="H392" s="20">
        <v>4.054</v>
      </c>
      <c r="I392" s="20">
        <v>2.3105</v>
      </c>
      <c r="J392" s="20"/>
      <c r="K392" s="20"/>
      <c r="L392" s="20"/>
      <c r="M392" s="20"/>
      <c r="N392" s="20">
        <v>2.28639974542743</v>
      </c>
      <c r="O392" s="20">
        <v>30.745168602883027</v>
      </c>
      <c r="P392" s="20">
        <v>0.25945534701318024</v>
      </c>
      <c r="Q392" s="68">
        <v>12.205739836587185</v>
      </c>
      <c r="R392" s="112">
        <v>21.30246797640495</v>
      </c>
      <c r="S392" s="20">
        <v>0.04694291765196504</v>
      </c>
      <c r="T392" s="20">
        <v>13.8</v>
      </c>
      <c r="U392" s="20">
        <v>4.837</v>
      </c>
      <c r="V392" s="20">
        <v>2.391</v>
      </c>
      <c r="W392" s="20"/>
      <c r="X392" s="20"/>
      <c r="Y392" s="20"/>
      <c r="Z392" s="20"/>
      <c r="AA392" s="20" t="s">
        <v>31</v>
      </c>
      <c r="AB392" s="20">
        <v>12.201</v>
      </c>
      <c r="AC392" s="20">
        <v>3.47</v>
      </c>
      <c r="AD392" s="20"/>
      <c r="AE392" s="20">
        <v>22.0</v>
      </c>
      <c r="AF392" s="20">
        <v>17027.0</v>
      </c>
      <c r="AG392" s="20"/>
    </row>
    <row r="393" ht="15.75" customHeight="1">
      <c r="A393" s="20" t="s">
        <v>214</v>
      </c>
      <c r="B393" s="20"/>
      <c r="C393" s="20" t="s">
        <v>236</v>
      </c>
      <c r="D393" s="20">
        <v>1.2</v>
      </c>
      <c r="E393" s="20">
        <v>0.9</v>
      </c>
      <c r="F393" s="20" t="s">
        <v>311</v>
      </c>
      <c r="G393" s="20">
        <v>16.5</v>
      </c>
      <c r="H393" s="20">
        <v>4.243</v>
      </c>
      <c r="I393" s="20">
        <v>2.379</v>
      </c>
      <c r="J393" s="20">
        <v>4.003</v>
      </c>
      <c r="K393" s="20">
        <v>2.2975000000000003</v>
      </c>
      <c r="L393" s="20">
        <v>4.116</v>
      </c>
      <c r="M393" s="20">
        <v>2.2925</v>
      </c>
      <c r="N393" s="20">
        <v>2.28801786112707</v>
      </c>
      <c r="O393" s="20">
        <v>32.910599983946206</v>
      </c>
      <c r="P393" s="20">
        <v>0.2707423670999129</v>
      </c>
      <c r="Q393" s="68">
        <v>12.949359695567072</v>
      </c>
      <c r="R393" s="112">
        <v>23.925484739323085</v>
      </c>
      <c r="S393" s="20">
        <v>0.0417964363479096</v>
      </c>
      <c r="T393" s="20">
        <v>16.5</v>
      </c>
      <c r="U393" s="20">
        <v>4.879</v>
      </c>
      <c r="V393" s="20">
        <v>2.4379999999999997</v>
      </c>
      <c r="W393" s="20">
        <v>4.02</v>
      </c>
      <c r="X393" s="20">
        <v>2.3659999999999997</v>
      </c>
      <c r="Y393" s="20">
        <v>3.908</v>
      </c>
      <c r="Z393" s="20">
        <v>2.4524999999999997</v>
      </c>
      <c r="AA393" s="20" t="s">
        <v>31</v>
      </c>
      <c r="AB393" s="20">
        <v>13.201</v>
      </c>
      <c r="AC393" s="20">
        <v>3.47</v>
      </c>
      <c r="AD393" s="20"/>
      <c r="AE393" s="20">
        <v>22.0</v>
      </c>
      <c r="AF393" s="20">
        <v>17027.0</v>
      </c>
      <c r="AG393" s="20"/>
    </row>
    <row r="394" ht="15.75" customHeight="1">
      <c r="A394" s="20" t="s">
        <v>214</v>
      </c>
      <c r="B394" s="20"/>
      <c r="C394" s="20" t="s">
        <v>236</v>
      </c>
      <c r="D394" s="20">
        <v>1.2</v>
      </c>
      <c r="E394" s="20">
        <v>0.9</v>
      </c>
      <c r="F394" s="20" t="s">
        <v>311</v>
      </c>
      <c r="G394" s="20">
        <v>19.3</v>
      </c>
      <c r="H394" s="20">
        <v>4.384</v>
      </c>
      <c r="I394" s="20">
        <v>2.4349999999999996</v>
      </c>
      <c r="J394" s="20"/>
      <c r="K394" s="20"/>
      <c r="L394" s="20"/>
      <c r="M394" s="20"/>
      <c r="N394" s="20">
        <v>2.28909763746121</v>
      </c>
      <c r="O394" s="20">
        <v>34.662536564324924</v>
      </c>
      <c r="P394" s="20">
        <v>0.2769329592540568</v>
      </c>
      <c r="Q394" s="68">
        <v>13.572574939475938</v>
      </c>
      <c r="R394" s="112">
        <v>25.89844473692177</v>
      </c>
      <c r="S394" s="20">
        <v>0.03861235723450078</v>
      </c>
      <c r="T394" s="20">
        <v>19.3</v>
      </c>
      <c r="U394" s="20">
        <v>4.977</v>
      </c>
      <c r="V394" s="20">
        <v>2.4770000000000003</v>
      </c>
      <c r="W394" s="20"/>
      <c r="X394" s="20"/>
      <c r="Y394" s="20"/>
      <c r="Z394" s="20"/>
      <c r="AA394" s="20" t="s">
        <v>31</v>
      </c>
      <c r="AB394" s="20">
        <v>14.201</v>
      </c>
      <c r="AC394" s="20">
        <v>3.47</v>
      </c>
      <c r="AD394" s="20"/>
      <c r="AE394" s="20">
        <v>22.0</v>
      </c>
      <c r="AF394" s="20">
        <v>17027.0</v>
      </c>
      <c r="AG394" s="20"/>
    </row>
    <row r="395" ht="15.75" customHeight="1">
      <c r="A395" s="20" t="s">
        <v>214</v>
      </c>
      <c r="B395" s="20"/>
      <c r="C395" s="20" t="s">
        <v>236</v>
      </c>
      <c r="D395" s="20">
        <v>1.2</v>
      </c>
      <c r="E395" s="20">
        <v>0.9</v>
      </c>
      <c r="F395" s="20" t="s">
        <v>311</v>
      </c>
      <c r="G395" s="20">
        <v>22.1</v>
      </c>
      <c r="H395" s="20">
        <v>4.451</v>
      </c>
      <c r="I395" s="20">
        <v>2.4779999999999998</v>
      </c>
      <c r="J395" s="20">
        <v>4.377</v>
      </c>
      <c r="K395" s="20">
        <v>2.3765</v>
      </c>
      <c r="L395" s="20">
        <v>4.387</v>
      </c>
      <c r="M395" s="20">
        <v>2.417</v>
      </c>
      <c r="N395" s="20">
        <v>2.29005629833223</v>
      </c>
      <c r="O395" s="20">
        <v>35.869993484282766</v>
      </c>
      <c r="P395" s="20">
        <v>0.27541799134615474</v>
      </c>
      <c r="Q395" s="68">
        <v>14.062054059008283</v>
      </c>
      <c r="R395" s="112">
        <v>26.619818226824385</v>
      </c>
      <c r="S395" s="20">
        <v>0.037565996562377545</v>
      </c>
      <c r="T395" s="20">
        <v>22.1</v>
      </c>
      <c r="U395" s="20">
        <v>5.022</v>
      </c>
      <c r="V395" s="20">
        <v>2.5075000000000003</v>
      </c>
      <c r="W395" s="20">
        <v>4.068</v>
      </c>
      <c r="X395" s="20">
        <v>2.42</v>
      </c>
      <c r="Y395" s="20">
        <v>4.054</v>
      </c>
      <c r="Z395" s="20">
        <v>2.5245</v>
      </c>
      <c r="AA395" s="20" t="s">
        <v>31</v>
      </c>
      <c r="AB395" s="20">
        <v>15.201</v>
      </c>
      <c r="AC395" s="20">
        <v>3.47</v>
      </c>
      <c r="AD395" s="20"/>
      <c r="AE395" s="20">
        <v>22.0</v>
      </c>
      <c r="AF395" s="20">
        <v>17027.0</v>
      </c>
      <c r="AG395" s="20"/>
    </row>
    <row r="396" ht="15.75" customHeight="1">
      <c r="A396" s="20" t="s">
        <v>215</v>
      </c>
      <c r="B396" s="20"/>
      <c r="C396" s="20" t="s">
        <v>236</v>
      </c>
      <c r="D396" s="20">
        <v>1.2</v>
      </c>
      <c r="E396" s="20">
        <v>0.9</v>
      </c>
      <c r="F396" s="20" t="s">
        <v>311</v>
      </c>
      <c r="G396" s="20">
        <v>5.5</v>
      </c>
      <c r="H396" s="20">
        <v>3.404</v>
      </c>
      <c r="I396" s="20">
        <v>2.282</v>
      </c>
      <c r="J396" s="20">
        <v>3.928</v>
      </c>
      <c r="K396" s="20">
        <v>2.2640000000000002</v>
      </c>
      <c r="L396" s="20">
        <v>3.977</v>
      </c>
      <c r="M396" s="20">
        <v>2.3495</v>
      </c>
      <c r="N396" s="20">
        <v>2.4529115770427</v>
      </c>
      <c r="O396" s="20">
        <v>27.894139028956758</v>
      </c>
      <c r="P396" s="20">
        <v>0.09186713088970434</v>
      </c>
      <c r="Q396" s="68">
        <v>12.77359590732771</v>
      </c>
      <c r="R396" s="112">
        <v>11.390955062324126</v>
      </c>
      <c r="S396" s="20">
        <v>0.08778895136787304</v>
      </c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</row>
    <row r="397" ht="15.75" customHeight="1">
      <c r="A397" s="20" t="s">
        <v>215</v>
      </c>
      <c r="B397" s="20"/>
      <c r="C397" s="20" t="s">
        <v>236</v>
      </c>
      <c r="D397" s="20">
        <v>1.2</v>
      </c>
      <c r="E397" s="20">
        <v>0.9</v>
      </c>
      <c r="F397" s="20" t="s">
        <v>311</v>
      </c>
      <c r="G397" s="20">
        <v>8.3</v>
      </c>
      <c r="H397" s="20">
        <v>3.976</v>
      </c>
      <c r="I397" s="20">
        <v>2.3895</v>
      </c>
      <c r="J397" s="20"/>
      <c r="K397" s="20"/>
      <c r="L397" s="20"/>
      <c r="M397" s="20"/>
      <c r="N397" s="20"/>
      <c r="O397" s="20">
        <v>0.0</v>
      </c>
      <c r="P397" s="20">
        <v>0.21730933001064998</v>
      </c>
      <c r="Q397" s="68">
        <v>0.0</v>
      </c>
      <c r="R397" s="112">
        <v>0.0</v>
      </c>
      <c r="S397" s="20" t="e">
        <v>#DIV/0!</v>
      </c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</row>
    <row r="398" ht="15.75" customHeight="1">
      <c r="A398" s="20" t="s">
        <v>215</v>
      </c>
      <c r="B398" s="20"/>
      <c r="C398" s="20" t="s">
        <v>236</v>
      </c>
      <c r="D398" s="20">
        <v>1.2</v>
      </c>
      <c r="E398" s="20">
        <v>0.9</v>
      </c>
      <c r="F398" s="20" t="s">
        <v>311</v>
      </c>
      <c r="G398" s="20">
        <v>11.0</v>
      </c>
      <c r="H398" s="20">
        <v>4.234</v>
      </c>
      <c r="I398" s="20">
        <v>2.536</v>
      </c>
      <c r="J398" s="20">
        <v>4.421</v>
      </c>
      <c r="K398" s="20">
        <v>2.5465</v>
      </c>
      <c r="L398" s="20">
        <v>4.371</v>
      </c>
      <c r="M398" s="20">
        <v>2.609</v>
      </c>
      <c r="N398" s="20"/>
      <c r="O398" s="20">
        <v>0.0</v>
      </c>
      <c r="P398" s="20">
        <v>0.22026800145448722</v>
      </c>
      <c r="Q398" s="68">
        <v>0.0</v>
      </c>
      <c r="R398" s="112">
        <v>0.0</v>
      </c>
      <c r="S398" s="20" t="e">
        <v>#DIV/0!</v>
      </c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</row>
    <row r="399" ht="15.75" customHeight="1">
      <c r="A399" s="20" t="s">
        <v>215</v>
      </c>
      <c r="B399" s="20"/>
      <c r="C399" s="20" t="s">
        <v>236</v>
      </c>
      <c r="D399" s="20">
        <v>1.2</v>
      </c>
      <c r="E399" s="20">
        <v>0.9</v>
      </c>
      <c r="F399" s="20" t="s">
        <v>311</v>
      </c>
      <c r="G399" s="20">
        <v>13.8</v>
      </c>
      <c r="H399" s="20">
        <v>4.473</v>
      </c>
      <c r="I399" s="20">
        <v>2.6515</v>
      </c>
      <c r="J399" s="20"/>
      <c r="K399" s="20"/>
      <c r="L399" s="20"/>
      <c r="M399" s="20"/>
      <c r="N399" s="20"/>
      <c r="O399" s="20">
        <v>0.0</v>
      </c>
      <c r="P399" s="20">
        <v>0.22912451566543032</v>
      </c>
      <c r="Q399" s="68">
        <v>0.0</v>
      </c>
      <c r="R399" s="112">
        <v>0.0</v>
      </c>
      <c r="S399" s="20" t="e">
        <v>#DIV/0!</v>
      </c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</row>
    <row r="400" ht="15.75" customHeight="1">
      <c r="A400" s="20" t="s">
        <v>215</v>
      </c>
      <c r="B400" s="20"/>
      <c r="C400" s="20" t="s">
        <v>236</v>
      </c>
      <c r="D400" s="20">
        <v>1.2</v>
      </c>
      <c r="E400" s="20">
        <v>0.9</v>
      </c>
      <c r="F400" s="20" t="s">
        <v>311</v>
      </c>
      <c r="G400" s="20">
        <v>16.5</v>
      </c>
      <c r="H400" s="20">
        <v>4.609</v>
      </c>
      <c r="I400" s="20">
        <v>2.7155</v>
      </c>
      <c r="J400" s="20">
        <v>4.632</v>
      </c>
      <c r="K400" s="20">
        <v>2.7355</v>
      </c>
      <c r="L400" s="20">
        <v>4.759</v>
      </c>
      <c r="M400" s="20">
        <v>2.7455</v>
      </c>
      <c r="N400" s="20"/>
      <c r="O400" s="20">
        <v>0.0</v>
      </c>
      <c r="P400" s="20">
        <v>0.2341563287737025</v>
      </c>
      <c r="Q400" s="68">
        <v>0.0</v>
      </c>
      <c r="R400" s="112">
        <v>0.0</v>
      </c>
      <c r="S400" s="20" t="e">
        <v>#DIV/0!</v>
      </c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</row>
    <row r="401" ht="15.75" customHeight="1">
      <c r="A401" s="20" t="s">
        <v>215</v>
      </c>
      <c r="B401" s="20"/>
      <c r="C401" s="20" t="s">
        <v>236</v>
      </c>
      <c r="D401" s="20">
        <v>1.2</v>
      </c>
      <c r="E401" s="20">
        <v>0.9</v>
      </c>
      <c r="F401" s="20" t="s">
        <v>311</v>
      </c>
      <c r="G401" s="20">
        <v>19.3</v>
      </c>
      <c r="H401" s="20">
        <v>4.776</v>
      </c>
      <c r="I401" s="20">
        <v>2.779</v>
      </c>
      <c r="J401" s="20"/>
      <c r="K401" s="20"/>
      <c r="L401" s="20"/>
      <c r="M401" s="20"/>
      <c r="N401" s="20"/>
      <c r="O401" s="20">
        <v>0.0</v>
      </c>
      <c r="P401" s="20">
        <v>0.24406212230324306</v>
      </c>
      <c r="Q401" s="68">
        <v>0.0</v>
      </c>
      <c r="R401" s="112">
        <v>0.0</v>
      </c>
      <c r="S401" s="20" t="e">
        <v>#DIV/0!</v>
      </c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</row>
    <row r="402" ht="15.75" customHeight="1">
      <c r="A402" s="20" t="s">
        <v>215</v>
      </c>
      <c r="B402" s="20"/>
      <c r="C402" s="20" t="s">
        <v>236</v>
      </c>
      <c r="D402" s="20">
        <v>1.2</v>
      </c>
      <c r="E402" s="20">
        <v>0.9</v>
      </c>
      <c r="F402" s="20" t="s">
        <v>311</v>
      </c>
      <c r="G402" s="20">
        <v>22.1</v>
      </c>
      <c r="H402" s="20">
        <v>4.812</v>
      </c>
      <c r="I402" s="20">
        <v>2.832</v>
      </c>
      <c r="J402" s="20">
        <v>4.789</v>
      </c>
      <c r="K402" s="20">
        <v>2.7755</v>
      </c>
      <c r="L402" s="20">
        <v>5.037</v>
      </c>
      <c r="M402" s="20">
        <v>2.8514999999999997</v>
      </c>
      <c r="N402" s="20">
        <v>2.46003213504605</v>
      </c>
      <c r="O402" s="20">
        <v>48.734933132849015</v>
      </c>
      <c r="P402" s="20">
        <v>0.235045906474478</v>
      </c>
      <c r="Q402" s="68">
        <v>19.730008770267567</v>
      </c>
      <c r="R402" s="112">
        <v>30.656211977688994</v>
      </c>
      <c r="S402" s="20">
        <v>0.032619816196723224</v>
      </c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</row>
    <row r="403" ht="15.75" customHeight="1">
      <c r="A403" s="20" t="s">
        <v>216</v>
      </c>
      <c r="B403" s="20"/>
      <c r="C403" s="20" t="s">
        <v>236</v>
      </c>
      <c r="D403" s="20">
        <v>1.2</v>
      </c>
      <c r="E403" s="20">
        <v>0.9</v>
      </c>
      <c r="F403" s="20" t="s">
        <v>311</v>
      </c>
      <c r="G403" s="20">
        <v>5.5</v>
      </c>
      <c r="H403" s="20">
        <v>3.193</v>
      </c>
      <c r="I403" s="20">
        <v>2.1165000000000003</v>
      </c>
      <c r="J403" s="20">
        <v>4.036</v>
      </c>
      <c r="K403" s="20">
        <v>2.2805</v>
      </c>
      <c r="L403" s="20">
        <v>3.895</v>
      </c>
      <c r="M403" s="20">
        <v>2.3354999999999997</v>
      </c>
      <c r="N403" s="20">
        <v>2.47237154981484</v>
      </c>
      <c r="O403" s="20">
        <v>24.54551206752244</v>
      </c>
      <c r="P403" s="20">
        <v>0.10813282084225617</v>
      </c>
      <c r="Q403" s="68">
        <v>11.075166986240054</v>
      </c>
      <c r="R403" s="112">
        <v>10.439554255891464</v>
      </c>
      <c r="S403" s="20">
        <v>0.09578953042326108</v>
      </c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</row>
    <row r="404" ht="15.75" customHeight="1">
      <c r="A404" s="20" t="s">
        <v>216</v>
      </c>
      <c r="B404" s="20"/>
      <c r="C404" s="20" t="s">
        <v>236</v>
      </c>
      <c r="D404" s="20">
        <v>1.2</v>
      </c>
      <c r="E404" s="20">
        <v>0.9</v>
      </c>
      <c r="F404" s="20" t="s">
        <v>311</v>
      </c>
      <c r="G404" s="20">
        <v>8.3</v>
      </c>
      <c r="H404" s="20">
        <v>3.751</v>
      </c>
      <c r="I404" s="20">
        <v>2.3075</v>
      </c>
      <c r="J404" s="20"/>
      <c r="K404" s="20"/>
      <c r="L404" s="20"/>
      <c r="M404" s="20"/>
      <c r="N404" s="20"/>
      <c r="O404" s="20">
        <v>0.0</v>
      </c>
      <c r="P404" s="20">
        <v>0.19558116241029358</v>
      </c>
      <c r="Q404" s="68">
        <v>0.0</v>
      </c>
      <c r="R404" s="112">
        <v>0.0</v>
      </c>
      <c r="S404" s="20" t="e">
        <v>#DIV/0!</v>
      </c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</row>
    <row r="405" ht="15.75" customHeight="1">
      <c r="A405" s="20" t="s">
        <v>216</v>
      </c>
      <c r="B405" s="20"/>
      <c r="C405" s="20" t="s">
        <v>236</v>
      </c>
      <c r="D405" s="20">
        <v>1.2</v>
      </c>
      <c r="E405" s="20">
        <v>0.9</v>
      </c>
      <c r="F405" s="20" t="s">
        <v>311</v>
      </c>
      <c r="G405" s="20">
        <v>11.0</v>
      </c>
      <c r="H405" s="20">
        <v>4.068</v>
      </c>
      <c r="I405" s="20">
        <v>2.444</v>
      </c>
      <c r="J405" s="20">
        <v>4.381</v>
      </c>
      <c r="K405" s="20">
        <v>2.4865</v>
      </c>
      <c r="L405" s="20">
        <v>4.326</v>
      </c>
      <c r="M405" s="20">
        <v>2.557</v>
      </c>
      <c r="N405" s="20"/>
      <c r="O405" s="20">
        <v>0.0</v>
      </c>
      <c r="P405" s="20">
        <v>0.21759525423318524</v>
      </c>
      <c r="Q405" s="68">
        <v>0.0</v>
      </c>
      <c r="R405" s="112">
        <v>0.0</v>
      </c>
      <c r="S405" s="20" t="e">
        <v>#DIV/0!</v>
      </c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</row>
    <row r="406" ht="15.75" customHeight="1">
      <c r="A406" s="20" t="s">
        <v>216</v>
      </c>
      <c r="B406" s="20"/>
      <c r="C406" s="20" t="s">
        <v>236</v>
      </c>
      <c r="D406" s="20">
        <v>1.2</v>
      </c>
      <c r="E406" s="20">
        <v>0.9</v>
      </c>
      <c r="F406" s="20" t="s">
        <v>311</v>
      </c>
      <c r="G406" s="20">
        <v>13.8</v>
      </c>
      <c r="H406" s="20">
        <v>4.402</v>
      </c>
      <c r="I406" s="20">
        <v>2.559</v>
      </c>
      <c r="J406" s="20"/>
      <c r="K406" s="20"/>
      <c r="L406" s="20"/>
      <c r="M406" s="20"/>
      <c r="N406" s="20"/>
      <c r="O406" s="20">
        <v>0.0</v>
      </c>
      <c r="P406" s="20">
        <v>0.24478064478764447</v>
      </c>
      <c r="Q406" s="68">
        <v>0.0</v>
      </c>
      <c r="R406" s="112">
        <v>0.0</v>
      </c>
      <c r="S406" s="20" t="e">
        <v>#DIV/0!</v>
      </c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</row>
    <row r="407" ht="15.75" customHeight="1">
      <c r="A407" s="20" t="s">
        <v>216</v>
      </c>
      <c r="B407" s="20"/>
      <c r="C407" s="20" t="s">
        <v>236</v>
      </c>
      <c r="D407" s="20">
        <v>1.2</v>
      </c>
      <c r="E407" s="20">
        <v>0.9</v>
      </c>
      <c r="F407" s="20" t="s">
        <v>311</v>
      </c>
      <c r="G407" s="20">
        <v>16.5</v>
      </c>
      <c r="H407" s="20">
        <v>4.508</v>
      </c>
      <c r="I407" s="20">
        <v>2.622</v>
      </c>
      <c r="J407" s="20">
        <v>4.718</v>
      </c>
      <c r="K407" s="20">
        <v>2.7190000000000003</v>
      </c>
      <c r="L407" s="20">
        <v>4.759</v>
      </c>
      <c r="M407" s="20">
        <v>2.7190000000000003</v>
      </c>
      <c r="N407" s="20"/>
      <c r="O407" s="20">
        <v>0.0</v>
      </c>
      <c r="P407" s="20">
        <v>0.24437450826121168</v>
      </c>
      <c r="Q407" s="68">
        <v>0.0</v>
      </c>
      <c r="R407" s="112">
        <v>0.0</v>
      </c>
      <c r="S407" s="20" t="e">
        <v>#DIV/0!</v>
      </c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</row>
    <row r="408" ht="15.75" customHeight="1">
      <c r="A408" s="20" t="s">
        <v>216</v>
      </c>
      <c r="B408" s="20"/>
      <c r="C408" s="20" t="s">
        <v>236</v>
      </c>
      <c r="D408" s="20">
        <v>1.2</v>
      </c>
      <c r="E408" s="20">
        <v>0.9</v>
      </c>
      <c r="F408" s="20" t="s">
        <v>311</v>
      </c>
      <c r="G408" s="20">
        <v>19.3</v>
      </c>
      <c r="H408" s="20">
        <v>4.628</v>
      </c>
      <c r="I408" s="20">
        <v>2.686</v>
      </c>
      <c r="J408" s="20"/>
      <c r="K408" s="20"/>
      <c r="L408" s="20"/>
      <c r="M408" s="20"/>
      <c r="N408" s="20"/>
      <c r="O408" s="20">
        <v>0.0</v>
      </c>
      <c r="P408" s="20">
        <v>0.24603267804335016</v>
      </c>
      <c r="Q408" s="68">
        <v>0.0</v>
      </c>
      <c r="R408" s="112">
        <v>0.0</v>
      </c>
      <c r="S408" s="20" t="e">
        <v>#DIV/0!</v>
      </c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</row>
    <row r="409" ht="15.75" customHeight="1">
      <c r="A409" s="20" t="s">
        <v>216</v>
      </c>
      <c r="B409" s="20"/>
      <c r="C409" s="20" t="s">
        <v>236</v>
      </c>
      <c r="D409" s="20">
        <v>1.2</v>
      </c>
      <c r="E409" s="20">
        <v>0.9</v>
      </c>
      <c r="F409" s="20" t="s">
        <v>311</v>
      </c>
      <c r="G409" s="20">
        <v>22.1</v>
      </c>
      <c r="H409" s="20">
        <v>4.718</v>
      </c>
      <c r="I409" s="20">
        <v>2.729</v>
      </c>
      <c r="J409" s="20">
        <v>4.844</v>
      </c>
      <c r="K409" s="20">
        <v>2.7625</v>
      </c>
      <c r="L409" s="20">
        <v>4.965</v>
      </c>
      <c r="M409" s="20">
        <v>2.8200000000000003</v>
      </c>
      <c r="N409" s="20">
        <v>2.47770541567679</v>
      </c>
      <c r="O409" s="20">
        <v>46.079837666524625</v>
      </c>
      <c r="P409" s="20">
        <v>0.2486025091811867</v>
      </c>
      <c r="Q409" s="68">
        <v>18.45256489863337</v>
      </c>
      <c r="R409" s="112">
        <v>30.54912330034299</v>
      </c>
      <c r="S409" s="20">
        <v>0.03273416360163673</v>
      </c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</row>
    <row r="410" ht="15.75" customHeight="1">
      <c r="A410" s="20" t="s">
        <v>217</v>
      </c>
      <c r="B410" s="20"/>
      <c r="C410" s="20" t="s">
        <v>236</v>
      </c>
      <c r="D410" s="20">
        <v>1.2</v>
      </c>
      <c r="E410" s="20">
        <v>0.9</v>
      </c>
      <c r="F410" s="20" t="s">
        <v>311</v>
      </c>
      <c r="G410" s="20">
        <v>5.5</v>
      </c>
      <c r="H410" s="20">
        <v>3.447</v>
      </c>
      <c r="I410" s="20">
        <v>2.0919999999999996</v>
      </c>
      <c r="J410" s="20">
        <v>3.979</v>
      </c>
      <c r="K410" s="20">
        <v>2.2655000000000003</v>
      </c>
      <c r="L410" s="20">
        <v>4.064</v>
      </c>
      <c r="M410" s="20">
        <v>2.308</v>
      </c>
      <c r="N410" s="20">
        <v>2.47968054861394</v>
      </c>
      <c r="O410" s="20">
        <v>26.228620364381406</v>
      </c>
      <c r="P410" s="20">
        <v>0.20844351592098714</v>
      </c>
      <c r="Q410" s="68">
        <v>10.852232652509155</v>
      </c>
      <c r="R410" s="112">
        <v>14.99344712296718</v>
      </c>
      <c r="S410" s="20">
        <v>0.06669580329317236</v>
      </c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</row>
    <row r="411" ht="15.75" customHeight="1">
      <c r="A411" s="20" t="s">
        <v>217</v>
      </c>
      <c r="B411" s="20"/>
      <c r="C411" s="20" t="s">
        <v>236</v>
      </c>
      <c r="D411" s="20">
        <v>1.2</v>
      </c>
      <c r="E411" s="20">
        <v>0.9</v>
      </c>
      <c r="F411" s="20" t="s">
        <v>311</v>
      </c>
      <c r="G411" s="20">
        <v>8.3</v>
      </c>
      <c r="H411" s="20">
        <v>4.325</v>
      </c>
      <c r="I411" s="20">
        <v>2.4135</v>
      </c>
      <c r="J411" s="20"/>
      <c r="K411" s="20"/>
      <c r="L411" s="20"/>
      <c r="M411" s="20"/>
      <c r="N411" s="20"/>
      <c r="O411" s="20">
        <v>0.0</v>
      </c>
      <c r="P411" s="20">
        <v>0.27388619640118506</v>
      </c>
      <c r="Q411" s="68">
        <v>0.0</v>
      </c>
      <c r="R411" s="112">
        <v>0.0</v>
      </c>
      <c r="S411" s="20" t="e">
        <v>#DIV/0!</v>
      </c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</row>
    <row r="412" ht="15.75" customHeight="1">
      <c r="A412" s="20" t="s">
        <v>217</v>
      </c>
      <c r="B412" s="20"/>
      <c r="C412" s="20" t="s">
        <v>236</v>
      </c>
      <c r="D412" s="20">
        <v>1.2</v>
      </c>
      <c r="E412" s="20">
        <v>0.9</v>
      </c>
      <c r="F412" s="20" t="s">
        <v>311</v>
      </c>
      <c r="G412" s="20">
        <v>11.0</v>
      </c>
      <c r="H412" s="20">
        <v>4.607</v>
      </c>
      <c r="I412" s="20">
        <v>2.5164999999999997</v>
      </c>
      <c r="J412" s="20">
        <v>4.419</v>
      </c>
      <c r="K412" s="20">
        <v>2.564</v>
      </c>
      <c r="L412" s="20">
        <v>4.663</v>
      </c>
      <c r="M412" s="20">
        <v>2.6235</v>
      </c>
      <c r="N412" s="20"/>
      <c r="O412" s="20">
        <v>0.0</v>
      </c>
      <c r="P412" s="20">
        <v>0.28737208857290036</v>
      </c>
      <c r="Q412" s="68">
        <v>0.0</v>
      </c>
      <c r="R412" s="112">
        <v>0.0</v>
      </c>
      <c r="S412" s="20" t="e">
        <v>#DIV/0!</v>
      </c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</row>
    <row r="413" ht="15.75" customHeight="1">
      <c r="A413" s="20" t="s">
        <v>217</v>
      </c>
      <c r="B413" s="20"/>
      <c r="C413" s="20" t="s">
        <v>236</v>
      </c>
      <c r="D413" s="20">
        <v>1.2</v>
      </c>
      <c r="E413" s="20">
        <v>0.9</v>
      </c>
      <c r="F413" s="20" t="s">
        <v>311</v>
      </c>
      <c r="G413" s="20">
        <v>13.8</v>
      </c>
      <c r="H413" s="20">
        <v>4.693</v>
      </c>
      <c r="I413" s="20">
        <v>2.59</v>
      </c>
      <c r="J413" s="20"/>
      <c r="K413" s="20"/>
      <c r="L413" s="20"/>
      <c r="M413" s="20"/>
      <c r="N413" s="20"/>
      <c r="O413" s="20">
        <v>0.0</v>
      </c>
      <c r="P413" s="20">
        <v>0.28101218524317045</v>
      </c>
      <c r="Q413" s="68">
        <v>0.0</v>
      </c>
      <c r="R413" s="112">
        <v>0.0</v>
      </c>
      <c r="S413" s="20" t="e">
        <v>#DIV/0!</v>
      </c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</row>
    <row r="414" ht="15.75" customHeight="1">
      <c r="A414" s="20" t="s">
        <v>217</v>
      </c>
      <c r="B414" s="20"/>
      <c r="C414" s="20" t="s">
        <v>236</v>
      </c>
      <c r="D414" s="20">
        <v>1.2</v>
      </c>
      <c r="E414" s="20">
        <v>0.9</v>
      </c>
      <c r="F414" s="20" t="s">
        <v>311</v>
      </c>
      <c r="G414" s="20">
        <v>16.5</v>
      </c>
      <c r="H414" s="20">
        <v>4.795</v>
      </c>
      <c r="I414" s="20">
        <v>2.6455</v>
      </c>
      <c r="J414" s="20">
        <v>4.804</v>
      </c>
      <c r="K414" s="20">
        <v>2.7344999999999997</v>
      </c>
      <c r="L414" s="20">
        <v>4.98</v>
      </c>
      <c r="M414" s="20">
        <v>2.786</v>
      </c>
      <c r="N414" s="20"/>
      <c r="O414" s="20">
        <v>0.0</v>
      </c>
      <c r="P414" s="20">
        <v>0.28120068117666175</v>
      </c>
      <c r="Q414" s="68">
        <v>0.0</v>
      </c>
      <c r="R414" s="112">
        <v>0.0</v>
      </c>
      <c r="S414" s="20" t="e">
        <v>#DIV/0!</v>
      </c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</row>
    <row r="415" ht="15.75" customHeight="1">
      <c r="A415" s="20" t="s">
        <v>217</v>
      </c>
      <c r="B415" s="20"/>
      <c r="C415" s="20" t="s">
        <v>236</v>
      </c>
      <c r="D415" s="20">
        <v>1.2</v>
      </c>
      <c r="E415" s="20">
        <v>0.9</v>
      </c>
      <c r="F415" s="20" t="s">
        <v>311</v>
      </c>
      <c r="G415" s="20">
        <v>19.3</v>
      </c>
      <c r="H415" s="20">
        <v>4.844</v>
      </c>
      <c r="I415" s="20">
        <v>2.676</v>
      </c>
      <c r="J415" s="20"/>
      <c r="K415" s="20"/>
      <c r="L415" s="20"/>
      <c r="M415" s="20"/>
      <c r="N415" s="20"/>
      <c r="O415" s="20">
        <v>0.0</v>
      </c>
      <c r="P415" s="20">
        <v>0.2803834301640889</v>
      </c>
      <c r="Q415" s="68">
        <v>0.0</v>
      </c>
      <c r="R415" s="112">
        <v>0.0</v>
      </c>
      <c r="S415" s="20" t="e">
        <v>#DIV/0!</v>
      </c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</row>
    <row r="416" ht="15.75" customHeight="1">
      <c r="A416" s="20" t="s">
        <v>217</v>
      </c>
      <c r="B416" s="20"/>
      <c r="C416" s="20" t="s">
        <v>236</v>
      </c>
      <c r="D416" s="20">
        <v>1.2</v>
      </c>
      <c r="E416" s="20">
        <v>0.9</v>
      </c>
      <c r="F416" s="20" t="s">
        <v>311</v>
      </c>
      <c r="G416" s="20">
        <v>22.1</v>
      </c>
      <c r="H416" s="20">
        <v>4.973</v>
      </c>
      <c r="I416" s="20">
        <v>2.7175000000000002</v>
      </c>
      <c r="J416" s="20">
        <v>5.156</v>
      </c>
      <c r="K416" s="20">
        <v>2.8295000000000003</v>
      </c>
      <c r="L416" s="20">
        <v>5.114</v>
      </c>
      <c r="M416" s="20">
        <v>2.898</v>
      </c>
      <c r="N416" s="20">
        <v>2.48540914690819</v>
      </c>
      <c r="O416" s="20">
        <v>47.24869985181603</v>
      </c>
      <c r="P416" s="20">
        <v>0.28713135194839945</v>
      </c>
      <c r="Q416" s="68">
        <v>18.35426500189477</v>
      </c>
      <c r="R416" s="112">
        <v>36.993626730447936</v>
      </c>
      <c r="S416" s="20">
        <v>0.02703168324875109</v>
      </c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</row>
    <row r="417" ht="15.75" customHeight="1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  <c r="AE417" s="28"/>
      <c r="AF417" s="28"/>
      <c r="AG417" s="28"/>
    </row>
    <row r="418" ht="15.75" customHeight="1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  <c r="AD418" s="28"/>
      <c r="AE418" s="28"/>
      <c r="AF418" s="28"/>
      <c r="AG418" s="28"/>
    </row>
    <row r="419" ht="15.75" customHeight="1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  <c r="AD419" s="28"/>
      <c r="AE419" s="28"/>
      <c r="AF419" s="28"/>
      <c r="AG419" s="28"/>
    </row>
    <row r="420" ht="15.75" customHeight="1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  <c r="AD420" s="28"/>
      <c r="AE420" s="28"/>
      <c r="AF420" s="28"/>
      <c r="AG420" s="28"/>
    </row>
    <row r="421" ht="15.75" customHeight="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  <c r="AD421" s="28"/>
      <c r="AE421" s="28"/>
      <c r="AF421" s="28"/>
      <c r="AG421" s="28"/>
    </row>
    <row r="422" ht="15.75" customHeight="1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  <c r="AD422" s="28"/>
      <c r="AE422" s="28"/>
      <c r="AF422" s="28"/>
      <c r="AG422" s="28"/>
    </row>
    <row r="423" ht="15.75" customHeight="1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  <c r="AD423" s="28"/>
      <c r="AE423" s="28"/>
      <c r="AF423" s="28"/>
      <c r="AG423" s="28"/>
    </row>
    <row r="424" ht="15.75" customHeight="1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  <c r="AD424" s="28"/>
      <c r="AE424" s="28"/>
      <c r="AF424" s="28"/>
      <c r="AG424" s="28"/>
    </row>
    <row r="425" ht="15.75" customHeight="1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  <c r="AD425" s="28"/>
      <c r="AE425" s="28"/>
      <c r="AF425" s="28"/>
      <c r="AG425" s="28"/>
    </row>
    <row r="426" ht="15.75" customHeight="1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  <c r="AD426" s="28"/>
      <c r="AE426" s="28"/>
      <c r="AF426" s="28"/>
      <c r="AG426" s="28"/>
    </row>
    <row r="427" ht="15.75" customHeight="1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  <c r="AD427" s="28"/>
      <c r="AE427" s="28"/>
      <c r="AF427" s="28"/>
      <c r="AG427" s="28"/>
    </row>
    <row r="428" ht="15.75" customHeight="1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  <c r="AD428" s="28"/>
      <c r="AE428" s="28"/>
      <c r="AF428" s="28"/>
      <c r="AG428" s="28"/>
    </row>
    <row r="429" ht="15.75" customHeight="1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  <c r="AD429" s="28"/>
      <c r="AE429" s="28"/>
      <c r="AF429" s="28"/>
      <c r="AG429" s="28"/>
    </row>
    <row r="430" ht="15.75" customHeight="1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  <c r="AD430" s="28"/>
      <c r="AE430" s="28"/>
      <c r="AF430" s="28"/>
      <c r="AG430" s="28"/>
    </row>
    <row r="431" ht="15.75" customHeight="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  <c r="AD431" s="28"/>
      <c r="AE431" s="28"/>
      <c r="AF431" s="28"/>
      <c r="AG431" s="28"/>
    </row>
    <row r="432" ht="15.75" customHeight="1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  <c r="AD432" s="28"/>
      <c r="AE432" s="28"/>
      <c r="AF432" s="28"/>
      <c r="AG432" s="28"/>
    </row>
    <row r="433" ht="15.75" customHeight="1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  <c r="AD433" s="28"/>
      <c r="AE433" s="28"/>
      <c r="AF433" s="28"/>
      <c r="AG433" s="28"/>
    </row>
    <row r="434" ht="15.75" customHeight="1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  <c r="AC434" s="28"/>
      <c r="AD434" s="28"/>
      <c r="AE434" s="28"/>
      <c r="AF434" s="28"/>
      <c r="AG434" s="28"/>
    </row>
    <row r="435" ht="15.75" customHeight="1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  <c r="AD435" s="28"/>
      <c r="AE435" s="28"/>
      <c r="AF435" s="28"/>
      <c r="AG435" s="28"/>
    </row>
    <row r="436" ht="15.75" customHeight="1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  <c r="AC436" s="28"/>
      <c r="AD436" s="28"/>
      <c r="AE436" s="28"/>
      <c r="AF436" s="28"/>
      <c r="AG436" s="28"/>
    </row>
    <row r="437" ht="15.75" customHeight="1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  <c r="AC437" s="28"/>
      <c r="AD437" s="28"/>
      <c r="AE437" s="28"/>
      <c r="AF437" s="28"/>
      <c r="AG437" s="28"/>
    </row>
    <row r="438" ht="15.75" customHeight="1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  <c r="AC438" s="28"/>
      <c r="AD438" s="28"/>
      <c r="AE438" s="28"/>
      <c r="AF438" s="28"/>
      <c r="AG438" s="28"/>
    </row>
    <row r="439" ht="15.75" customHeight="1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  <c r="AD439" s="28"/>
      <c r="AE439" s="28"/>
      <c r="AF439" s="28"/>
      <c r="AG439" s="28"/>
    </row>
    <row r="440" ht="15.75" customHeight="1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  <c r="AC440" s="28"/>
      <c r="AD440" s="28"/>
      <c r="AE440" s="28"/>
      <c r="AF440" s="28"/>
      <c r="AG440" s="28"/>
    </row>
    <row r="441" ht="15.75" customHeight="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  <c r="AD441" s="28"/>
      <c r="AE441" s="28"/>
      <c r="AF441" s="28"/>
      <c r="AG441" s="28"/>
    </row>
    <row r="442" ht="15.75" customHeight="1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  <c r="AD442" s="28"/>
      <c r="AE442" s="28"/>
      <c r="AF442" s="28"/>
      <c r="AG442" s="28"/>
    </row>
    <row r="443" ht="15.75" customHeight="1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  <c r="AD443" s="28"/>
      <c r="AE443" s="28"/>
      <c r="AF443" s="28"/>
      <c r="AG443" s="28"/>
    </row>
    <row r="444" ht="15.75" customHeight="1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  <c r="AD444" s="28"/>
      <c r="AE444" s="28"/>
      <c r="AF444" s="28"/>
      <c r="AG444" s="28"/>
    </row>
    <row r="445" ht="15.75" customHeight="1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  <c r="AE445" s="28"/>
      <c r="AF445" s="28"/>
      <c r="AG445" s="28"/>
    </row>
    <row r="446" ht="15.75" customHeight="1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  <c r="AD446" s="28"/>
      <c r="AE446" s="28"/>
      <c r="AF446" s="28"/>
      <c r="AG446" s="28"/>
    </row>
    <row r="447" ht="15.75" customHeight="1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  <c r="AD447" s="28"/>
      <c r="AE447" s="28"/>
      <c r="AF447" s="28"/>
      <c r="AG447" s="28"/>
    </row>
    <row r="448" ht="15.75" customHeight="1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  <c r="AE448" s="28"/>
      <c r="AF448" s="28"/>
      <c r="AG448" s="28"/>
    </row>
    <row r="449" ht="15.75" customHeight="1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  <c r="AE449" s="28"/>
      <c r="AF449" s="28"/>
      <c r="AG449" s="28"/>
    </row>
    <row r="450" ht="15.75" customHeight="1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  <c r="AD450" s="28"/>
      <c r="AE450" s="28"/>
      <c r="AF450" s="28"/>
      <c r="AG450" s="28"/>
    </row>
    <row r="451" ht="15.75" customHeight="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  <c r="AD451" s="28"/>
      <c r="AE451" s="28"/>
      <c r="AF451" s="28"/>
      <c r="AG451" s="28"/>
    </row>
    <row r="452" ht="15.75" customHeight="1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  <c r="AD452" s="28"/>
      <c r="AE452" s="28"/>
      <c r="AF452" s="28"/>
      <c r="AG452" s="28"/>
    </row>
    <row r="453" ht="15.75" customHeight="1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  <c r="AD453" s="28"/>
      <c r="AE453" s="28"/>
      <c r="AF453" s="28"/>
      <c r="AG453" s="28"/>
    </row>
    <row r="454" ht="15.75" customHeight="1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  <c r="AD454" s="28"/>
      <c r="AE454" s="28"/>
      <c r="AF454" s="28"/>
      <c r="AG454" s="28"/>
    </row>
    <row r="455" ht="15.75" customHeight="1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  <c r="AD455" s="28"/>
      <c r="AE455" s="28"/>
      <c r="AF455" s="28"/>
      <c r="AG455" s="28"/>
    </row>
    <row r="456" ht="15.75" customHeight="1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  <c r="AD456" s="28"/>
      <c r="AE456" s="28"/>
      <c r="AF456" s="28"/>
      <c r="AG456" s="28"/>
    </row>
    <row r="457" ht="15.75" customHeight="1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  <c r="AD457" s="28"/>
      <c r="AE457" s="28"/>
      <c r="AF457" s="28"/>
      <c r="AG457" s="28"/>
    </row>
    <row r="458" ht="15.75" customHeight="1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  <c r="AD458" s="28"/>
      <c r="AE458" s="28"/>
      <c r="AF458" s="28"/>
      <c r="AG458" s="28"/>
    </row>
    <row r="459" ht="15.75" customHeight="1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  <c r="AD459" s="28"/>
      <c r="AE459" s="28"/>
      <c r="AF459" s="28"/>
      <c r="AG459" s="28"/>
    </row>
    <row r="460" ht="15.75" customHeight="1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  <c r="AD460" s="28"/>
      <c r="AE460" s="28"/>
      <c r="AF460" s="28"/>
      <c r="AG460" s="28"/>
    </row>
    <row r="461" ht="15.75" customHeight="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  <c r="AD461" s="28"/>
      <c r="AE461" s="28"/>
      <c r="AF461" s="28"/>
      <c r="AG461" s="28"/>
    </row>
    <row r="462" ht="15.75" customHeight="1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  <c r="AD462" s="28"/>
      <c r="AE462" s="28"/>
      <c r="AF462" s="28"/>
      <c r="AG462" s="28"/>
    </row>
    <row r="463" ht="15.75" customHeight="1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  <c r="AD463" s="28"/>
      <c r="AE463" s="28"/>
      <c r="AF463" s="28"/>
      <c r="AG463" s="28"/>
    </row>
    <row r="464" ht="15.75" customHeight="1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28"/>
      <c r="AD464" s="28"/>
      <c r="AE464" s="28"/>
      <c r="AF464" s="28"/>
      <c r="AG464" s="28"/>
    </row>
    <row r="465" ht="15.75" customHeight="1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  <c r="AD465" s="28"/>
      <c r="AE465" s="28"/>
      <c r="AF465" s="28"/>
      <c r="AG465" s="28"/>
    </row>
    <row r="466" ht="15.75" customHeight="1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  <c r="AD466" s="28"/>
      <c r="AE466" s="28"/>
      <c r="AF466" s="28"/>
      <c r="AG466" s="28"/>
    </row>
    <row r="467" ht="15.75" customHeight="1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  <c r="AD467" s="28"/>
      <c r="AE467" s="28"/>
      <c r="AF467" s="28"/>
      <c r="AG467" s="28"/>
    </row>
    <row r="468" ht="15.75" customHeight="1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  <c r="AD468" s="28"/>
      <c r="AE468" s="28"/>
      <c r="AF468" s="28"/>
      <c r="AG468" s="28"/>
    </row>
    <row r="469" ht="15.75" customHeight="1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  <c r="AD469" s="28"/>
      <c r="AE469" s="28"/>
      <c r="AF469" s="28"/>
      <c r="AG469" s="28"/>
    </row>
    <row r="470" ht="15.75" customHeight="1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  <c r="AD470" s="28"/>
      <c r="AE470" s="28"/>
      <c r="AF470" s="28"/>
      <c r="AG470" s="28"/>
    </row>
    <row r="471" ht="15.75" customHeight="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  <c r="AD471" s="28"/>
      <c r="AE471" s="28"/>
      <c r="AF471" s="28"/>
      <c r="AG471" s="28"/>
    </row>
    <row r="472" ht="15.75" customHeight="1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  <c r="AD472" s="28"/>
      <c r="AE472" s="28"/>
      <c r="AF472" s="28"/>
      <c r="AG472" s="28"/>
    </row>
    <row r="473" ht="15.75" customHeight="1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  <c r="AD473" s="28"/>
      <c r="AE473" s="28"/>
      <c r="AF473" s="28"/>
      <c r="AG473" s="28"/>
    </row>
    <row r="474" ht="15.75" customHeight="1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  <c r="AD474" s="28"/>
      <c r="AE474" s="28"/>
      <c r="AF474" s="28"/>
      <c r="AG474" s="28"/>
    </row>
    <row r="475" ht="15.75" customHeight="1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  <c r="AD475" s="28"/>
      <c r="AE475" s="28"/>
      <c r="AF475" s="28"/>
      <c r="AG475" s="28"/>
    </row>
    <row r="476" ht="15.75" customHeight="1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  <c r="AD476" s="28"/>
      <c r="AE476" s="28"/>
      <c r="AF476" s="28"/>
      <c r="AG476" s="28"/>
    </row>
    <row r="477" ht="15.75" customHeight="1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  <c r="AD477" s="28"/>
      <c r="AE477" s="28"/>
      <c r="AF477" s="28"/>
      <c r="AG477" s="28"/>
    </row>
    <row r="478" ht="15.75" customHeight="1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  <c r="AD478" s="28"/>
      <c r="AE478" s="28"/>
      <c r="AF478" s="28"/>
      <c r="AG478" s="28"/>
    </row>
    <row r="479" ht="15.75" customHeight="1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  <c r="AD479" s="28"/>
      <c r="AE479" s="28"/>
      <c r="AF479" s="28"/>
      <c r="AG479" s="28"/>
    </row>
    <row r="480" ht="15.75" customHeight="1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  <c r="AE480" s="28"/>
      <c r="AF480" s="28"/>
      <c r="AG480" s="28"/>
    </row>
    <row r="481" ht="15.75" customHeight="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  <c r="AE481" s="28"/>
      <c r="AF481" s="28"/>
      <c r="AG481" s="28"/>
    </row>
    <row r="482" ht="15.75" customHeight="1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  <c r="AD482" s="28"/>
      <c r="AE482" s="28"/>
      <c r="AF482" s="28"/>
      <c r="AG482" s="28"/>
    </row>
    <row r="483" ht="15.75" customHeight="1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  <c r="AD483" s="28"/>
      <c r="AE483" s="28"/>
      <c r="AF483" s="28"/>
      <c r="AG483" s="28"/>
    </row>
    <row r="484" ht="15.75" customHeight="1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  <c r="AD484" s="28"/>
      <c r="AE484" s="28"/>
      <c r="AF484" s="28"/>
      <c r="AG484" s="28"/>
    </row>
    <row r="485" ht="15.75" customHeight="1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  <c r="AD485" s="28"/>
      <c r="AE485" s="28"/>
      <c r="AF485" s="28"/>
      <c r="AG485" s="28"/>
    </row>
    <row r="486" ht="15.75" customHeight="1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  <c r="AD486" s="28"/>
      <c r="AE486" s="28"/>
      <c r="AF486" s="28"/>
      <c r="AG486" s="28"/>
    </row>
    <row r="487" ht="15.75" customHeight="1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  <c r="AE487" s="28"/>
      <c r="AF487" s="28"/>
      <c r="AG487" s="28"/>
    </row>
    <row r="488" ht="15.75" customHeight="1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  <c r="AD488" s="28"/>
      <c r="AE488" s="28"/>
      <c r="AF488" s="28"/>
      <c r="AG488" s="28"/>
    </row>
    <row r="489" ht="15.75" customHeight="1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  <c r="AD489" s="28"/>
      <c r="AE489" s="28"/>
      <c r="AF489" s="28"/>
      <c r="AG489" s="28"/>
    </row>
    <row r="490" ht="15.75" customHeight="1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  <c r="AD490" s="28"/>
      <c r="AE490" s="28"/>
      <c r="AF490" s="28"/>
      <c r="AG490" s="28"/>
    </row>
    <row r="491" ht="15.75" customHeight="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  <c r="AD491" s="28"/>
      <c r="AE491" s="28"/>
      <c r="AF491" s="28"/>
      <c r="AG491" s="28"/>
    </row>
    <row r="492" ht="15.75" customHeight="1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  <c r="AD492" s="28"/>
      <c r="AE492" s="28"/>
      <c r="AF492" s="28"/>
      <c r="AG492" s="28"/>
    </row>
    <row r="493" ht="15.75" customHeight="1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  <c r="AD493" s="28"/>
      <c r="AE493" s="28"/>
      <c r="AF493" s="28"/>
      <c r="AG493" s="28"/>
    </row>
    <row r="494" ht="15.75" customHeight="1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  <c r="AD494" s="28"/>
      <c r="AE494" s="28"/>
      <c r="AF494" s="28"/>
      <c r="AG494" s="28"/>
    </row>
    <row r="495" ht="15.75" customHeight="1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  <c r="AD495" s="28"/>
      <c r="AE495" s="28"/>
      <c r="AF495" s="28"/>
      <c r="AG495" s="28"/>
    </row>
    <row r="496" ht="15.75" customHeight="1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  <c r="AD496" s="28"/>
      <c r="AE496" s="28"/>
      <c r="AF496" s="28"/>
      <c r="AG496" s="28"/>
    </row>
    <row r="497" ht="15.75" customHeight="1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  <c r="AD497" s="28"/>
      <c r="AE497" s="28"/>
      <c r="AF497" s="28"/>
      <c r="AG497" s="28"/>
    </row>
    <row r="498" ht="15.75" customHeight="1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  <c r="AD498" s="28"/>
      <c r="AE498" s="28"/>
      <c r="AF498" s="28"/>
      <c r="AG498" s="28"/>
    </row>
    <row r="499" ht="15.75" customHeight="1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  <c r="AE499" s="28"/>
      <c r="AF499" s="28"/>
      <c r="AG499" s="28"/>
    </row>
    <row r="500" ht="15.75" customHeight="1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  <c r="AD500" s="28"/>
      <c r="AE500" s="28"/>
      <c r="AF500" s="28"/>
      <c r="AG500" s="28"/>
    </row>
    <row r="501" ht="15.75" customHeight="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  <c r="AD501" s="28"/>
      <c r="AE501" s="28"/>
      <c r="AF501" s="28"/>
      <c r="AG501" s="28"/>
    </row>
    <row r="502" ht="15.75" customHeight="1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  <c r="AD502" s="28"/>
      <c r="AE502" s="28"/>
      <c r="AF502" s="28"/>
      <c r="AG502" s="28"/>
    </row>
    <row r="503" ht="15.75" customHeight="1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  <c r="AD503" s="28"/>
      <c r="AE503" s="28"/>
      <c r="AF503" s="28"/>
      <c r="AG503" s="28"/>
    </row>
    <row r="504" ht="15.75" customHeight="1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  <c r="AD504" s="28"/>
      <c r="AE504" s="28"/>
      <c r="AF504" s="28"/>
      <c r="AG504" s="28"/>
    </row>
    <row r="505" ht="15.75" customHeight="1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  <c r="AE505" s="28"/>
      <c r="AF505" s="28"/>
      <c r="AG505" s="28"/>
    </row>
    <row r="506" ht="15.75" customHeight="1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  <c r="AD506" s="28"/>
      <c r="AE506" s="28"/>
      <c r="AF506" s="28"/>
      <c r="AG506" s="28"/>
    </row>
    <row r="507" ht="15.75" customHeight="1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  <c r="AD507" s="28"/>
      <c r="AE507" s="28"/>
      <c r="AF507" s="28"/>
      <c r="AG507" s="28"/>
    </row>
    <row r="508" ht="15.75" customHeight="1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  <c r="AD508" s="28"/>
      <c r="AE508" s="28"/>
      <c r="AF508" s="28"/>
      <c r="AG508" s="28"/>
    </row>
    <row r="509" ht="15.75" customHeight="1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  <c r="AD509" s="28"/>
      <c r="AE509" s="28"/>
      <c r="AF509" s="28"/>
      <c r="AG509" s="28"/>
    </row>
    <row r="510" ht="15.75" customHeight="1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  <c r="AD510" s="28"/>
      <c r="AE510" s="28"/>
      <c r="AF510" s="28"/>
      <c r="AG510" s="28"/>
    </row>
    <row r="511" ht="15.75" customHeight="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  <c r="AD511" s="28"/>
      <c r="AE511" s="28"/>
      <c r="AF511" s="28"/>
      <c r="AG511" s="28"/>
    </row>
    <row r="512" ht="15.75" customHeight="1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  <c r="AD512" s="28"/>
      <c r="AE512" s="28"/>
      <c r="AF512" s="28"/>
      <c r="AG512" s="28"/>
    </row>
    <row r="513" ht="15.75" customHeight="1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  <c r="AE513" s="28"/>
      <c r="AF513" s="28"/>
      <c r="AG513" s="28"/>
    </row>
    <row r="514" ht="15.75" customHeight="1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  <c r="AE514" s="28"/>
      <c r="AF514" s="28"/>
      <c r="AG514" s="28"/>
    </row>
    <row r="515" ht="15.75" customHeight="1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  <c r="AD515" s="28"/>
      <c r="AE515" s="28"/>
      <c r="AF515" s="28"/>
      <c r="AG515" s="28"/>
    </row>
    <row r="516" ht="15.75" customHeight="1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  <c r="AD516" s="28"/>
      <c r="AE516" s="28"/>
      <c r="AF516" s="28"/>
      <c r="AG516" s="28"/>
    </row>
    <row r="517" ht="15.75" customHeight="1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  <c r="AE517" s="28"/>
      <c r="AF517" s="28"/>
      <c r="AG517" s="28"/>
    </row>
    <row r="518" ht="15.75" customHeight="1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  <c r="AD518" s="28"/>
      <c r="AE518" s="28"/>
      <c r="AF518" s="28"/>
      <c r="AG518" s="28"/>
    </row>
    <row r="519" ht="15.75" customHeight="1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  <c r="AD519" s="28"/>
      <c r="AE519" s="28"/>
      <c r="AF519" s="28"/>
      <c r="AG519" s="28"/>
    </row>
    <row r="520" ht="15.75" customHeight="1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  <c r="AD520" s="28"/>
      <c r="AE520" s="28"/>
      <c r="AF520" s="28"/>
      <c r="AG520" s="28"/>
    </row>
    <row r="521" ht="15.75" customHeight="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  <c r="AD521" s="28"/>
      <c r="AE521" s="28"/>
      <c r="AF521" s="28"/>
      <c r="AG521" s="28"/>
    </row>
    <row r="522" ht="15.75" customHeight="1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  <c r="AD522" s="28"/>
      <c r="AE522" s="28"/>
      <c r="AF522" s="28"/>
      <c r="AG522" s="28"/>
    </row>
    <row r="523" ht="15.75" customHeight="1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  <c r="AD523" s="28"/>
      <c r="AE523" s="28"/>
      <c r="AF523" s="28"/>
      <c r="AG523" s="28"/>
    </row>
    <row r="524" ht="15.75" customHeight="1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  <c r="AD524" s="28"/>
      <c r="AE524" s="28"/>
      <c r="AF524" s="28"/>
      <c r="AG524" s="28"/>
    </row>
    <row r="525" ht="15.75" customHeight="1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  <c r="AD525" s="28"/>
      <c r="AE525" s="28"/>
      <c r="AF525" s="28"/>
      <c r="AG525" s="28"/>
    </row>
    <row r="526" ht="15.75" customHeight="1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  <c r="AD526" s="28"/>
      <c r="AE526" s="28"/>
      <c r="AF526" s="28"/>
      <c r="AG526" s="28"/>
    </row>
    <row r="527" ht="15.75" customHeight="1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  <c r="AD527" s="28"/>
      <c r="AE527" s="28"/>
      <c r="AF527" s="28"/>
      <c r="AG527" s="28"/>
    </row>
    <row r="528" ht="15.75" customHeight="1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  <c r="AD528" s="28"/>
      <c r="AE528" s="28"/>
      <c r="AF528" s="28"/>
      <c r="AG528" s="28"/>
    </row>
    <row r="529" ht="15.75" customHeight="1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  <c r="AD529" s="28"/>
      <c r="AE529" s="28"/>
      <c r="AF529" s="28"/>
      <c r="AG529" s="28"/>
    </row>
    <row r="530" ht="15.75" customHeight="1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  <c r="AD530" s="28"/>
      <c r="AE530" s="28"/>
      <c r="AF530" s="28"/>
      <c r="AG530" s="28"/>
    </row>
    <row r="531" ht="15.75" customHeight="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  <c r="AD531" s="28"/>
      <c r="AE531" s="28"/>
      <c r="AF531" s="28"/>
      <c r="AG531" s="28"/>
    </row>
    <row r="532" ht="15.75" customHeight="1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  <c r="AC532" s="28"/>
      <c r="AD532" s="28"/>
      <c r="AE532" s="28"/>
      <c r="AF532" s="28"/>
      <c r="AG532" s="28"/>
    </row>
    <row r="533" ht="15.75" customHeight="1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  <c r="AD533" s="28"/>
      <c r="AE533" s="28"/>
      <c r="AF533" s="28"/>
      <c r="AG533" s="28"/>
    </row>
    <row r="534" ht="15.75" customHeight="1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  <c r="AD534" s="28"/>
      <c r="AE534" s="28"/>
      <c r="AF534" s="28"/>
      <c r="AG534" s="28"/>
    </row>
    <row r="535" ht="15.75" customHeight="1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  <c r="AC535" s="28"/>
      <c r="AD535" s="28"/>
      <c r="AE535" s="28"/>
      <c r="AF535" s="28"/>
      <c r="AG535" s="28"/>
    </row>
    <row r="536" ht="15.75" customHeight="1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28"/>
      <c r="AD536" s="28"/>
      <c r="AE536" s="28"/>
      <c r="AF536" s="28"/>
      <c r="AG536" s="28"/>
    </row>
    <row r="537" ht="15.75" customHeight="1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  <c r="AD537" s="28"/>
      <c r="AE537" s="28"/>
      <c r="AF537" s="28"/>
      <c r="AG537" s="28"/>
    </row>
    <row r="538" ht="15.75" customHeight="1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28"/>
      <c r="AD538" s="28"/>
      <c r="AE538" s="28"/>
      <c r="AF538" s="28"/>
      <c r="AG538" s="28"/>
    </row>
    <row r="539" ht="15.75" customHeight="1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  <c r="AD539" s="28"/>
      <c r="AE539" s="28"/>
      <c r="AF539" s="28"/>
      <c r="AG539" s="28"/>
    </row>
    <row r="540" ht="15.75" customHeight="1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  <c r="AC540" s="28"/>
      <c r="AD540" s="28"/>
      <c r="AE540" s="28"/>
      <c r="AF540" s="28"/>
      <c r="AG540" s="28"/>
    </row>
    <row r="541" ht="15.75" customHeight="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  <c r="AD541" s="28"/>
      <c r="AE541" s="28"/>
      <c r="AF541" s="28"/>
      <c r="AG541" s="28"/>
    </row>
    <row r="542" ht="15.75" customHeight="1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  <c r="AD542" s="28"/>
      <c r="AE542" s="28"/>
      <c r="AF542" s="28"/>
      <c r="AG542" s="28"/>
    </row>
    <row r="543" ht="15.75" customHeight="1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  <c r="AD543" s="28"/>
      <c r="AE543" s="28"/>
      <c r="AF543" s="28"/>
      <c r="AG543" s="28"/>
    </row>
    <row r="544" ht="15.75" customHeight="1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  <c r="AD544" s="28"/>
      <c r="AE544" s="28"/>
      <c r="AF544" s="28"/>
      <c r="AG544" s="28"/>
    </row>
    <row r="545" ht="15.75" customHeight="1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  <c r="AD545" s="28"/>
      <c r="AE545" s="28"/>
      <c r="AF545" s="28"/>
      <c r="AG545" s="28"/>
    </row>
    <row r="546" ht="15.75" customHeight="1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  <c r="AD546" s="28"/>
      <c r="AE546" s="28"/>
      <c r="AF546" s="28"/>
      <c r="AG546" s="28"/>
    </row>
    <row r="547" ht="15.75" customHeight="1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  <c r="AC547" s="28"/>
      <c r="AD547" s="28"/>
      <c r="AE547" s="28"/>
      <c r="AF547" s="28"/>
      <c r="AG547" s="28"/>
    </row>
    <row r="548" ht="15.75" customHeight="1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28"/>
      <c r="AD548" s="28"/>
      <c r="AE548" s="28"/>
      <c r="AF548" s="28"/>
      <c r="AG548" s="28"/>
    </row>
    <row r="549" ht="15.75" customHeight="1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  <c r="AD549" s="28"/>
      <c r="AE549" s="28"/>
      <c r="AF549" s="28"/>
      <c r="AG549" s="28"/>
    </row>
    <row r="550" ht="15.75" customHeight="1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  <c r="AC550" s="28"/>
      <c r="AD550" s="28"/>
      <c r="AE550" s="28"/>
      <c r="AF550" s="28"/>
      <c r="AG550" s="28"/>
    </row>
    <row r="551" ht="15.75" customHeight="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  <c r="AD551" s="28"/>
      <c r="AE551" s="28"/>
      <c r="AF551" s="28"/>
      <c r="AG551" s="28"/>
    </row>
    <row r="552" ht="15.75" customHeight="1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  <c r="AD552" s="28"/>
      <c r="AE552" s="28"/>
      <c r="AF552" s="28"/>
      <c r="AG552" s="28"/>
    </row>
    <row r="553" ht="15.75" customHeight="1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28"/>
      <c r="AD553" s="28"/>
      <c r="AE553" s="28"/>
      <c r="AF553" s="28"/>
      <c r="AG553" s="28"/>
    </row>
    <row r="554" ht="15.75" customHeight="1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  <c r="AD554" s="28"/>
      <c r="AE554" s="28"/>
      <c r="AF554" s="28"/>
      <c r="AG554" s="28"/>
    </row>
    <row r="555" ht="15.75" customHeight="1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  <c r="AD555" s="28"/>
      <c r="AE555" s="28"/>
      <c r="AF555" s="28"/>
      <c r="AG555" s="28"/>
    </row>
    <row r="556" ht="15.75" customHeight="1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28"/>
      <c r="AD556" s="28"/>
      <c r="AE556" s="28"/>
      <c r="AF556" s="28"/>
      <c r="AG556" s="28"/>
    </row>
    <row r="557" ht="15.75" customHeight="1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  <c r="AD557" s="28"/>
      <c r="AE557" s="28"/>
      <c r="AF557" s="28"/>
      <c r="AG557" s="28"/>
    </row>
    <row r="558" ht="15.75" customHeight="1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  <c r="AD558" s="28"/>
      <c r="AE558" s="28"/>
      <c r="AF558" s="28"/>
      <c r="AG558" s="28"/>
    </row>
    <row r="559" ht="15.75" customHeight="1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  <c r="AC559" s="28"/>
      <c r="AD559" s="28"/>
      <c r="AE559" s="28"/>
      <c r="AF559" s="28"/>
      <c r="AG559" s="28"/>
    </row>
    <row r="560" ht="15.75" customHeight="1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  <c r="AD560" s="28"/>
      <c r="AE560" s="28"/>
      <c r="AF560" s="28"/>
      <c r="AG560" s="28"/>
    </row>
    <row r="561" ht="15.75" customHeight="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  <c r="AD561" s="28"/>
      <c r="AE561" s="28"/>
      <c r="AF561" s="28"/>
      <c r="AG561" s="28"/>
    </row>
    <row r="562" ht="15.75" customHeight="1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  <c r="AD562" s="28"/>
      <c r="AE562" s="28"/>
      <c r="AF562" s="28"/>
      <c r="AG562" s="28"/>
    </row>
    <row r="563" ht="15.75" customHeight="1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  <c r="AD563" s="28"/>
      <c r="AE563" s="28"/>
      <c r="AF563" s="28"/>
      <c r="AG563" s="28"/>
    </row>
    <row r="564" ht="15.75" customHeight="1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28"/>
      <c r="AD564" s="28"/>
      <c r="AE564" s="28"/>
      <c r="AF564" s="28"/>
      <c r="AG564" s="28"/>
    </row>
    <row r="565" ht="15.75" customHeight="1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  <c r="AC565" s="28"/>
      <c r="AD565" s="28"/>
      <c r="AE565" s="28"/>
      <c r="AF565" s="28"/>
      <c r="AG565" s="28"/>
    </row>
    <row r="566" ht="15.75" customHeight="1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28"/>
      <c r="AD566" s="28"/>
      <c r="AE566" s="28"/>
      <c r="AF566" s="28"/>
      <c r="AG566" s="28"/>
    </row>
    <row r="567" ht="15.75" customHeight="1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  <c r="AD567" s="28"/>
      <c r="AE567" s="28"/>
      <c r="AF567" s="28"/>
      <c r="AG567" s="28"/>
    </row>
    <row r="568" ht="15.75" customHeight="1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28"/>
      <c r="AD568" s="28"/>
      <c r="AE568" s="28"/>
      <c r="AF568" s="28"/>
      <c r="AG568" s="28"/>
    </row>
    <row r="569" ht="15.75" customHeight="1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  <c r="AD569" s="28"/>
      <c r="AE569" s="28"/>
      <c r="AF569" s="28"/>
      <c r="AG569" s="28"/>
    </row>
    <row r="570" ht="15.75" customHeight="1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28"/>
      <c r="AD570" s="28"/>
      <c r="AE570" s="28"/>
      <c r="AF570" s="28"/>
      <c r="AG570" s="28"/>
    </row>
    <row r="571" ht="15.75" customHeight="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  <c r="AD571" s="28"/>
      <c r="AE571" s="28"/>
      <c r="AF571" s="28"/>
      <c r="AG571" s="28"/>
    </row>
    <row r="572" ht="15.75" customHeight="1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  <c r="AD572" s="28"/>
      <c r="AE572" s="28"/>
      <c r="AF572" s="28"/>
      <c r="AG572" s="28"/>
    </row>
    <row r="573" ht="15.75" customHeight="1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  <c r="AD573" s="28"/>
      <c r="AE573" s="28"/>
      <c r="AF573" s="28"/>
      <c r="AG573" s="28"/>
    </row>
    <row r="574" ht="15.75" customHeight="1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  <c r="AD574" s="28"/>
      <c r="AE574" s="28"/>
      <c r="AF574" s="28"/>
      <c r="AG574" s="28"/>
    </row>
    <row r="575" ht="15.75" customHeight="1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28"/>
      <c r="AD575" s="28"/>
      <c r="AE575" s="28"/>
      <c r="AF575" s="28"/>
      <c r="AG575" s="28"/>
    </row>
    <row r="576" ht="15.75" customHeight="1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  <c r="AD576" s="28"/>
      <c r="AE576" s="28"/>
      <c r="AF576" s="28"/>
      <c r="AG576" s="28"/>
    </row>
    <row r="577" ht="15.75" customHeight="1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28"/>
      <c r="AD577" s="28"/>
      <c r="AE577" s="28"/>
      <c r="AF577" s="28"/>
      <c r="AG577" s="28"/>
    </row>
    <row r="578" ht="15.75" customHeight="1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  <c r="AC578" s="28"/>
      <c r="AD578" s="28"/>
      <c r="AE578" s="28"/>
      <c r="AF578" s="28"/>
      <c r="AG578" s="28"/>
    </row>
    <row r="579" ht="15.75" customHeight="1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  <c r="AD579" s="28"/>
      <c r="AE579" s="28"/>
      <c r="AF579" s="28"/>
      <c r="AG579" s="28"/>
    </row>
    <row r="580" ht="15.75" customHeight="1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  <c r="AD580" s="28"/>
      <c r="AE580" s="28"/>
      <c r="AF580" s="28"/>
      <c r="AG580" s="28"/>
    </row>
    <row r="581" ht="15.75" customHeight="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  <c r="AC581" s="28"/>
      <c r="AD581" s="28"/>
      <c r="AE581" s="28"/>
      <c r="AF581" s="28"/>
      <c r="AG581" s="28"/>
    </row>
    <row r="582" ht="15.75" customHeight="1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28"/>
      <c r="AD582" s="28"/>
      <c r="AE582" s="28"/>
      <c r="AF582" s="28"/>
      <c r="AG582" s="28"/>
    </row>
    <row r="583" ht="15.75" customHeight="1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  <c r="AC583" s="28"/>
      <c r="AD583" s="28"/>
      <c r="AE583" s="28"/>
      <c r="AF583" s="28"/>
      <c r="AG583" s="28"/>
    </row>
    <row r="584" ht="15.75" customHeight="1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  <c r="AC584" s="28"/>
      <c r="AD584" s="28"/>
      <c r="AE584" s="28"/>
      <c r="AF584" s="28"/>
      <c r="AG584" s="28"/>
    </row>
    <row r="585" ht="15.75" customHeight="1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  <c r="AD585" s="28"/>
      <c r="AE585" s="28"/>
      <c r="AF585" s="28"/>
      <c r="AG585" s="28"/>
    </row>
    <row r="586" ht="15.75" customHeight="1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  <c r="AC586" s="28"/>
      <c r="AD586" s="28"/>
      <c r="AE586" s="28"/>
      <c r="AF586" s="28"/>
      <c r="AG586" s="28"/>
    </row>
    <row r="587" ht="15.75" customHeight="1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  <c r="AC587" s="28"/>
      <c r="AD587" s="28"/>
      <c r="AE587" s="28"/>
      <c r="AF587" s="28"/>
      <c r="AG587" s="28"/>
    </row>
    <row r="588" ht="15.75" customHeight="1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  <c r="AC588" s="28"/>
      <c r="AD588" s="28"/>
      <c r="AE588" s="28"/>
      <c r="AF588" s="28"/>
      <c r="AG588" s="28"/>
    </row>
    <row r="589" ht="15.75" customHeight="1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28"/>
      <c r="AD589" s="28"/>
      <c r="AE589" s="28"/>
      <c r="AF589" s="28"/>
      <c r="AG589" s="28"/>
    </row>
    <row r="590" ht="15.75" customHeight="1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  <c r="AC590" s="28"/>
      <c r="AD590" s="28"/>
      <c r="AE590" s="28"/>
      <c r="AF590" s="28"/>
      <c r="AG590" s="28"/>
    </row>
    <row r="591" ht="15.75" customHeight="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28"/>
      <c r="AD591" s="28"/>
      <c r="AE591" s="28"/>
      <c r="AF591" s="28"/>
      <c r="AG591" s="28"/>
    </row>
    <row r="592" ht="15.75" customHeight="1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  <c r="AC592" s="28"/>
      <c r="AD592" s="28"/>
      <c r="AE592" s="28"/>
      <c r="AF592" s="28"/>
      <c r="AG592" s="28"/>
    </row>
    <row r="593" ht="15.75" customHeight="1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  <c r="AC593" s="28"/>
      <c r="AD593" s="28"/>
      <c r="AE593" s="28"/>
      <c r="AF593" s="28"/>
      <c r="AG593" s="28"/>
    </row>
    <row r="594" ht="15.75" customHeight="1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28"/>
      <c r="AD594" s="28"/>
      <c r="AE594" s="28"/>
      <c r="AF594" s="28"/>
      <c r="AG594" s="28"/>
    </row>
    <row r="595" ht="15.75" customHeight="1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  <c r="AD595" s="28"/>
      <c r="AE595" s="28"/>
      <c r="AF595" s="28"/>
      <c r="AG595" s="28"/>
    </row>
    <row r="596" ht="15.75" customHeight="1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  <c r="AC596" s="28"/>
      <c r="AD596" s="28"/>
      <c r="AE596" s="28"/>
      <c r="AF596" s="28"/>
      <c r="AG596" s="28"/>
    </row>
    <row r="597" ht="15.75" customHeight="1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  <c r="AD597" s="28"/>
      <c r="AE597" s="28"/>
      <c r="AF597" s="28"/>
      <c r="AG597" s="28"/>
    </row>
    <row r="598" ht="15.75" customHeight="1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28"/>
      <c r="AD598" s="28"/>
      <c r="AE598" s="28"/>
      <c r="AF598" s="28"/>
      <c r="AG598" s="28"/>
    </row>
    <row r="599" ht="15.75" customHeight="1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  <c r="AD599" s="28"/>
      <c r="AE599" s="28"/>
      <c r="AF599" s="28"/>
      <c r="AG599" s="28"/>
    </row>
    <row r="600" ht="15.75" customHeight="1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  <c r="AC600" s="28"/>
      <c r="AD600" s="28"/>
      <c r="AE600" s="28"/>
      <c r="AF600" s="28"/>
      <c r="AG600" s="28"/>
    </row>
    <row r="601" ht="15.75" customHeight="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  <c r="AD601" s="28"/>
      <c r="AE601" s="28"/>
      <c r="AF601" s="28"/>
      <c r="AG601" s="28"/>
    </row>
    <row r="602" ht="15.75" customHeight="1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  <c r="AC602" s="28"/>
      <c r="AD602" s="28"/>
      <c r="AE602" s="28"/>
      <c r="AF602" s="28"/>
      <c r="AG602" s="28"/>
    </row>
    <row r="603" ht="15.75" customHeight="1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  <c r="AC603" s="28"/>
      <c r="AD603" s="28"/>
      <c r="AE603" s="28"/>
      <c r="AF603" s="28"/>
      <c r="AG603" s="28"/>
    </row>
    <row r="604" ht="15.75" customHeight="1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  <c r="AC604" s="28"/>
      <c r="AD604" s="28"/>
      <c r="AE604" s="28"/>
      <c r="AF604" s="28"/>
      <c r="AG604" s="28"/>
    </row>
    <row r="605" ht="15.75" customHeight="1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  <c r="AD605" s="28"/>
      <c r="AE605" s="28"/>
      <c r="AF605" s="28"/>
      <c r="AG605" s="28"/>
    </row>
    <row r="606" ht="15.75" customHeight="1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  <c r="AC606" s="28"/>
      <c r="AD606" s="28"/>
      <c r="AE606" s="28"/>
      <c r="AF606" s="28"/>
      <c r="AG606" s="28"/>
    </row>
    <row r="607" ht="15.75" customHeight="1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  <c r="AD607" s="28"/>
      <c r="AE607" s="28"/>
      <c r="AF607" s="28"/>
      <c r="AG607" s="28"/>
    </row>
    <row r="608" ht="15.75" customHeight="1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28"/>
      <c r="AD608" s="28"/>
      <c r="AE608" s="28"/>
      <c r="AF608" s="28"/>
      <c r="AG608" s="28"/>
    </row>
    <row r="609" ht="15.75" customHeight="1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  <c r="AD609" s="28"/>
      <c r="AE609" s="28"/>
      <c r="AF609" s="28"/>
      <c r="AG609" s="28"/>
    </row>
    <row r="610" ht="15.75" customHeight="1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  <c r="AC610" s="28"/>
      <c r="AD610" s="28"/>
      <c r="AE610" s="28"/>
      <c r="AF610" s="28"/>
      <c r="AG610" s="28"/>
    </row>
    <row r="611" ht="15.75" customHeight="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  <c r="AD611" s="28"/>
      <c r="AE611" s="28"/>
      <c r="AF611" s="28"/>
      <c r="AG611" s="28"/>
    </row>
    <row r="612" ht="15.75" customHeight="1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  <c r="AC612" s="28"/>
      <c r="AD612" s="28"/>
      <c r="AE612" s="28"/>
      <c r="AF612" s="28"/>
      <c r="AG612" s="28"/>
    </row>
    <row r="613" ht="15.75" customHeight="1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  <c r="AC613" s="28"/>
      <c r="AD613" s="28"/>
      <c r="AE613" s="28"/>
      <c r="AF613" s="28"/>
      <c r="AG613" s="28"/>
    </row>
    <row r="614" ht="15.75" customHeight="1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28"/>
      <c r="AD614" s="28"/>
      <c r="AE614" s="28"/>
      <c r="AF614" s="28"/>
      <c r="AG614" s="28"/>
    </row>
    <row r="615" ht="15.75" customHeight="1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  <c r="AD615" s="28"/>
      <c r="AE615" s="28"/>
      <c r="AF615" s="28"/>
      <c r="AG615" s="28"/>
    </row>
    <row r="616" ht="15.75" customHeight="1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  <c r="AC616" s="28"/>
      <c r="AD616" s="28"/>
      <c r="AE616" s="28"/>
      <c r="AF616" s="28"/>
      <c r="AG616" s="28"/>
    </row>
    <row r="617" ht="15.75" customHeight="1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  <c r="AD617" s="28"/>
      <c r="AE617" s="28"/>
      <c r="AF617" s="28"/>
      <c r="AG617" s="28"/>
    </row>
    <row r="618" ht="15.75" customHeight="1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  <c r="AC618" s="28"/>
      <c r="AD618" s="28"/>
      <c r="AE618" s="28"/>
      <c r="AF618" s="28"/>
      <c r="AG618" s="28"/>
    </row>
    <row r="619" ht="15.75" customHeight="1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  <c r="AC619" s="28"/>
      <c r="AD619" s="28"/>
      <c r="AE619" s="28"/>
      <c r="AF619" s="28"/>
      <c r="AG619" s="28"/>
    </row>
    <row r="620" ht="15.75" customHeight="1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28"/>
      <c r="AD620" s="28"/>
      <c r="AE620" s="28"/>
      <c r="AF620" s="28"/>
      <c r="AG620" s="28"/>
    </row>
    <row r="621" ht="15.75" customHeight="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  <c r="AC621" s="28"/>
      <c r="AD621" s="28"/>
      <c r="AE621" s="28"/>
      <c r="AF621" s="28"/>
      <c r="AG621" s="28"/>
    </row>
    <row r="622" ht="15.75" customHeight="1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  <c r="AC622" s="28"/>
      <c r="AD622" s="28"/>
      <c r="AE622" s="28"/>
      <c r="AF622" s="28"/>
      <c r="AG622" s="28"/>
    </row>
    <row r="623" ht="15.75" customHeight="1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  <c r="AD623" s="28"/>
      <c r="AE623" s="28"/>
      <c r="AF623" s="28"/>
      <c r="AG623" s="28"/>
    </row>
    <row r="624" ht="15.75" customHeight="1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  <c r="AC624" s="28"/>
      <c r="AD624" s="28"/>
      <c r="AE624" s="28"/>
      <c r="AF624" s="28"/>
      <c r="AG624" s="28"/>
    </row>
    <row r="625" ht="15.75" customHeight="1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  <c r="AC625" s="28"/>
      <c r="AD625" s="28"/>
      <c r="AE625" s="28"/>
      <c r="AF625" s="28"/>
      <c r="AG625" s="28"/>
    </row>
    <row r="626" ht="15.75" customHeight="1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  <c r="AC626" s="28"/>
      <c r="AD626" s="28"/>
      <c r="AE626" s="28"/>
      <c r="AF626" s="28"/>
      <c r="AG626" s="28"/>
    </row>
    <row r="627" ht="15.75" customHeight="1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  <c r="AC627" s="28"/>
      <c r="AD627" s="28"/>
      <c r="AE627" s="28"/>
      <c r="AF627" s="28"/>
      <c r="AG627" s="28"/>
    </row>
    <row r="628" ht="15.75" customHeight="1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  <c r="AC628" s="28"/>
      <c r="AD628" s="28"/>
      <c r="AE628" s="28"/>
      <c r="AF628" s="28"/>
      <c r="AG628" s="28"/>
    </row>
    <row r="629" ht="15.75" customHeight="1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  <c r="AD629" s="28"/>
      <c r="AE629" s="28"/>
      <c r="AF629" s="28"/>
      <c r="AG629" s="28"/>
    </row>
    <row r="630" ht="15.75" customHeight="1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  <c r="AC630" s="28"/>
      <c r="AD630" s="28"/>
      <c r="AE630" s="28"/>
      <c r="AF630" s="28"/>
      <c r="AG630" s="28"/>
    </row>
    <row r="631" ht="15.75" customHeight="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28"/>
      <c r="AD631" s="28"/>
      <c r="AE631" s="28"/>
      <c r="AF631" s="28"/>
      <c r="AG631" s="28"/>
    </row>
    <row r="632" ht="15.75" customHeight="1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  <c r="AC632" s="28"/>
      <c r="AD632" s="28"/>
      <c r="AE632" s="28"/>
      <c r="AF632" s="28"/>
      <c r="AG632" s="28"/>
    </row>
    <row r="633" ht="15.75" customHeight="1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  <c r="AD633" s="28"/>
      <c r="AE633" s="28"/>
      <c r="AF633" s="28"/>
      <c r="AG633" s="28"/>
    </row>
    <row r="634" ht="15.75" customHeight="1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28"/>
      <c r="AD634" s="28"/>
      <c r="AE634" s="28"/>
      <c r="AF634" s="28"/>
      <c r="AG634" s="28"/>
    </row>
    <row r="635" ht="15.75" customHeight="1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  <c r="AD635" s="28"/>
      <c r="AE635" s="28"/>
      <c r="AF635" s="28"/>
      <c r="AG635" s="28"/>
    </row>
    <row r="636" ht="15.75" customHeight="1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  <c r="AD636" s="28"/>
      <c r="AE636" s="28"/>
      <c r="AF636" s="28"/>
      <c r="AG636" s="28"/>
    </row>
    <row r="637" ht="15.75" customHeight="1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  <c r="AC637" s="28"/>
      <c r="AD637" s="28"/>
      <c r="AE637" s="28"/>
      <c r="AF637" s="28"/>
      <c r="AG637" s="28"/>
    </row>
    <row r="638" ht="15.75" customHeight="1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  <c r="AC638" s="28"/>
      <c r="AD638" s="28"/>
      <c r="AE638" s="28"/>
      <c r="AF638" s="28"/>
      <c r="AG638" s="28"/>
    </row>
    <row r="639" ht="15.75" customHeight="1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  <c r="AD639" s="28"/>
      <c r="AE639" s="28"/>
      <c r="AF639" s="28"/>
      <c r="AG639" s="28"/>
    </row>
    <row r="640" ht="15.75" customHeight="1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  <c r="AC640" s="28"/>
      <c r="AD640" s="28"/>
      <c r="AE640" s="28"/>
      <c r="AF640" s="28"/>
      <c r="AG640" s="28"/>
    </row>
    <row r="641" ht="15.75" customHeight="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  <c r="AC641" s="28"/>
      <c r="AD641" s="28"/>
      <c r="AE641" s="28"/>
      <c r="AF641" s="28"/>
      <c r="AG641" s="28"/>
    </row>
    <row r="642" ht="15.75" customHeight="1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  <c r="AD642" s="28"/>
      <c r="AE642" s="28"/>
      <c r="AF642" s="28"/>
      <c r="AG642" s="28"/>
    </row>
    <row r="643" ht="15.75" customHeight="1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  <c r="AC643" s="28"/>
      <c r="AD643" s="28"/>
      <c r="AE643" s="28"/>
      <c r="AF643" s="28"/>
      <c r="AG643" s="28"/>
    </row>
    <row r="644" ht="15.75" customHeight="1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  <c r="AC644" s="28"/>
      <c r="AD644" s="28"/>
      <c r="AE644" s="28"/>
      <c r="AF644" s="28"/>
      <c r="AG644" s="28"/>
    </row>
    <row r="645" ht="15.75" customHeight="1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  <c r="AC645" s="28"/>
      <c r="AD645" s="28"/>
      <c r="AE645" s="28"/>
      <c r="AF645" s="28"/>
      <c r="AG645" s="28"/>
    </row>
    <row r="646" ht="15.75" customHeight="1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  <c r="AC646" s="28"/>
      <c r="AD646" s="28"/>
      <c r="AE646" s="28"/>
      <c r="AF646" s="28"/>
      <c r="AG646" s="28"/>
    </row>
    <row r="647" ht="15.75" customHeight="1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  <c r="AC647" s="28"/>
      <c r="AD647" s="28"/>
      <c r="AE647" s="28"/>
      <c r="AF647" s="28"/>
      <c r="AG647" s="28"/>
    </row>
    <row r="648" ht="15.75" customHeight="1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  <c r="AC648" s="28"/>
      <c r="AD648" s="28"/>
      <c r="AE648" s="28"/>
      <c r="AF648" s="28"/>
      <c r="AG648" s="28"/>
    </row>
    <row r="649" ht="15.75" customHeight="1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  <c r="AC649" s="28"/>
      <c r="AD649" s="28"/>
      <c r="AE649" s="28"/>
      <c r="AF649" s="28"/>
      <c r="AG649" s="28"/>
    </row>
    <row r="650" ht="15.75" customHeight="1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  <c r="AC650" s="28"/>
      <c r="AD650" s="28"/>
      <c r="AE650" s="28"/>
      <c r="AF650" s="28"/>
      <c r="AG650" s="28"/>
    </row>
    <row r="651" ht="15.75" customHeight="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  <c r="AC651" s="28"/>
      <c r="AD651" s="28"/>
      <c r="AE651" s="28"/>
      <c r="AF651" s="28"/>
      <c r="AG651" s="28"/>
    </row>
    <row r="652" ht="15.75" customHeight="1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  <c r="AC652" s="28"/>
      <c r="AD652" s="28"/>
      <c r="AE652" s="28"/>
      <c r="AF652" s="28"/>
      <c r="AG652" s="28"/>
    </row>
    <row r="653" ht="15.75" customHeight="1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  <c r="AC653" s="28"/>
      <c r="AD653" s="28"/>
      <c r="AE653" s="28"/>
      <c r="AF653" s="28"/>
      <c r="AG653" s="28"/>
    </row>
    <row r="654" ht="15.75" customHeight="1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  <c r="AC654" s="28"/>
      <c r="AD654" s="28"/>
      <c r="AE654" s="28"/>
      <c r="AF654" s="28"/>
      <c r="AG654" s="28"/>
    </row>
    <row r="655" ht="15.75" customHeight="1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  <c r="AC655" s="28"/>
      <c r="AD655" s="28"/>
      <c r="AE655" s="28"/>
      <c r="AF655" s="28"/>
      <c r="AG655" s="28"/>
    </row>
    <row r="656" ht="15.75" customHeight="1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  <c r="AC656" s="28"/>
      <c r="AD656" s="28"/>
      <c r="AE656" s="28"/>
      <c r="AF656" s="28"/>
      <c r="AG656" s="28"/>
    </row>
    <row r="657" ht="15.75" customHeight="1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  <c r="AD657" s="28"/>
      <c r="AE657" s="28"/>
      <c r="AF657" s="28"/>
      <c r="AG657" s="28"/>
    </row>
    <row r="658" ht="15.75" customHeight="1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  <c r="AC658" s="28"/>
      <c r="AD658" s="28"/>
      <c r="AE658" s="28"/>
      <c r="AF658" s="28"/>
      <c r="AG658" s="28"/>
    </row>
    <row r="659" ht="15.75" customHeight="1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  <c r="AC659" s="28"/>
      <c r="AD659" s="28"/>
      <c r="AE659" s="28"/>
      <c r="AF659" s="28"/>
      <c r="AG659" s="28"/>
    </row>
    <row r="660" ht="15.75" customHeight="1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  <c r="AC660" s="28"/>
      <c r="AD660" s="28"/>
      <c r="AE660" s="28"/>
      <c r="AF660" s="28"/>
      <c r="AG660" s="28"/>
    </row>
    <row r="661" ht="15.75" customHeight="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  <c r="AC661" s="28"/>
      <c r="AD661" s="28"/>
      <c r="AE661" s="28"/>
      <c r="AF661" s="28"/>
      <c r="AG661" s="28"/>
    </row>
    <row r="662" ht="15.75" customHeight="1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  <c r="AC662" s="28"/>
      <c r="AD662" s="28"/>
      <c r="AE662" s="28"/>
      <c r="AF662" s="28"/>
      <c r="AG662" s="28"/>
    </row>
    <row r="663" ht="15.75" customHeight="1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  <c r="AC663" s="28"/>
      <c r="AD663" s="28"/>
      <c r="AE663" s="28"/>
      <c r="AF663" s="28"/>
      <c r="AG663" s="28"/>
    </row>
    <row r="664" ht="15.75" customHeight="1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  <c r="AC664" s="28"/>
      <c r="AD664" s="28"/>
      <c r="AE664" s="28"/>
      <c r="AF664" s="28"/>
      <c r="AG664" s="28"/>
    </row>
    <row r="665" ht="15.75" customHeight="1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  <c r="AC665" s="28"/>
      <c r="AD665" s="28"/>
      <c r="AE665" s="28"/>
      <c r="AF665" s="28"/>
      <c r="AG665" s="28"/>
    </row>
    <row r="666" ht="15.75" customHeight="1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  <c r="AC666" s="28"/>
      <c r="AD666" s="28"/>
      <c r="AE666" s="28"/>
      <c r="AF666" s="28"/>
      <c r="AG666" s="28"/>
    </row>
    <row r="667" ht="15.75" customHeight="1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  <c r="AC667" s="28"/>
      <c r="AD667" s="28"/>
      <c r="AE667" s="28"/>
      <c r="AF667" s="28"/>
      <c r="AG667" s="28"/>
    </row>
    <row r="668" ht="15.75" customHeight="1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  <c r="AC668" s="28"/>
      <c r="AD668" s="28"/>
      <c r="AE668" s="28"/>
      <c r="AF668" s="28"/>
      <c r="AG668" s="28"/>
    </row>
    <row r="669" ht="15.75" customHeight="1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  <c r="AC669" s="28"/>
      <c r="AD669" s="28"/>
      <c r="AE669" s="28"/>
      <c r="AF669" s="28"/>
      <c r="AG669" s="28"/>
    </row>
    <row r="670" ht="15.75" customHeight="1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  <c r="AC670" s="28"/>
      <c r="AD670" s="28"/>
      <c r="AE670" s="28"/>
      <c r="AF670" s="28"/>
      <c r="AG670" s="28"/>
    </row>
    <row r="671" ht="15.75" customHeight="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  <c r="AC671" s="28"/>
      <c r="AD671" s="28"/>
      <c r="AE671" s="28"/>
      <c r="AF671" s="28"/>
      <c r="AG671" s="28"/>
    </row>
    <row r="672" ht="15.75" customHeight="1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  <c r="AC672" s="28"/>
      <c r="AD672" s="28"/>
      <c r="AE672" s="28"/>
      <c r="AF672" s="28"/>
      <c r="AG672" s="28"/>
    </row>
    <row r="673" ht="15.75" customHeight="1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  <c r="AC673" s="28"/>
      <c r="AD673" s="28"/>
      <c r="AE673" s="28"/>
      <c r="AF673" s="28"/>
      <c r="AG673" s="28"/>
    </row>
    <row r="674" ht="15.75" customHeight="1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  <c r="AC674" s="28"/>
      <c r="AD674" s="28"/>
      <c r="AE674" s="28"/>
      <c r="AF674" s="28"/>
      <c r="AG674" s="28"/>
    </row>
    <row r="675" ht="15.75" customHeight="1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  <c r="AD675" s="28"/>
      <c r="AE675" s="28"/>
      <c r="AF675" s="28"/>
      <c r="AG675" s="28"/>
    </row>
    <row r="676" ht="15.75" customHeight="1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  <c r="AC676" s="28"/>
      <c r="AD676" s="28"/>
      <c r="AE676" s="28"/>
      <c r="AF676" s="28"/>
      <c r="AG676" s="28"/>
    </row>
    <row r="677" ht="15.75" customHeight="1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  <c r="AC677" s="28"/>
      <c r="AD677" s="28"/>
      <c r="AE677" s="28"/>
      <c r="AF677" s="28"/>
      <c r="AG677" s="28"/>
    </row>
    <row r="678" ht="15.75" customHeight="1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  <c r="AC678" s="28"/>
      <c r="AD678" s="28"/>
      <c r="AE678" s="28"/>
      <c r="AF678" s="28"/>
      <c r="AG678" s="28"/>
    </row>
    <row r="679" ht="15.75" customHeight="1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  <c r="AC679" s="28"/>
      <c r="AD679" s="28"/>
      <c r="AE679" s="28"/>
      <c r="AF679" s="28"/>
      <c r="AG679" s="28"/>
    </row>
    <row r="680" ht="15.75" customHeight="1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  <c r="AC680" s="28"/>
      <c r="AD680" s="28"/>
      <c r="AE680" s="28"/>
      <c r="AF680" s="28"/>
      <c r="AG680" s="28"/>
    </row>
    <row r="681" ht="15.75" customHeight="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  <c r="AC681" s="28"/>
      <c r="AD681" s="28"/>
      <c r="AE681" s="28"/>
      <c r="AF681" s="28"/>
      <c r="AG681" s="28"/>
    </row>
    <row r="682" ht="15.75" customHeight="1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  <c r="AC682" s="28"/>
      <c r="AD682" s="28"/>
      <c r="AE682" s="28"/>
      <c r="AF682" s="28"/>
      <c r="AG682" s="28"/>
    </row>
    <row r="683" ht="15.75" customHeight="1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  <c r="AD683" s="28"/>
      <c r="AE683" s="28"/>
      <c r="AF683" s="28"/>
      <c r="AG683" s="28"/>
    </row>
    <row r="684" ht="15.75" customHeight="1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  <c r="AC684" s="28"/>
      <c r="AD684" s="28"/>
      <c r="AE684" s="28"/>
      <c r="AF684" s="28"/>
      <c r="AG684" s="28"/>
    </row>
    <row r="685" ht="15.75" customHeight="1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  <c r="AD685" s="28"/>
      <c r="AE685" s="28"/>
      <c r="AF685" s="28"/>
      <c r="AG685" s="28"/>
    </row>
    <row r="686" ht="15.75" customHeight="1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  <c r="AC686" s="28"/>
      <c r="AD686" s="28"/>
      <c r="AE686" s="28"/>
      <c r="AF686" s="28"/>
      <c r="AG686" s="28"/>
    </row>
    <row r="687" ht="15.75" customHeight="1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  <c r="AC687" s="28"/>
      <c r="AD687" s="28"/>
      <c r="AE687" s="28"/>
      <c r="AF687" s="28"/>
      <c r="AG687" s="28"/>
    </row>
    <row r="688" ht="15.75" customHeight="1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  <c r="AC688" s="28"/>
      <c r="AD688" s="28"/>
      <c r="AE688" s="28"/>
      <c r="AF688" s="28"/>
      <c r="AG688" s="28"/>
    </row>
    <row r="689" ht="15.75" customHeight="1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  <c r="AC689" s="28"/>
      <c r="AD689" s="28"/>
      <c r="AE689" s="28"/>
      <c r="AF689" s="28"/>
      <c r="AG689" s="28"/>
    </row>
    <row r="690" ht="15.75" customHeight="1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  <c r="AC690" s="28"/>
      <c r="AD690" s="28"/>
      <c r="AE690" s="28"/>
      <c r="AF690" s="28"/>
      <c r="AG690" s="28"/>
    </row>
    <row r="691" ht="15.75" customHeight="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  <c r="AD691" s="28"/>
      <c r="AE691" s="28"/>
      <c r="AF691" s="28"/>
      <c r="AG691" s="28"/>
    </row>
    <row r="692" ht="15.75" customHeight="1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  <c r="AC692" s="28"/>
      <c r="AD692" s="28"/>
      <c r="AE692" s="28"/>
      <c r="AF692" s="28"/>
      <c r="AG692" s="28"/>
    </row>
    <row r="693" ht="15.75" customHeight="1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  <c r="AC693" s="28"/>
      <c r="AD693" s="28"/>
      <c r="AE693" s="28"/>
      <c r="AF693" s="28"/>
      <c r="AG693" s="28"/>
    </row>
    <row r="694" ht="15.75" customHeight="1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  <c r="AC694" s="28"/>
      <c r="AD694" s="28"/>
      <c r="AE694" s="28"/>
      <c r="AF694" s="28"/>
      <c r="AG694" s="28"/>
    </row>
    <row r="695" ht="15.75" customHeight="1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  <c r="AD695" s="28"/>
      <c r="AE695" s="28"/>
      <c r="AF695" s="28"/>
      <c r="AG695" s="28"/>
    </row>
    <row r="696" ht="15.75" customHeight="1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  <c r="AC696" s="28"/>
      <c r="AD696" s="28"/>
      <c r="AE696" s="28"/>
      <c r="AF696" s="28"/>
      <c r="AG696" s="28"/>
    </row>
    <row r="697" ht="15.75" customHeight="1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  <c r="AC697" s="28"/>
      <c r="AD697" s="28"/>
      <c r="AE697" s="28"/>
      <c r="AF697" s="28"/>
      <c r="AG697" s="28"/>
    </row>
    <row r="698" ht="15.75" customHeight="1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  <c r="AC698" s="28"/>
      <c r="AD698" s="28"/>
      <c r="AE698" s="28"/>
      <c r="AF698" s="28"/>
      <c r="AG698" s="28"/>
    </row>
    <row r="699" ht="15.75" customHeight="1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  <c r="AC699" s="28"/>
      <c r="AD699" s="28"/>
      <c r="AE699" s="28"/>
      <c r="AF699" s="28"/>
      <c r="AG699" s="28"/>
    </row>
    <row r="700" ht="15.75" customHeight="1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  <c r="AC700" s="28"/>
      <c r="AD700" s="28"/>
      <c r="AE700" s="28"/>
      <c r="AF700" s="28"/>
      <c r="AG700" s="28"/>
    </row>
    <row r="701" ht="15.75" customHeight="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  <c r="AC701" s="28"/>
      <c r="AD701" s="28"/>
      <c r="AE701" s="28"/>
      <c r="AF701" s="28"/>
      <c r="AG701" s="28"/>
    </row>
    <row r="702" ht="15.75" customHeight="1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  <c r="AC702" s="28"/>
      <c r="AD702" s="28"/>
      <c r="AE702" s="28"/>
      <c r="AF702" s="28"/>
      <c r="AG702" s="28"/>
    </row>
    <row r="703" ht="15.75" customHeight="1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  <c r="AC703" s="28"/>
      <c r="AD703" s="28"/>
      <c r="AE703" s="28"/>
      <c r="AF703" s="28"/>
      <c r="AG703" s="28"/>
    </row>
    <row r="704" ht="15.75" customHeight="1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  <c r="AC704" s="28"/>
      <c r="AD704" s="28"/>
      <c r="AE704" s="28"/>
      <c r="AF704" s="28"/>
      <c r="AG704" s="28"/>
    </row>
    <row r="705" ht="15.75" customHeight="1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  <c r="AC705" s="28"/>
      <c r="AD705" s="28"/>
      <c r="AE705" s="28"/>
      <c r="AF705" s="28"/>
      <c r="AG705" s="28"/>
    </row>
    <row r="706" ht="15.75" customHeight="1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  <c r="AC706" s="28"/>
      <c r="AD706" s="28"/>
      <c r="AE706" s="28"/>
      <c r="AF706" s="28"/>
      <c r="AG706" s="28"/>
    </row>
    <row r="707" ht="15.75" customHeight="1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  <c r="AC707" s="28"/>
      <c r="AD707" s="28"/>
      <c r="AE707" s="28"/>
      <c r="AF707" s="28"/>
      <c r="AG707" s="28"/>
    </row>
    <row r="708" ht="15.75" customHeight="1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  <c r="AC708" s="28"/>
      <c r="AD708" s="28"/>
      <c r="AE708" s="28"/>
      <c r="AF708" s="28"/>
      <c r="AG708" s="28"/>
    </row>
    <row r="709" ht="15.75" customHeight="1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  <c r="AD709" s="28"/>
      <c r="AE709" s="28"/>
      <c r="AF709" s="28"/>
      <c r="AG709" s="28"/>
    </row>
    <row r="710" ht="15.75" customHeight="1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  <c r="AC710" s="28"/>
      <c r="AD710" s="28"/>
      <c r="AE710" s="28"/>
      <c r="AF710" s="28"/>
      <c r="AG710" s="28"/>
    </row>
    <row r="711" ht="15.75" customHeight="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  <c r="AC711" s="28"/>
      <c r="AD711" s="28"/>
      <c r="AE711" s="28"/>
      <c r="AF711" s="28"/>
      <c r="AG711" s="28"/>
    </row>
    <row r="712" ht="15.75" customHeight="1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  <c r="AC712" s="28"/>
      <c r="AD712" s="28"/>
      <c r="AE712" s="28"/>
      <c r="AF712" s="28"/>
      <c r="AG712" s="28"/>
    </row>
    <row r="713" ht="15.75" customHeight="1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  <c r="AC713" s="28"/>
      <c r="AD713" s="28"/>
      <c r="AE713" s="28"/>
      <c r="AF713" s="28"/>
      <c r="AG713" s="28"/>
    </row>
    <row r="714" ht="15.75" customHeight="1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  <c r="AC714" s="28"/>
      <c r="AD714" s="28"/>
      <c r="AE714" s="28"/>
      <c r="AF714" s="28"/>
      <c r="AG714" s="28"/>
    </row>
    <row r="715" ht="15.75" customHeight="1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  <c r="AC715" s="28"/>
      <c r="AD715" s="28"/>
      <c r="AE715" s="28"/>
      <c r="AF715" s="28"/>
      <c r="AG715" s="28"/>
    </row>
    <row r="716" ht="15.75" customHeight="1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  <c r="AC716" s="28"/>
      <c r="AD716" s="28"/>
      <c r="AE716" s="28"/>
      <c r="AF716" s="28"/>
      <c r="AG716" s="28"/>
    </row>
    <row r="717" ht="15.75" customHeight="1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  <c r="AC717" s="28"/>
      <c r="AD717" s="28"/>
      <c r="AE717" s="28"/>
      <c r="AF717" s="28"/>
      <c r="AG717" s="28"/>
    </row>
    <row r="718" ht="15.75" customHeight="1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  <c r="AC718" s="28"/>
      <c r="AD718" s="28"/>
      <c r="AE718" s="28"/>
      <c r="AF718" s="28"/>
      <c r="AG718" s="28"/>
    </row>
    <row r="719" ht="15.75" customHeight="1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  <c r="AC719" s="28"/>
      <c r="AD719" s="28"/>
      <c r="AE719" s="28"/>
      <c r="AF719" s="28"/>
      <c r="AG719" s="28"/>
    </row>
    <row r="720" ht="15.75" customHeight="1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  <c r="AC720" s="28"/>
      <c r="AD720" s="28"/>
      <c r="AE720" s="28"/>
      <c r="AF720" s="28"/>
      <c r="AG720" s="28"/>
    </row>
    <row r="721" ht="15.75" customHeight="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  <c r="AC721" s="28"/>
      <c r="AD721" s="28"/>
      <c r="AE721" s="28"/>
      <c r="AF721" s="28"/>
      <c r="AG721" s="28"/>
    </row>
    <row r="722" ht="15.75" customHeight="1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  <c r="AC722" s="28"/>
      <c r="AD722" s="28"/>
      <c r="AE722" s="28"/>
      <c r="AF722" s="28"/>
      <c r="AG722" s="28"/>
    </row>
    <row r="723" ht="15.75" customHeight="1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  <c r="AC723" s="28"/>
      <c r="AD723" s="28"/>
      <c r="AE723" s="28"/>
      <c r="AF723" s="28"/>
      <c r="AG723" s="28"/>
    </row>
    <row r="724" ht="15.75" customHeight="1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  <c r="AC724" s="28"/>
      <c r="AD724" s="28"/>
      <c r="AE724" s="28"/>
      <c r="AF724" s="28"/>
      <c r="AG724" s="28"/>
    </row>
    <row r="725" ht="15.75" customHeight="1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  <c r="AC725" s="28"/>
      <c r="AD725" s="28"/>
      <c r="AE725" s="28"/>
      <c r="AF725" s="28"/>
      <c r="AG725" s="28"/>
    </row>
    <row r="726" ht="15.75" customHeight="1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  <c r="AC726" s="28"/>
      <c r="AD726" s="28"/>
      <c r="AE726" s="28"/>
      <c r="AF726" s="28"/>
      <c r="AG726" s="28"/>
    </row>
    <row r="727" ht="15.75" customHeight="1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  <c r="AC727" s="28"/>
      <c r="AD727" s="28"/>
      <c r="AE727" s="28"/>
      <c r="AF727" s="28"/>
      <c r="AG727" s="28"/>
    </row>
    <row r="728" ht="15.75" customHeight="1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  <c r="AC728" s="28"/>
      <c r="AD728" s="28"/>
      <c r="AE728" s="28"/>
      <c r="AF728" s="28"/>
      <c r="AG728" s="28"/>
    </row>
    <row r="729" ht="15.75" customHeight="1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  <c r="AC729" s="28"/>
      <c r="AD729" s="28"/>
      <c r="AE729" s="28"/>
      <c r="AF729" s="28"/>
      <c r="AG729" s="28"/>
    </row>
    <row r="730" ht="15.75" customHeight="1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  <c r="AC730" s="28"/>
      <c r="AD730" s="28"/>
      <c r="AE730" s="28"/>
      <c r="AF730" s="28"/>
      <c r="AG730" s="28"/>
    </row>
    <row r="731" ht="15.75" customHeight="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  <c r="AC731" s="28"/>
      <c r="AD731" s="28"/>
      <c r="AE731" s="28"/>
      <c r="AF731" s="28"/>
      <c r="AG731" s="28"/>
    </row>
    <row r="732" ht="15.75" customHeight="1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  <c r="AC732" s="28"/>
      <c r="AD732" s="28"/>
      <c r="AE732" s="28"/>
      <c r="AF732" s="28"/>
      <c r="AG732" s="28"/>
    </row>
    <row r="733" ht="15.75" customHeight="1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  <c r="AC733" s="28"/>
      <c r="AD733" s="28"/>
      <c r="AE733" s="28"/>
      <c r="AF733" s="28"/>
      <c r="AG733" s="28"/>
    </row>
    <row r="734" ht="15.75" customHeight="1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  <c r="AC734" s="28"/>
      <c r="AD734" s="28"/>
      <c r="AE734" s="28"/>
      <c r="AF734" s="28"/>
      <c r="AG734" s="28"/>
    </row>
    <row r="735" ht="15.75" customHeight="1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  <c r="AC735" s="28"/>
      <c r="AD735" s="28"/>
      <c r="AE735" s="28"/>
      <c r="AF735" s="28"/>
      <c r="AG735" s="28"/>
    </row>
    <row r="736" ht="15.75" customHeight="1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  <c r="AC736" s="28"/>
      <c r="AD736" s="28"/>
      <c r="AE736" s="28"/>
      <c r="AF736" s="28"/>
      <c r="AG736" s="28"/>
    </row>
    <row r="737" ht="15.75" customHeight="1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  <c r="AC737" s="28"/>
      <c r="AD737" s="28"/>
      <c r="AE737" s="28"/>
      <c r="AF737" s="28"/>
      <c r="AG737" s="28"/>
    </row>
    <row r="738" ht="15.75" customHeight="1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  <c r="AC738" s="28"/>
      <c r="AD738" s="28"/>
      <c r="AE738" s="28"/>
      <c r="AF738" s="28"/>
      <c r="AG738" s="28"/>
    </row>
    <row r="739" ht="15.75" customHeight="1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  <c r="AC739" s="28"/>
      <c r="AD739" s="28"/>
      <c r="AE739" s="28"/>
      <c r="AF739" s="28"/>
      <c r="AG739" s="28"/>
    </row>
    <row r="740" ht="15.75" customHeight="1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  <c r="AC740" s="28"/>
      <c r="AD740" s="28"/>
      <c r="AE740" s="28"/>
      <c r="AF740" s="28"/>
      <c r="AG740" s="28"/>
    </row>
    <row r="741" ht="15.75" customHeight="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  <c r="AC741" s="28"/>
      <c r="AD741" s="28"/>
      <c r="AE741" s="28"/>
      <c r="AF741" s="28"/>
      <c r="AG741" s="28"/>
    </row>
    <row r="742" ht="15.75" customHeight="1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  <c r="AC742" s="28"/>
      <c r="AD742" s="28"/>
      <c r="AE742" s="28"/>
      <c r="AF742" s="28"/>
      <c r="AG742" s="28"/>
    </row>
    <row r="743" ht="15.75" customHeight="1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  <c r="AC743" s="28"/>
      <c r="AD743" s="28"/>
      <c r="AE743" s="28"/>
      <c r="AF743" s="28"/>
      <c r="AG743" s="28"/>
    </row>
    <row r="744" ht="15.75" customHeight="1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  <c r="AC744" s="28"/>
      <c r="AD744" s="28"/>
      <c r="AE744" s="28"/>
      <c r="AF744" s="28"/>
      <c r="AG744" s="28"/>
    </row>
    <row r="745" ht="15.75" customHeight="1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  <c r="AD745" s="28"/>
      <c r="AE745" s="28"/>
      <c r="AF745" s="28"/>
      <c r="AG745" s="28"/>
    </row>
    <row r="746" ht="15.75" customHeight="1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  <c r="AC746" s="28"/>
      <c r="AD746" s="28"/>
      <c r="AE746" s="28"/>
      <c r="AF746" s="28"/>
      <c r="AG746" s="28"/>
    </row>
    <row r="747" ht="15.75" customHeight="1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  <c r="AD747" s="28"/>
      <c r="AE747" s="28"/>
      <c r="AF747" s="28"/>
      <c r="AG747" s="28"/>
    </row>
    <row r="748" ht="15.75" customHeight="1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  <c r="AC748" s="28"/>
      <c r="AD748" s="28"/>
      <c r="AE748" s="28"/>
      <c r="AF748" s="28"/>
      <c r="AG748" s="28"/>
    </row>
    <row r="749" ht="15.75" customHeight="1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  <c r="AD749" s="28"/>
      <c r="AE749" s="28"/>
      <c r="AF749" s="28"/>
      <c r="AG749" s="28"/>
    </row>
    <row r="750" ht="15.75" customHeight="1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  <c r="AC750" s="28"/>
      <c r="AD750" s="28"/>
      <c r="AE750" s="28"/>
      <c r="AF750" s="28"/>
      <c r="AG750" s="28"/>
    </row>
    <row r="751" ht="15.75" customHeight="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  <c r="AC751" s="28"/>
      <c r="AD751" s="28"/>
      <c r="AE751" s="28"/>
      <c r="AF751" s="28"/>
      <c r="AG751" s="28"/>
    </row>
    <row r="752" ht="15.75" customHeight="1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  <c r="AC752" s="28"/>
      <c r="AD752" s="28"/>
      <c r="AE752" s="28"/>
      <c r="AF752" s="28"/>
      <c r="AG752" s="28"/>
    </row>
    <row r="753" ht="15.75" customHeight="1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  <c r="AC753" s="28"/>
      <c r="AD753" s="28"/>
      <c r="AE753" s="28"/>
      <c r="AF753" s="28"/>
      <c r="AG753" s="28"/>
    </row>
    <row r="754" ht="15.75" customHeight="1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  <c r="AC754" s="28"/>
      <c r="AD754" s="28"/>
      <c r="AE754" s="28"/>
      <c r="AF754" s="28"/>
      <c r="AG754" s="28"/>
    </row>
    <row r="755" ht="15.75" customHeight="1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  <c r="AC755" s="28"/>
      <c r="AD755" s="28"/>
      <c r="AE755" s="28"/>
      <c r="AF755" s="28"/>
      <c r="AG755" s="28"/>
    </row>
    <row r="756" ht="15.75" customHeight="1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  <c r="AC756" s="28"/>
      <c r="AD756" s="28"/>
      <c r="AE756" s="28"/>
      <c r="AF756" s="28"/>
      <c r="AG756" s="28"/>
    </row>
    <row r="757" ht="15.75" customHeight="1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  <c r="AC757" s="28"/>
      <c r="AD757" s="28"/>
      <c r="AE757" s="28"/>
      <c r="AF757" s="28"/>
      <c r="AG757" s="28"/>
    </row>
    <row r="758" ht="15.75" customHeight="1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  <c r="AC758" s="28"/>
      <c r="AD758" s="28"/>
      <c r="AE758" s="28"/>
      <c r="AF758" s="28"/>
      <c r="AG758" s="28"/>
    </row>
    <row r="759" ht="15.75" customHeight="1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  <c r="AC759" s="28"/>
      <c r="AD759" s="28"/>
      <c r="AE759" s="28"/>
      <c r="AF759" s="28"/>
      <c r="AG759" s="28"/>
    </row>
    <row r="760" ht="15.75" customHeight="1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  <c r="AC760" s="28"/>
      <c r="AD760" s="28"/>
      <c r="AE760" s="28"/>
      <c r="AF760" s="28"/>
      <c r="AG760" s="28"/>
    </row>
    <row r="761" ht="15.75" customHeight="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  <c r="AC761" s="28"/>
      <c r="AD761" s="28"/>
      <c r="AE761" s="28"/>
      <c r="AF761" s="28"/>
      <c r="AG761" s="28"/>
    </row>
    <row r="762" ht="15.75" customHeight="1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  <c r="AC762" s="28"/>
      <c r="AD762" s="28"/>
      <c r="AE762" s="28"/>
      <c r="AF762" s="28"/>
      <c r="AG762" s="28"/>
    </row>
    <row r="763" ht="15.75" customHeight="1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  <c r="AC763" s="28"/>
      <c r="AD763" s="28"/>
      <c r="AE763" s="28"/>
      <c r="AF763" s="28"/>
      <c r="AG763" s="28"/>
    </row>
    <row r="764" ht="15.75" customHeight="1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  <c r="AC764" s="28"/>
      <c r="AD764" s="28"/>
      <c r="AE764" s="28"/>
      <c r="AF764" s="28"/>
      <c r="AG764" s="28"/>
    </row>
    <row r="765" ht="15.75" customHeight="1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  <c r="AC765" s="28"/>
      <c r="AD765" s="28"/>
      <c r="AE765" s="28"/>
      <c r="AF765" s="28"/>
      <c r="AG765" s="28"/>
    </row>
    <row r="766" ht="15.75" customHeight="1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  <c r="AC766" s="28"/>
      <c r="AD766" s="28"/>
      <c r="AE766" s="28"/>
      <c r="AF766" s="28"/>
      <c r="AG766" s="28"/>
    </row>
    <row r="767" ht="15.75" customHeight="1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  <c r="AC767" s="28"/>
      <c r="AD767" s="28"/>
      <c r="AE767" s="28"/>
      <c r="AF767" s="28"/>
      <c r="AG767" s="28"/>
    </row>
    <row r="768" ht="15.75" customHeight="1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  <c r="AC768" s="28"/>
      <c r="AD768" s="28"/>
      <c r="AE768" s="28"/>
      <c r="AF768" s="28"/>
      <c r="AG768" s="28"/>
    </row>
    <row r="769" ht="15.75" customHeight="1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  <c r="AC769" s="28"/>
      <c r="AD769" s="28"/>
      <c r="AE769" s="28"/>
      <c r="AF769" s="28"/>
      <c r="AG769" s="28"/>
    </row>
    <row r="770" ht="15.75" customHeight="1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  <c r="AC770" s="28"/>
      <c r="AD770" s="28"/>
      <c r="AE770" s="28"/>
      <c r="AF770" s="28"/>
      <c r="AG770" s="28"/>
    </row>
    <row r="771" ht="15.75" customHeight="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  <c r="AC771" s="28"/>
      <c r="AD771" s="28"/>
      <c r="AE771" s="28"/>
      <c r="AF771" s="28"/>
      <c r="AG771" s="28"/>
    </row>
    <row r="772" ht="15.75" customHeight="1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  <c r="AC772" s="28"/>
      <c r="AD772" s="28"/>
      <c r="AE772" s="28"/>
      <c r="AF772" s="28"/>
      <c r="AG772" s="28"/>
    </row>
    <row r="773" ht="15.75" customHeight="1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  <c r="AC773" s="28"/>
      <c r="AD773" s="28"/>
      <c r="AE773" s="28"/>
      <c r="AF773" s="28"/>
      <c r="AG773" s="28"/>
    </row>
    <row r="774" ht="15.75" customHeight="1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  <c r="AC774" s="28"/>
      <c r="AD774" s="28"/>
      <c r="AE774" s="28"/>
      <c r="AF774" s="28"/>
      <c r="AG774" s="28"/>
    </row>
    <row r="775" ht="15.75" customHeight="1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  <c r="AC775" s="28"/>
      <c r="AD775" s="28"/>
      <c r="AE775" s="28"/>
      <c r="AF775" s="28"/>
      <c r="AG775" s="28"/>
    </row>
    <row r="776" ht="15.75" customHeight="1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  <c r="AC776" s="28"/>
      <c r="AD776" s="28"/>
      <c r="AE776" s="28"/>
      <c r="AF776" s="28"/>
      <c r="AG776" s="28"/>
    </row>
    <row r="777" ht="15.75" customHeight="1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  <c r="AC777" s="28"/>
      <c r="AD777" s="28"/>
      <c r="AE777" s="28"/>
      <c r="AF777" s="28"/>
      <c r="AG777" s="28"/>
    </row>
    <row r="778" ht="15.75" customHeight="1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  <c r="AC778" s="28"/>
      <c r="AD778" s="28"/>
      <c r="AE778" s="28"/>
      <c r="AF778" s="28"/>
      <c r="AG778" s="28"/>
    </row>
    <row r="779" ht="15.75" customHeight="1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  <c r="AC779" s="28"/>
      <c r="AD779" s="28"/>
      <c r="AE779" s="28"/>
      <c r="AF779" s="28"/>
      <c r="AG779" s="28"/>
    </row>
    <row r="780" ht="15.75" customHeight="1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  <c r="AC780" s="28"/>
      <c r="AD780" s="28"/>
      <c r="AE780" s="28"/>
      <c r="AF780" s="28"/>
      <c r="AG780" s="28"/>
    </row>
    <row r="781" ht="15.75" customHeight="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  <c r="AC781" s="28"/>
      <c r="AD781" s="28"/>
      <c r="AE781" s="28"/>
      <c r="AF781" s="28"/>
      <c r="AG781" s="28"/>
    </row>
    <row r="782" ht="15.75" customHeight="1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  <c r="AC782" s="28"/>
      <c r="AD782" s="28"/>
      <c r="AE782" s="28"/>
      <c r="AF782" s="28"/>
      <c r="AG782" s="28"/>
    </row>
    <row r="783" ht="15.75" customHeight="1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  <c r="AC783" s="28"/>
      <c r="AD783" s="28"/>
      <c r="AE783" s="28"/>
      <c r="AF783" s="28"/>
      <c r="AG783" s="28"/>
    </row>
    <row r="784" ht="15.75" customHeight="1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  <c r="AC784" s="28"/>
      <c r="AD784" s="28"/>
      <c r="AE784" s="28"/>
      <c r="AF784" s="28"/>
      <c r="AG784" s="28"/>
    </row>
    <row r="785" ht="15.75" customHeight="1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  <c r="AC785" s="28"/>
      <c r="AD785" s="28"/>
      <c r="AE785" s="28"/>
      <c r="AF785" s="28"/>
      <c r="AG785" s="28"/>
    </row>
    <row r="786" ht="15.75" customHeight="1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  <c r="AC786" s="28"/>
      <c r="AD786" s="28"/>
      <c r="AE786" s="28"/>
      <c r="AF786" s="28"/>
      <c r="AG786" s="28"/>
    </row>
    <row r="787" ht="15.75" customHeight="1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  <c r="AC787" s="28"/>
      <c r="AD787" s="28"/>
      <c r="AE787" s="28"/>
      <c r="AF787" s="28"/>
      <c r="AG787" s="28"/>
    </row>
    <row r="788" ht="15.75" customHeight="1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  <c r="AC788" s="28"/>
      <c r="AD788" s="28"/>
      <c r="AE788" s="28"/>
      <c r="AF788" s="28"/>
      <c r="AG788" s="28"/>
    </row>
    <row r="789" ht="15.75" customHeight="1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  <c r="AC789" s="28"/>
      <c r="AD789" s="28"/>
      <c r="AE789" s="28"/>
      <c r="AF789" s="28"/>
      <c r="AG789" s="28"/>
    </row>
    <row r="790" ht="15.75" customHeight="1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  <c r="AC790" s="28"/>
      <c r="AD790" s="28"/>
      <c r="AE790" s="28"/>
      <c r="AF790" s="28"/>
      <c r="AG790" s="28"/>
    </row>
    <row r="791" ht="15.75" customHeight="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  <c r="AC791" s="28"/>
      <c r="AD791" s="28"/>
      <c r="AE791" s="28"/>
      <c r="AF791" s="28"/>
      <c r="AG791" s="28"/>
    </row>
    <row r="792" ht="15.75" customHeight="1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  <c r="AC792" s="28"/>
      <c r="AD792" s="28"/>
      <c r="AE792" s="28"/>
      <c r="AF792" s="28"/>
      <c r="AG792" s="28"/>
    </row>
    <row r="793" ht="15.75" customHeight="1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  <c r="AC793" s="28"/>
      <c r="AD793" s="28"/>
      <c r="AE793" s="28"/>
      <c r="AF793" s="28"/>
      <c r="AG793" s="28"/>
    </row>
    <row r="794" ht="15.75" customHeight="1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  <c r="AC794" s="28"/>
      <c r="AD794" s="28"/>
      <c r="AE794" s="28"/>
      <c r="AF794" s="28"/>
      <c r="AG794" s="28"/>
    </row>
    <row r="795" ht="15.75" customHeight="1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  <c r="AC795" s="28"/>
      <c r="AD795" s="28"/>
      <c r="AE795" s="28"/>
      <c r="AF795" s="28"/>
      <c r="AG795" s="28"/>
    </row>
    <row r="796" ht="15.75" customHeight="1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  <c r="AC796" s="28"/>
      <c r="AD796" s="28"/>
      <c r="AE796" s="28"/>
      <c r="AF796" s="28"/>
      <c r="AG796" s="28"/>
    </row>
    <row r="797" ht="15.75" customHeight="1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  <c r="AC797" s="28"/>
      <c r="AD797" s="28"/>
      <c r="AE797" s="28"/>
      <c r="AF797" s="28"/>
      <c r="AG797" s="28"/>
    </row>
    <row r="798" ht="15.75" customHeight="1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  <c r="AC798" s="28"/>
      <c r="AD798" s="28"/>
      <c r="AE798" s="28"/>
      <c r="AF798" s="28"/>
      <c r="AG798" s="28"/>
    </row>
    <row r="799" ht="15.75" customHeight="1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  <c r="AC799" s="28"/>
      <c r="AD799" s="28"/>
      <c r="AE799" s="28"/>
      <c r="AF799" s="28"/>
      <c r="AG799" s="28"/>
    </row>
    <row r="800" ht="15.75" customHeight="1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  <c r="AC800" s="28"/>
      <c r="AD800" s="28"/>
      <c r="AE800" s="28"/>
      <c r="AF800" s="28"/>
      <c r="AG800" s="28"/>
    </row>
    <row r="801" ht="15.75" customHeight="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  <c r="AC801" s="28"/>
      <c r="AD801" s="28"/>
      <c r="AE801" s="28"/>
      <c r="AF801" s="28"/>
      <c r="AG801" s="28"/>
    </row>
    <row r="802" ht="15.75" customHeight="1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  <c r="AC802" s="28"/>
      <c r="AD802" s="28"/>
      <c r="AE802" s="28"/>
      <c r="AF802" s="28"/>
      <c r="AG802" s="28"/>
    </row>
    <row r="803" ht="15.75" customHeight="1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  <c r="AC803" s="28"/>
      <c r="AD803" s="28"/>
      <c r="AE803" s="28"/>
      <c r="AF803" s="28"/>
      <c r="AG803" s="28"/>
    </row>
    <row r="804" ht="15.75" customHeight="1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  <c r="AC804" s="28"/>
      <c r="AD804" s="28"/>
      <c r="AE804" s="28"/>
      <c r="AF804" s="28"/>
      <c r="AG804" s="28"/>
    </row>
    <row r="805" ht="15.75" customHeight="1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  <c r="AC805" s="28"/>
      <c r="AD805" s="28"/>
      <c r="AE805" s="28"/>
      <c r="AF805" s="28"/>
      <c r="AG805" s="28"/>
    </row>
    <row r="806" ht="15.75" customHeight="1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  <c r="AC806" s="28"/>
      <c r="AD806" s="28"/>
      <c r="AE806" s="28"/>
      <c r="AF806" s="28"/>
      <c r="AG806" s="28"/>
    </row>
    <row r="807" ht="15.75" customHeight="1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  <c r="AC807" s="28"/>
      <c r="AD807" s="28"/>
      <c r="AE807" s="28"/>
      <c r="AF807" s="28"/>
      <c r="AG807" s="28"/>
    </row>
    <row r="808" ht="15.75" customHeight="1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  <c r="AC808" s="28"/>
      <c r="AD808" s="28"/>
      <c r="AE808" s="28"/>
      <c r="AF808" s="28"/>
      <c r="AG808" s="28"/>
    </row>
    <row r="809" ht="15.75" customHeight="1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  <c r="AC809" s="28"/>
      <c r="AD809" s="28"/>
      <c r="AE809" s="28"/>
      <c r="AF809" s="28"/>
      <c r="AG809" s="28"/>
    </row>
    <row r="810" ht="15.75" customHeight="1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  <c r="AC810" s="28"/>
      <c r="AD810" s="28"/>
      <c r="AE810" s="28"/>
      <c r="AF810" s="28"/>
      <c r="AG810" s="28"/>
    </row>
    <row r="811" ht="15.75" customHeight="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  <c r="AC811" s="28"/>
      <c r="AD811" s="28"/>
      <c r="AE811" s="28"/>
      <c r="AF811" s="28"/>
      <c r="AG811" s="28"/>
    </row>
    <row r="812" ht="15.75" customHeight="1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  <c r="AC812" s="28"/>
      <c r="AD812" s="28"/>
      <c r="AE812" s="28"/>
      <c r="AF812" s="28"/>
      <c r="AG812" s="28"/>
    </row>
    <row r="813" ht="15.75" customHeight="1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  <c r="AC813" s="28"/>
      <c r="AD813" s="28"/>
      <c r="AE813" s="28"/>
      <c r="AF813" s="28"/>
      <c r="AG813" s="28"/>
    </row>
    <row r="814" ht="15.75" customHeight="1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  <c r="AC814" s="28"/>
      <c r="AD814" s="28"/>
      <c r="AE814" s="28"/>
      <c r="AF814" s="28"/>
      <c r="AG814" s="28"/>
    </row>
    <row r="815" ht="15.75" customHeight="1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  <c r="AC815" s="28"/>
      <c r="AD815" s="28"/>
      <c r="AE815" s="28"/>
      <c r="AF815" s="28"/>
      <c r="AG815" s="28"/>
    </row>
    <row r="816" ht="15.75" customHeight="1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  <c r="AC816" s="28"/>
      <c r="AD816" s="28"/>
      <c r="AE816" s="28"/>
      <c r="AF816" s="28"/>
      <c r="AG816" s="28"/>
    </row>
    <row r="817" ht="15.75" customHeight="1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  <c r="AC817" s="28"/>
      <c r="AD817" s="28"/>
      <c r="AE817" s="28"/>
      <c r="AF817" s="28"/>
      <c r="AG817" s="28"/>
    </row>
    <row r="818" ht="15.75" customHeight="1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  <c r="AC818" s="28"/>
      <c r="AD818" s="28"/>
      <c r="AE818" s="28"/>
      <c r="AF818" s="28"/>
      <c r="AG818" s="28"/>
    </row>
    <row r="819" ht="15.75" customHeight="1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  <c r="AC819" s="28"/>
      <c r="AD819" s="28"/>
      <c r="AE819" s="28"/>
      <c r="AF819" s="28"/>
      <c r="AG819" s="28"/>
    </row>
    <row r="820" ht="15.75" customHeight="1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  <c r="AC820" s="28"/>
      <c r="AD820" s="28"/>
      <c r="AE820" s="28"/>
      <c r="AF820" s="28"/>
      <c r="AG820" s="28"/>
    </row>
    <row r="821" ht="15.75" customHeight="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  <c r="AC821" s="28"/>
      <c r="AD821" s="28"/>
      <c r="AE821" s="28"/>
      <c r="AF821" s="28"/>
      <c r="AG821" s="28"/>
    </row>
    <row r="822" ht="15.75" customHeight="1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  <c r="AC822" s="28"/>
      <c r="AD822" s="28"/>
      <c r="AE822" s="28"/>
      <c r="AF822" s="28"/>
      <c r="AG822" s="28"/>
    </row>
    <row r="823" ht="15.75" customHeight="1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  <c r="AC823" s="28"/>
      <c r="AD823" s="28"/>
      <c r="AE823" s="28"/>
      <c r="AF823" s="28"/>
      <c r="AG823" s="28"/>
    </row>
    <row r="824" ht="15.75" customHeight="1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  <c r="AC824" s="28"/>
      <c r="AD824" s="28"/>
      <c r="AE824" s="28"/>
      <c r="AF824" s="28"/>
      <c r="AG824" s="28"/>
    </row>
    <row r="825" ht="15.75" customHeight="1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  <c r="AC825" s="28"/>
      <c r="AD825" s="28"/>
      <c r="AE825" s="28"/>
      <c r="AF825" s="28"/>
      <c r="AG825" s="28"/>
    </row>
    <row r="826" ht="15.75" customHeight="1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  <c r="AC826" s="28"/>
      <c r="AD826" s="28"/>
      <c r="AE826" s="28"/>
      <c r="AF826" s="28"/>
      <c r="AG826" s="28"/>
    </row>
    <row r="827" ht="15.75" customHeight="1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  <c r="AC827" s="28"/>
      <c r="AD827" s="28"/>
      <c r="AE827" s="28"/>
      <c r="AF827" s="28"/>
      <c r="AG827" s="28"/>
    </row>
    <row r="828" ht="15.75" customHeight="1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  <c r="AC828" s="28"/>
      <c r="AD828" s="28"/>
      <c r="AE828" s="28"/>
      <c r="AF828" s="28"/>
      <c r="AG828" s="28"/>
    </row>
    <row r="829" ht="15.75" customHeight="1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  <c r="AC829" s="28"/>
      <c r="AD829" s="28"/>
      <c r="AE829" s="28"/>
      <c r="AF829" s="28"/>
      <c r="AG829" s="28"/>
    </row>
    <row r="830" ht="15.75" customHeight="1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  <c r="AC830" s="28"/>
      <c r="AD830" s="28"/>
      <c r="AE830" s="28"/>
      <c r="AF830" s="28"/>
      <c r="AG830" s="28"/>
    </row>
    <row r="831" ht="15.75" customHeight="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  <c r="AC831" s="28"/>
      <c r="AD831" s="28"/>
      <c r="AE831" s="28"/>
      <c r="AF831" s="28"/>
      <c r="AG831" s="28"/>
    </row>
    <row r="832" ht="15.75" customHeight="1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  <c r="AC832" s="28"/>
      <c r="AD832" s="28"/>
      <c r="AE832" s="28"/>
      <c r="AF832" s="28"/>
      <c r="AG832" s="28"/>
    </row>
    <row r="833" ht="15.75" customHeight="1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  <c r="AC833" s="28"/>
      <c r="AD833" s="28"/>
      <c r="AE833" s="28"/>
      <c r="AF833" s="28"/>
      <c r="AG833" s="28"/>
    </row>
    <row r="834" ht="15.75" customHeight="1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  <c r="AC834" s="28"/>
      <c r="AD834" s="28"/>
      <c r="AE834" s="28"/>
      <c r="AF834" s="28"/>
      <c r="AG834" s="28"/>
    </row>
    <row r="835" ht="15.75" customHeight="1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  <c r="AC835" s="28"/>
      <c r="AD835" s="28"/>
      <c r="AE835" s="28"/>
      <c r="AF835" s="28"/>
      <c r="AG835" s="28"/>
    </row>
    <row r="836" ht="15.75" customHeight="1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  <c r="AC836" s="28"/>
      <c r="AD836" s="28"/>
      <c r="AE836" s="28"/>
      <c r="AF836" s="28"/>
      <c r="AG836" s="28"/>
    </row>
    <row r="837" ht="15.75" customHeight="1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  <c r="AC837" s="28"/>
      <c r="AD837" s="28"/>
      <c r="AE837" s="28"/>
      <c r="AF837" s="28"/>
      <c r="AG837" s="28"/>
    </row>
    <row r="838" ht="15.75" customHeight="1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  <c r="AC838" s="28"/>
      <c r="AD838" s="28"/>
      <c r="AE838" s="28"/>
      <c r="AF838" s="28"/>
      <c r="AG838" s="28"/>
    </row>
    <row r="839" ht="15.75" customHeight="1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  <c r="AC839" s="28"/>
      <c r="AD839" s="28"/>
      <c r="AE839" s="28"/>
      <c r="AF839" s="28"/>
      <c r="AG839" s="28"/>
    </row>
    <row r="840" ht="15.75" customHeight="1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  <c r="AC840" s="28"/>
      <c r="AD840" s="28"/>
      <c r="AE840" s="28"/>
      <c r="AF840" s="28"/>
      <c r="AG840" s="28"/>
    </row>
    <row r="841" ht="15.75" customHeight="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  <c r="AC841" s="28"/>
      <c r="AD841" s="28"/>
      <c r="AE841" s="28"/>
      <c r="AF841" s="28"/>
      <c r="AG841" s="28"/>
    </row>
    <row r="842" ht="15.75" customHeight="1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  <c r="AC842" s="28"/>
      <c r="AD842" s="28"/>
      <c r="AE842" s="28"/>
      <c r="AF842" s="28"/>
      <c r="AG842" s="28"/>
    </row>
    <row r="843" ht="15.75" customHeight="1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  <c r="AC843" s="28"/>
      <c r="AD843" s="28"/>
      <c r="AE843" s="28"/>
      <c r="AF843" s="28"/>
      <c r="AG843" s="28"/>
    </row>
    <row r="844" ht="15.75" customHeight="1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  <c r="AC844" s="28"/>
      <c r="AD844" s="28"/>
      <c r="AE844" s="28"/>
      <c r="AF844" s="28"/>
      <c r="AG844" s="28"/>
    </row>
    <row r="845" ht="15.75" customHeight="1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  <c r="AC845" s="28"/>
      <c r="AD845" s="28"/>
      <c r="AE845" s="28"/>
      <c r="AF845" s="28"/>
      <c r="AG845" s="28"/>
    </row>
    <row r="846" ht="15.75" customHeight="1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  <c r="AC846" s="28"/>
      <c r="AD846" s="28"/>
      <c r="AE846" s="28"/>
      <c r="AF846" s="28"/>
      <c r="AG846" s="28"/>
    </row>
    <row r="847" ht="15.75" customHeight="1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  <c r="AC847" s="28"/>
      <c r="AD847" s="28"/>
      <c r="AE847" s="28"/>
      <c r="AF847" s="28"/>
      <c r="AG847" s="28"/>
    </row>
    <row r="848" ht="15.75" customHeight="1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  <c r="AC848" s="28"/>
      <c r="AD848" s="28"/>
      <c r="AE848" s="28"/>
      <c r="AF848" s="28"/>
      <c r="AG848" s="28"/>
    </row>
    <row r="849" ht="15.75" customHeight="1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  <c r="AC849" s="28"/>
      <c r="AD849" s="28"/>
      <c r="AE849" s="28"/>
      <c r="AF849" s="28"/>
      <c r="AG849" s="28"/>
    </row>
    <row r="850" ht="15.75" customHeight="1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  <c r="AC850" s="28"/>
      <c r="AD850" s="28"/>
      <c r="AE850" s="28"/>
      <c r="AF850" s="28"/>
      <c r="AG850" s="28"/>
    </row>
    <row r="851" ht="15.75" customHeight="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  <c r="AC851" s="28"/>
      <c r="AD851" s="28"/>
      <c r="AE851" s="28"/>
      <c r="AF851" s="28"/>
      <c r="AG851" s="28"/>
    </row>
    <row r="852" ht="15.75" customHeight="1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  <c r="AC852" s="28"/>
      <c r="AD852" s="28"/>
      <c r="AE852" s="28"/>
      <c r="AF852" s="28"/>
      <c r="AG852" s="28"/>
    </row>
    <row r="853" ht="15.75" customHeight="1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  <c r="AC853" s="28"/>
      <c r="AD853" s="28"/>
      <c r="AE853" s="28"/>
      <c r="AF853" s="28"/>
      <c r="AG853" s="28"/>
    </row>
    <row r="854" ht="15.75" customHeight="1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  <c r="AC854" s="28"/>
      <c r="AD854" s="28"/>
      <c r="AE854" s="28"/>
      <c r="AF854" s="28"/>
      <c r="AG854" s="28"/>
    </row>
    <row r="855" ht="15.75" customHeight="1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  <c r="AC855" s="28"/>
      <c r="AD855" s="28"/>
      <c r="AE855" s="28"/>
      <c r="AF855" s="28"/>
      <c r="AG855" s="28"/>
    </row>
    <row r="856" ht="15.75" customHeight="1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  <c r="AC856" s="28"/>
      <c r="AD856" s="28"/>
      <c r="AE856" s="28"/>
      <c r="AF856" s="28"/>
      <c r="AG856" s="28"/>
    </row>
    <row r="857" ht="15.75" customHeight="1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  <c r="AC857" s="28"/>
      <c r="AD857" s="28"/>
      <c r="AE857" s="28"/>
      <c r="AF857" s="28"/>
      <c r="AG857" s="28"/>
    </row>
    <row r="858" ht="15.75" customHeight="1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  <c r="AC858" s="28"/>
      <c r="AD858" s="28"/>
      <c r="AE858" s="28"/>
      <c r="AF858" s="28"/>
      <c r="AG858" s="28"/>
    </row>
    <row r="859" ht="15.75" customHeight="1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  <c r="AC859" s="28"/>
      <c r="AD859" s="28"/>
      <c r="AE859" s="28"/>
      <c r="AF859" s="28"/>
      <c r="AG859" s="28"/>
    </row>
    <row r="860" ht="15.75" customHeight="1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  <c r="AC860" s="28"/>
      <c r="AD860" s="28"/>
      <c r="AE860" s="28"/>
      <c r="AF860" s="28"/>
      <c r="AG860" s="28"/>
    </row>
    <row r="861" ht="15.75" customHeight="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  <c r="AC861" s="28"/>
      <c r="AD861" s="28"/>
      <c r="AE861" s="28"/>
      <c r="AF861" s="28"/>
      <c r="AG861" s="28"/>
    </row>
    <row r="862" ht="15.75" customHeight="1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  <c r="AC862" s="28"/>
      <c r="AD862" s="28"/>
      <c r="AE862" s="28"/>
      <c r="AF862" s="28"/>
      <c r="AG862" s="28"/>
    </row>
    <row r="863" ht="15.75" customHeight="1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  <c r="AC863" s="28"/>
      <c r="AD863" s="28"/>
      <c r="AE863" s="28"/>
      <c r="AF863" s="28"/>
      <c r="AG863" s="28"/>
    </row>
    <row r="864" ht="15.75" customHeight="1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  <c r="AC864" s="28"/>
      <c r="AD864" s="28"/>
      <c r="AE864" s="28"/>
      <c r="AF864" s="28"/>
      <c r="AG864" s="28"/>
    </row>
    <row r="865" ht="15.75" customHeight="1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  <c r="AC865" s="28"/>
      <c r="AD865" s="28"/>
      <c r="AE865" s="28"/>
      <c r="AF865" s="28"/>
      <c r="AG865" s="28"/>
    </row>
    <row r="866" ht="15.75" customHeight="1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  <c r="AC866" s="28"/>
      <c r="AD866" s="28"/>
      <c r="AE866" s="28"/>
      <c r="AF866" s="28"/>
      <c r="AG866" s="28"/>
    </row>
    <row r="867" ht="15.75" customHeight="1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  <c r="AC867" s="28"/>
      <c r="AD867" s="28"/>
      <c r="AE867" s="28"/>
      <c r="AF867" s="28"/>
      <c r="AG867" s="28"/>
    </row>
    <row r="868" ht="15.75" customHeight="1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  <c r="AC868" s="28"/>
      <c r="AD868" s="28"/>
      <c r="AE868" s="28"/>
      <c r="AF868" s="28"/>
      <c r="AG868" s="28"/>
    </row>
    <row r="869" ht="15.75" customHeight="1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  <c r="AC869" s="28"/>
      <c r="AD869" s="28"/>
      <c r="AE869" s="28"/>
      <c r="AF869" s="28"/>
      <c r="AG869" s="28"/>
    </row>
    <row r="870" ht="15.75" customHeight="1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  <c r="AC870" s="28"/>
      <c r="AD870" s="28"/>
      <c r="AE870" s="28"/>
      <c r="AF870" s="28"/>
      <c r="AG870" s="28"/>
    </row>
    <row r="871" ht="15.75" customHeight="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  <c r="AC871" s="28"/>
      <c r="AD871" s="28"/>
      <c r="AE871" s="28"/>
      <c r="AF871" s="28"/>
      <c r="AG871" s="28"/>
    </row>
    <row r="872" ht="15.75" customHeight="1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  <c r="AC872" s="28"/>
      <c r="AD872" s="28"/>
      <c r="AE872" s="28"/>
      <c r="AF872" s="28"/>
      <c r="AG872" s="28"/>
    </row>
    <row r="873" ht="15.75" customHeight="1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  <c r="AC873" s="28"/>
      <c r="AD873" s="28"/>
      <c r="AE873" s="28"/>
      <c r="AF873" s="28"/>
      <c r="AG873" s="28"/>
    </row>
    <row r="874" ht="15.75" customHeight="1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  <c r="AB874" s="28"/>
      <c r="AC874" s="28"/>
      <c r="AD874" s="28"/>
      <c r="AE874" s="28"/>
      <c r="AF874" s="28"/>
      <c r="AG874" s="28"/>
    </row>
    <row r="875" ht="15.75" customHeight="1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  <c r="AC875" s="28"/>
      <c r="AD875" s="28"/>
      <c r="AE875" s="28"/>
      <c r="AF875" s="28"/>
      <c r="AG875" s="28"/>
    </row>
    <row r="876" ht="15.75" customHeight="1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  <c r="AB876" s="28"/>
      <c r="AC876" s="28"/>
      <c r="AD876" s="28"/>
      <c r="AE876" s="28"/>
      <c r="AF876" s="28"/>
      <c r="AG876" s="28"/>
    </row>
    <row r="877" ht="15.75" customHeight="1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  <c r="AB877" s="28"/>
      <c r="AC877" s="28"/>
      <c r="AD877" s="28"/>
      <c r="AE877" s="28"/>
      <c r="AF877" s="28"/>
      <c r="AG877" s="28"/>
    </row>
    <row r="878" ht="15.75" customHeight="1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  <c r="AB878" s="28"/>
      <c r="AC878" s="28"/>
      <c r="AD878" s="28"/>
      <c r="AE878" s="28"/>
      <c r="AF878" s="28"/>
      <c r="AG878" s="28"/>
    </row>
    <row r="879" ht="15.75" customHeight="1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  <c r="AB879" s="28"/>
      <c r="AC879" s="28"/>
      <c r="AD879" s="28"/>
      <c r="AE879" s="28"/>
      <c r="AF879" s="28"/>
      <c r="AG879" s="28"/>
    </row>
    <row r="880" ht="15.75" customHeight="1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  <c r="AB880" s="28"/>
      <c r="AC880" s="28"/>
      <c r="AD880" s="28"/>
      <c r="AE880" s="28"/>
      <c r="AF880" s="28"/>
      <c r="AG880" s="28"/>
    </row>
    <row r="881" ht="15.75" customHeight="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  <c r="AC881" s="28"/>
      <c r="AD881" s="28"/>
      <c r="AE881" s="28"/>
      <c r="AF881" s="28"/>
      <c r="AG881" s="28"/>
    </row>
    <row r="882" ht="15.75" customHeight="1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  <c r="AB882" s="28"/>
      <c r="AC882" s="28"/>
      <c r="AD882" s="28"/>
      <c r="AE882" s="28"/>
      <c r="AF882" s="28"/>
      <c r="AG882" s="28"/>
    </row>
    <row r="883" ht="15.75" customHeight="1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  <c r="AB883" s="28"/>
      <c r="AC883" s="28"/>
      <c r="AD883" s="28"/>
      <c r="AE883" s="28"/>
      <c r="AF883" s="28"/>
      <c r="AG883" s="28"/>
    </row>
    <row r="884" ht="15.75" customHeight="1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  <c r="AB884" s="28"/>
      <c r="AC884" s="28"/>
      <c r="AD884" s="28"/>
      <c r="AE884" s="28"/>
      <c r="AF884" s="28"/>
      <c r="AG884" s="28"/>
    </row>
    <row r="885" ht="15.75" customHeight="1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  <c r="AB885" s="28"/>
      <c r="AC885" s="28"/>
      <c r="AD885" s="28"/>
      <c r="AE885" s="28"/>
      <c r="AF885" s="28"/>
      <c r="AG885" s="28"/>
    </row>
    <row r="886" ht="15.75" customHeight="1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  <c r="AB886" s="28"/>
      <c r="AC886" s="28"/>
      <c r="AD886" s="28"/>
      <c r="AE886" s="28"/>
      <c r="AF886" s="28"/>
      <c r="AG886" s="28"/>
    </row>
    <row r="887" ht="15.75" customHeight="1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  <c r="AC887" s="28"/>
      <c r="AD887" s="28"/>
      <c r="AE887" s="28"/>
      <c r="AF887" s="28"/>
      <c r="AG887" s="28"/>
    </row>
    <row r="888" ht="15.75" customHeight="1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  <c r="AB888" s="28"/>
      <c r="AC888" s="28"/>
      <c r="AD888" s="28"/>
      <c r="AE888" s="28"/>
      <c r="AF888" s="28"/>
      <c r="AG888" s="28"/>
    </row>
    <row r="889" ht="15.75" customHeight="1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  <c r="AB889" s="28"/>
      <c r="AC889" s="28"/>
      <c r="AD889" s="28"/>
      <c r="AE889" s="28"/>
      <c r="AF889" s="28"/>
      <c r="AG889" s="28"/>
    </row>
    <row r="890" ht="15.75" customHeight="1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  <c r="AB890" s="28"/>
      <c r="AC890" s="28"/>
      <c r="AD890" s="28"/>
      <c r="AE890" s="28"/>
      <c r="AF890" s="28"/>
      <c r="AG890" s="28"/>
    </row>
    <row r="891" ht="15.75" customHeight="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  <c r="AB891" s="28"/>
      <c r="AC891" s="28"/>
      <c r="AD891" s="28"/>
      <c r="AE891" s="28"/>
      <c r="AF891" s="28"/>
      <c r="AG891" s="28"/>
    </row>
    <row r="892" ht="15.75" customHeight="1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  <c r="AB892" s="28"/>
      <c r="AC892" s="28"/>
      <c r="AD892" s="28"/>
      <c r="AE892" s="28"/>
      <c r="AF892" s="28"/>
      <c r="AG892" s="28"/>
    </row>
    <row r="893" ht="15.75" customHeight="1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  <c r="AC893" s="28"/>
      <c r="AD893" s="28"/>
      <c r="AE893" s="28"/>
      <c r="AF893" s="28"/>
      <c r="AG893" s="28"/>
    </row>
    <row r="894" ht="15.75" customHeight="1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  <c r="AB894" s="28"/>
      <c r="AC894" s="28"/>
      <c r="AD894" s="28"/>
      <c r="AE894" s="28"/>
      <c r="AF894" s="28"/>
      <c r="AG894" s="28"/>
    </row>
    <row r="895" ht="15.75" customHeight="1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  <c r="AB895" s="28"/>
      <c r="AC895" s="28"/>
      <c r="AD895" s="28"/>
      <c r="AE895" s="28"/>
      <c r="AF895" s="28"/>
      <c r="AG895" s="28"/>
    </row>
    <row r="896" ht="15.75" customHeight="1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  <c r="AB896" s="28"/>
      <c r="AC896" s="28"/>
      <c r="AD896" s="28"/>
      <c r="AE896" s="28"/>
      <c r="AF896" s="28"/>
      <c r="AG896" s="28"/>
    </row>
    <row r="897" ht="15.75" customHeight="1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  <c r="AB897" s="28"/>
      <c r="AC897" s="28"/>
      <c r="AD897" s="28"/>
      <c r="AE897" s="28"/>
      <c r="AF897" s="28"/>
      <c r="AG897" s="28"/>
    </row>
    <row r="898" ht="15.75" customHeight="1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  <c r="AB898" s="28"/>
      <c r="AC898" s="28"/>
      <c r="AD898" s="28"/>
      <c r="AE898" s="28"/>
      <c r="AF898" s="28"/>
      <c r="AG898" s="28"/>
    </row>
    <row r="899" ht="15.75" customHeight="1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  <c r="AC899" s="28"/>
      <c r="AD899" s="28"/>
      <c r="AE899" s="28"/>
      <c r="AF899" s="28"/>
      <c r="AG899" s="28"/>
    </row>
    <row r="900" ht="15.75" customHeight="1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  <c r="AB900" s="28"/>
      <c r="AC900" s="28"/>
      <c r="AD900" s="28"/>
      <c r="AE900" s="28"/>
      <c r="AF900" s="28"/>
      <c r="AG900" s="28"/>
    </row>
    <row r="901" ht="15.75" customHeight="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  <c r="AB901" s="28"/>
      <c r="AC901" s="28"/>
      <c r="AD901" s="28"/>
      <c r="AE901" s="28"/>
      <c r="AF901" s="28"/>
      <c r="AG901" s="28"/>
    </row>
    <row r="902" ht="15.75" customHeight="1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  <c r="AB902" s="28"/>
      <c r="AC902" s="28"/>
      <c r="AD902" s="28"/>
      <c r="AE902" s="28"/>
      <c r="AF902" s="28"/>
      <c r="AG902" s="28"/>
    </row>
    <row r="903" ht="15.75" customHeight="1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  <c r="AB903" s="28"/>
      <c r="AC903" s="28"/>
      <c r="AD903" s="28"/>
      <c r="AE903" s="28"/>
      <c r="AF903" s="28"/>
      <c r="AG903" s="28"/>
    </row>
    <row r="904" ht="15.75" customHeight="1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  <c r="AB904" s="28"/>
      <c r="AC904" s="28"/>
      <c r="AD904" s="28"/>
      <c r="AE904" s="28"/>
      <c r="AF904" s="28"/>
      <c r="AG904" s="28"/>
    </row>
    <row r="905" ht="15.75" customHeight="1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  <c r="AB905" s="28"/>
      <c r="AC905" s="28"/>
      <c r="AD905" s="28"/>
      <c r="AE905" s="28"/>
      <c r="AF905" s="28"/>
      <c r="AG905" s="28"/>
    </row>
    <row r="906" ht="15.75" customHeight="1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  <c r="AB906" s="28"/>
      <c r="AC906" s="28"/>
      <c r="AD906" s="28"/>
      <c r="AE906" s="28"/>
      <c r="AF906" s="28"/>
      <c r="AG906" s="28"/>
    </row>
    <row r="907" ht="15.75" customHeight="1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  <c r="AB907" s="28"/>
      <c r="AC907" s="28"/>
      <c r="AD907" s="28"/>
      <c r="AE907" s="28"/>
      <c r="AF907" s="28"/>
      <c r="AG907" s="28"/>
    </row>
    <row r="908" ht="15.75" customHeight="1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  <c r="AB908" s="28"/>
      <c r="AC908" s="28"/>
      <c r="AD908" s="28"/>
      <c r="AE908" s="28"/>
      <c r="AF908" s="28"/>
      <c r="AG908" s="28"/>
    </row>
    <row r="909" ht="15.75" customHeight="1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  <c r="AB909" s="28"/>
      <c r="AC909" s="28"/>
      <c r="AD909" s="28"/>
      <c r="AE909" s="28"/>
      <c r="AF909" s="28"/>
      <c r="AG909" s="28"/>
    </row>
    <row r="910" ht="15.75" customHeight="1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  <c r="AB910" s="28"/>
      <c r="AC910" s="28"/>
      <c r="AD910" s="28"/>
      <c r="AE910" s="28"/>
      <c r="AF910" s="28"/>
      <c r="AG910" s="28"/>
    </row>
    <row r="911" ht="15.75" customHeight="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  <c r="AB911" s="28"/>
      <c r="AC911" s="28"/>
      <c r="AD911" s="28"/>
      <c r="AE911" s="28"/>
      <c r="AF911" s="28"/>
      <c r="AG911" s="28"/>
    </row>
    <row r="912" ht="15.75" customHeight="1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  <c r="AB912" s="28"/>
      <c r="AC912" s="28"/>
      <c r="AD912" s="28"/>
      <c r="AE912" s="28"/>
      <c r="AF912" s="28"/>
      <c r="AG912" s="28"/>
    </row>
    <row r="913" ht="15.75" customHeight="1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  <c r="AB913" s="28"/>
      <c r="AC913" s="28"/>
      <c r="AD913" s="28"/>
      <c r="AE913" s="28"/>
      <c r="AF913" s="28"/>
      <c r="AG913" s="28"/>
    </row>
    <row r="914" ht="15.75" customHeight="1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  <c r="AB914" s="28"/>
      <c r="AC914" s="28"/>
      <c r="AD914" s="28"/>
      <c r="AE914" s="28"/>
      <c r="AF914" s="28"/>
      <c r="AG914" s="28"/>
    </row>
    <row r="915" ht="15.75" customHeight="1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  <c r="AB915" s="28"/>
      <c r="AC915" s="28"/>
      <c r="AD915" s="28"/>
      <c r="AE915" s="28"/>
      <c r="AF915" s="28"/>
      <c r="AG915" s="28"/>
    </row>
    <row r="916" ht="15.75" customHeight="1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  <c r="AB916" s="28"/>
      <c r="AC916" s="28"/>
      <c r="AD916" s="28"/>
      <c r="AE916" s="28"/>
      <c r="AF916" s="28"/>
      <c r="AG916" s="28"/>
    </row>
    <row r="917" ht="15.75" customHeight="1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  <c r="AB917" s="28"/>
      <c r="AC917" s="28"/>
      <c r="AD917" s="28"/>
      <c r="AE917" s="28"/>
      <c r="AF917" s="28"/>
      <c r="AG917" s="28"/>
    </row>
    <row r="918" ht="15.75" customHeight="1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  <c r="AB918" s="28"/>
      <c r="AC918" s="28"/>
      <c r="AD918" s="28"/>
      <c r="AE918" s="28"/>
      <c r="AF918" s="28"/>
      <c r="AG918" s="28"/>
    </row>
    <row r="919" ht="15.75" customHeight="1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  <c r="AB919" s="28"/>
      <c r="AC919" s="28"/>
      <c r="AD919" s="28"/>
      <c r="AE919" s="28"/>
      <c r="AF919" s="28"/>
      <c r="AG919" s="28"/>
    </row>
    <row r="920" ht="15.75" customHeight="1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  <c r="AB920" s="28"/>
      <c r="AC920" s="28"/>
      <c r="AD920" s="28"/>
      <c r="AE920" s="28"/>
      <c r="AF920" s="28"/>
      <c r="AG920" s="28"/>
    </row>
    <row r="921" ht="15.75" customHeight="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  <c r="AB921" s="28"/>
      <c r="AC921" s="28"/>
      <c r="AD921" s="28"/>
      <c r="AE921" s="28"/>
      <c r="AF921" s="28"/>
      <c r="AG921" s="28"/>
    </row>
    <row r="922" ht="15.75" customHeight="1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  <c r="AB922" s="28"/>
      <c r="AC922" s="28"/>
      <c r="AD922" s="28"/>
      <c r="AE922" s="28"/>
      <c r="AF922" s="28"/>
      <c r="AG922" s="28"/>
    </row>
    <row r="923" ht="15.75" customHeight="1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  <c r="AB923" s="28"/>
      <c r="AC923" s="28"/>
      <c r="AD923" s="28"/>
      <c r="AE923" s="28"/>
      <c r="AF923" s="28"/>
      <c r="AG923" s="28"/>
    </row>
    <row r="924" ht="15.75" customHeight="1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  <c r="AB924" s="28"/>
      <c r="AC924" s="28"/>
      <c r="AD924" s="28"/>
      <c r="AE924" s="28"/>
      <c r="AF924" s="28"/>
      <c r="AG924" s="28"/>
    </row>
    <row r="925" ht="15.75" customHeight="1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  <c r="AB925" s="28"/>
      <c r="AC925" s="28"/>
      <c r="AD925" s="28"/>
      <c r="AE925" s="28"/>
      <c r="AF925" s="28"/>
      <c r="AG925" s="28"/>
    </row>
    <row r="926" ht="15.75" customHeight="1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  <c r="AB926" s="28"/>
      <c r="AC926" s="28"/>
      <c r="AD926" s="28"/>
      <c r="AE926" s="28"/>
      <c r="AF926" s="28"/>
      <c r="AG926" s="28"/>
    </row>
    <row r="927" ht="15.75" customHeight="1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  <c r="AB927" s="28"/>
      <c r="AC927" s="28"/>
      <c r="AD927" s="28"/>
      <c r="AE927" s="28"/>
      <c r="AF927" s="28"/>
      <c r="AG927" s="28"/>
    </row>
    <row r="928" ht="15.75" customHeight="1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  <c r="AB928" s="28"/>
      <c r="AC928" s="28"/>
      <c r="AD928" s="28"/>
      <c r="AE928" s="28"/>
      <c r="AF928" s="28"/>
      <c r="AG928" s="28"/>
    </row>
    <row r="929" ht="15.75" customHeight="1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  <c r="AB929" s="28"/>
      <c r="AC929" s="28"/>
      <c r="AD929" s="28"/>
      <c r="AE929" s="28"/>
      <c r="AF929" s="28"/>
      <c r="AG929" s="28"/>
    </row>
    <row r="930" ht="15.75" customHeight="1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  <c r="AB930" s="28"/>
      <c r="AC930" s="28"/>
      <c r="AD930" s="28"/>
      <c r="AE930" s="28"/>
      <c r="AF930" s="28"/>
      <c r="AG930" s="28"/>
    </row>
    <row r="931" ht="15.75" customHeight="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  <c r="AB931" s="28"/>
      <c r="AC931" s="28"/>
      <c r="AD931" s="28"/>
      <c r="AE931" s="28"/>
      <c r="AF931" s="28"/>
      <c r="AG931" s="28"/>
    </row>
    <row r="932" ht="15.75" customHeight="1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  <c r="AB932" s="28"/>
      <c r="AC932" s="28"/>
      <c r="AD932" s="28"/>
      <c r="AE932" s="28"/>
      <c r="AF932" s="28"/>
      <c r="AG932" s="28"/>
    </row>
    <row r="933" ht="15.75" customHeight="1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  <c r="AB933" s="28"/>
      <c r="AC933" s="28"/>
      <c r="AD933" s="28"/>
      <c r="AE933" s="28"/>
      <c r="AF933" s="28"/>
      <c r="AG933" s="28"/>
    </row>
    <row r="934" ht="15.75" customHeight="1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  <c r="AB934" s="28"/>
      <c r="AC934" s="28"/>
      <c r="AD934" s="28"/>
      <c r="AE934" s="28"/>
      <c r="AF934" s="28"/>
      <c r="AG934" s="28"/>
    </row>
    <row r="935" ht="15.75" customHeight="1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  <c r="AB935" s="28"/>
      <c r="AC935" s="28"/>
      <c r="AD935" s="28"/>
      <c r="AE935" s="28"/>
      <c r="AF935" s="28"/>
      <c r="AG935" s="28"/>
    </row>
    <row r="936" ht="15.75" customHeight="1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  <c r="AB936" s="28"/>
      <c r="AC936" s="28"/>
      <c r="AD936" s="28"/>
      <c r="AE936" s="28"/>
      <c r="AF936" s="28"/>
      <c r="AG936" s="28"/>
    </row>
    <row r="937" ht="15.75" customHeight="1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  <c r="AB937" s="28"/>
      <c r="AC937" s="28"/>
      <c r="AD937" s="28"/>
      <c r="AE937" s="28"/>
      <c r="AF937" s="28"/>
      <c r="AG937" s="28"/>
    </row>
    <row r="938" ht="15.75" customHeight="1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  <c r="AB938" s="28"/>
      <c r="AC938" s="28"/>
      <c r="AD938" s="28"/>
      <c r="AE938" s="28"/>
      <c r="AF938" s="28"/>
      <c r="AG938" s="28"/>
    </row>
    <row r="939" ht="15.75" customHeight="1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  <c r="AB939" s="28"/>
      <c r="AC939" s="28"/>
      <c r="AD939" s="28"/>
      <c r="AE939" s="28"/>
      <c r="AF939" s="28"/>
      <c r="AG939" s="28"/>
    </row>
    <row r="940" ht="15.75" customHeight="1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  <c r="AB940" s="28"/>
      <c r="AC940" s="28"/>
      <c r="AD940" s="28"/>
      <c r="AE940" s="28"/>
      <c r="AF940" s="28"/>
      <c r="AG940" s="28"/>
    </row>
    <row r="941" ht="15.75" customHeight="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  <c r="AB941" s="28"/>
      <c r="AC941" s="28"/>
      <c r="AD941" s="28"/>
      <c r="AE941" s="28"/>
      <c r="AF941" s="28"/>
      <c r="AG941" s="28"/>
    </row>
    <row r="942" ht="15.75" customHeight="1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  <c r="AB942" s="28"/>
      <c r="AC942" s="28"/>
      <c r="AD942" s="28"/>
      <c r="AE942" s="28"/>
      <c r="AF942" s="28"/>
      <c r="AG942" s="28"/>
    </row>
    <row r="943" ht="15.75" customHeight="1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  <c r="AB943" s="28"/>
      <c r="AC943" s="28"/>
      <c r="AD943" s="28"/>
      <c r="AE943" s="28"/>
      <c r="AF943" s="28"/>
      <c r="AG943" s="28"/>
    </row>
    <row r="944" ht="15.75" customHeight="1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  <c r="AB944" s="28"/>
      <c r="AC944" s="28"/>
      <c r="AD944" s="28"/>
      <c r="AE944" s="28"/>
      <c r="AF944" s="28"/>
      <c r="AG944" s="28"/>
    </row>
    <row r="945" ht="15.75" customHeight="1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  <c r="AB945" s="28"/>
      <c r="AC945" s="28"/>
      <c r="AD945" s="28"/>
      <c r="AE945" s="28"/>
      <c r="AF945" s="28"/>
      <c r="AG945" s="28"/>
    </row>
    <row r="946" ht="15.75" customHeight="1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  <c r="AB946" s="28"/>
      <c r="AC946" s="28"/>
      <c r="AD946" s="28"/>
      <c r="AE946" s="28"/>
      <c r="AF946" s="28"/>
      <c r="AG946" s="28"/>
    </row>
    <row r="947" ht="15.75" customHeight="1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  <c r="AB947" s="28"/>
      <c r="AC947" s="28"/>
      <c r="AD947" s="28"/>
      <c r="AE947" s="28"/>
      <c r="AF947" s="28"/>
      <c r="AG947" s="28"/>
    </row>
    <row r="948" ht="15.75" customHeight="1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  <c r="AB948" s="28"/>
      <c r="AC948" s="28"/>
      <c r="AD948" s="28"/>
      <c r="AE948" s="28"/>
      <c r="AF948" s="28"/>
      <c r="AG948" s="28"/>
    </row>
    <row r="949" ht="15.75" customHeight="1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  <c r="AB949" s="28"/>
      <c r="AC949" s="28"/>
      <c r="AD949" s="28"/>
      <c r="AE949" s="28"/>
      <c r="AF949" s="28"/>
      <c r="AG949" s="28"/>
    </row>
    <row r="950" ht="15.75" customHeight="1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  <c r="AB950" s="28"/>
      <c r="AC950" s="28"/>
      <c r="AD950" s="28"/>
      <c r="AE950" s="28"/>
      <c r="AF950" s="28"/>
      <c r="AG950" s="28"/>
    </row>
    <row r="951" ht="15.75" customHeight="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  <c r="AB951" s="28"/>
      <c r="AC951" s="28"/>
      <c r="AD951" s="28"/>
      <c r="AE951" s="28"/>
      <c r="AF951" s="28"/>
      <c r="AG951" s="28"/>
    </row>
    <row r="952" ht="15.75" customHeight="1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  <c r="AB952" s="28"/>
      <c r="AC952" s="28"/>
      <c r="AD952" s="28"/>
      <c r="AE952" s="28"/>
      <c r="AF952" s="28"/>
      <c r="AG952" s="28"/>
    </row>
    <row r="953" ht="15.75" customHeight="1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  <c r="AB953" s="28"/>
      <c r="AC953" s="28"/>
      <c r="AD953" s="28"/>
      <c r="AE953" s="28"/>
      <c r="AF953" s="28"/>
      <c r="AG953" s="28"/>
    </row>
    <row r="954" ht="15.75" customHeight="1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  <c r="AB954" s="28"/>
      <c r="AC954" s="28"/>
      <c r="AD954" s="28"/>
      <c r="AE954" s="28"/>
      <c r="AF954" s="28"/>
      <c r="AG954" s="28"/>
    </row>
    <row r="955" ht="15.75" customHeight="1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  <c r="AB955" s="28"/>
      <c r="AC955" s="28"/>
      <c r="AD955" s="28"/>
      <c r="AE955" s="28"/>
      <c r="AF955" s="28"/>
      <c r="AG955" s="28"/>
    </row>
    <row r="956" ht="15.75" customHeight="1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  <c r="AB956" s="28"/>
      <c r="AC956" s="28"/>
      <c r="AD956" s="28"/>
      <c r="AE956" s="28"/>
      <c r="AF956" s="28"/>
      <c r="AG956" s="28"/>
    </row>
    <row r="957" ht="15.75" customHeight="1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  <c r="AB957" s="28"/>
      <c r="AC957" s="28"/>
      <c r="AD957" s="28"/>
      <c r="AE957" s="28"/>
      <c r="AF957" s="28"/>
      <c r="AG957" s="28"/>
    </row>
    <row r="958" ht="15.75" customHeight="1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  <c r="AB958" s="28"/>
      <c r="AC958" s="28"/>
      <c r="AD958" s="28"/>
      <c r="AE958" s="28"/>
      <c r="AF958" s="28"/>
      <c r="AG958" s="28"/>
    </row>
    <row r="959" ht="15.75" customHeight="1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  <c r="AB959" s="28"/>
      <c r="AC959" s="28"/>
      <c r="AD959" s="28"/>
      <c r="AE959" s="28"/>
      <c r="AF959" s="28"/>
      <c r="AG959" s="28"/>
    </row>
    <row r="960" ht="15.75" customHeight="1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  <c r="AB960" s="28"/>
      <c r="AC960" s="28"/>
      <c r="AD960" s="28"/>
      <c r="AE960" s="28"/>
      <c r="AF960" s="28"/>
      <c r="AG960" s="28"/>
    </row>
    <row r="961" ht="15.75" customHeight="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  <c r="AB961" s="28"/>
      <c r="AC961" s="28"/>
      <c r="AD961" s="28"/>
      <c r="AE961" s="28"/>
      <c r="AF961" s="28"/>
      <c r="AG961" s="28"/>
    </row>
    <row r="962" ht="15.75" customHeight="1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  <c r="AB962" s="28"/>
      <c r="AC962" s="28"/>
      <c r="AD962" s="28"/>
      <c r="AE962" s="28"/>
      <c r="AF962" s="28"/>
      <c r="AG962" s="28"/>
    </row>
    <row r="963" ht="15.75" customHeight="1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  <c r="AB963" s="28"/>
      <c r="AC963" s="28"/>
      <c r="AD963" s="28"/>
      <c r="AE963" s="28"/>
      <c r="AF963" s="28"/>
      <c r="AG963" s="28"/>
    </row>
    <row r="964" ht="15.75" customHeight="1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  <c r="AB964" s="28"/>
      <c r="AC964" s="28"/>
      <c r="AD964" s="28"/>
      <c r="AE964" s="28"/>
      <c r="AF964" s="28"/>
      <c r="AG964" s="28"/>
    </row>
    <row r="965" ht="15.75" customHeight="1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  <c r="AB965" s="28"/>
      <c r="AC965" s="28"/>
      <c r="AD965" s="28"/>
      <c r="AE965" s="28"/>
      <c r="AF965" s="28"/>
      <c r="AG965" s="28"/>
    </row>
    <row r="966" ht="15.75" customHeight="1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  <c r="AB966" s="28"/>
      <c r="AC966" s="28"/>
      <c r="AD966" s="28"/>
      <c r="AE966" s="28"/>
      <c r="AF966" s="28"/>
      <c r="AG966" s="28"/>
    </row>
    <row r="967" ht="15.75" customHeight="1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  <c r="AB967" s="28"/>
      <c r="AC967" s="28"/>
      <c r="AD967" s="28"/>
      <c r="AE967" s="28"/>
      <c r="AF967" s="28"/>
      <c r="AG967" s="28"/>
    </row>
    <row r="968" ht="15.75" customHeight="1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  <c r="AA968" s="28"/>
      <c r="AB968" s="28"/>
      <c r="AC968" s="28"/>
      <c r="AD968" s="28"/>
      <c r="AE968" s="28"/>
      <c r="AF968" s="28"/>
      <c r="AG968" s="28"/>
    </row>
    <row r="969" ht="15.75" customHeight="1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  <c r="AB969" s="28"/>
      <c r="AC969" s="28"/>
      <c r="AD969" s="28"/>
      <c r="AE969" s="28"/>
      <c r="AF969" s="28"/>
      <c r="AG969" s="28"/>
    </row>
    <row r="970" ht="15.75" customHeight="1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  <c r="AA970" s="28"/>
      <c r="AB970" s="28"/>
      <c r="AC970" s="28"/>
      <c r="AD970" s="28"/>
      <c r="AE970" s="28"/>
      <c r="AF970" s="28"/>
      <c r="AG970" s="28"/>
    </row>
    <row r="971" ht="15.75" customHeight="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  <c r="AB971" s="28"/>
      <c r="AC971" s="28"/>
      <c r="AD971" s="28"/>
      <c r="AE971" s="28"/>
      <c r="AF971" s="28"/>
      <c r="AG971" s="28"/>
    </row>
    <row r="972" ht="15.75" customHeight="1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  <c r="AA972" s="28"/>
      <c r="AB972" s="28"/>
      <c r="AC972" s="28"/>
      <c r="AD972" s="28"/>
      <c r="AE972" s="28"/>
      <c r="AF972" s="28"/>
      <c r="AG972" s="28"/>
    </row>
    <row r="973" ht="15.75" customHeight="1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  <c r="AB973" s="28"/>
      <c r="AC973" s="28"/>
      <c r="AD973" s="28"/>
      <c r="AE973" s="28"/>
      <c r="AF973" s="28"/>
      <c r="AG973" s="28"/>
    </row>
    <row r="974" ht="15.75" customHeight="1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  <c r="AB974" s="28"/>
      <c r="AC974" s="28"/>
      <c r="AD974" s="28"/>
      <c r="AE974" s="28"/>
      <c r="AF974" s="28"/>
      <c r="AG974" s="28"/>
    </row>
    <row r="975" ht="15.75" customHeight="1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  <c r="AB975" s="28"/>
      <c r="AC975" s="28"/>
      <c r="AD975" s="28"/>
      <c r="AE975" s="28"/>
      <c r="AF975" s="28"/>
      <c r="AG975" s="28"/>
    </row>
    <row r="976" ht="15.75" customHeight="1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  <c r="AB976" s="28"/>
      <c r="AC976" s="28"/>
      <c r="AD976" s="28"/>
      <c r="AE976" s="28"/>
      <c r="AF976" s="28"/>
      <c r="AG976" s="28"/>
    </row>
    <row r="977" ht="15.75" customHeight="1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  <c r="AB977" s="28"/>
      <c r="AC977" s="28"/>
      <c r="AD977" s="28"/>
      <c r="AE977" s="28"/>
      <c r="AF977" s="28"/>
      <c r="AG977" s="28"/>
    </row>
    <row r="978" ht="15.75" customHeight="1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  <c r="AB978" s="28"/>
      <c r="AC978" s="28"/>
      <c r="AD978" s="28"/>
      <c r="AE978" s="28"/>
      <c r="AF978" s="28"/>
      <c r="AG978" s="28"/>
    </row>
    <row r="979" ht="15.75" customHeight="1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  <c r="AB979" s="28"/>
      <c r="AC979" s="28"/>
      <c r="AD979" s="28"/>
      <c r="AE979" s="28"/>
      <c r="AF979" s="28"/>
      <c r="AG979" s="28"/>
    </row>
    <row r="980" ht="15.75" customHeight="1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  <c r="AB980" s="28"/>
      <c r="AC980" s="28"/>
      <c r="AD980" s="28"/>
      <c r="AE980" s="28"/>
      <c r="AF980" s="28"/>
      <c r="AG980" s="28"/>
    </row>
    <row r="981" ht="15.75" customHeight="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  <c r="AB981" s="28"/>
      <c r="AC981" s="28"/>
      <c r="AD981" s="28"/>
      <c r="AE981" s="28"/>
      <c r="AF981" s="28"/>
      <c r="AG981" s="28"/>
    </row>
    <row r="982" ht="15.75" customHeight="1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  <c r="AB982" s="28"/>
      <c r="AC982" s="28"/>
      <c r="AD982" s="28"/>
      <c r="AE982" s="28"/>
      <c r="AF982" s="28"/>
      <c r="AG982" s="28"/>
    </row>
    <row r="983" ht="15.75" customHeight="1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  <c r="AB983" s="28"/>
      <c r="AC983" s="28"/>
      <c r="AD983" s="28"/>
      <c r="AE983" s="28"/>
      <c r="AF983" s="28"/>
      <c r="AG983" s="28"/>
    </row>
    <row r="984" ht="15.75" customHeight="1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  <c r="AB984" s="28"/>
      <c r="AC984" s="28"/>
      <c r="AD984" s="28"/>
      <c r="AE984" s="28"/>
      <c r="AF984" s="28"/>
      <c r="AG984" s="28"/>
    </row>
    <row r="985" ht="15.75" customHeight="1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  <c r="AB985" s="28"/>
      <c r="AC985" s="28"/>
      <c r="AD985" s="28"/>
      <c r="AE985" s="28"/>
      <c r="AF985" s="28"/>
      <c r="AG985" s="28"/>
    </row>
    <row r="986" ht="15.75" customHeight="1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  <c r="AB986" s="28"/>
      <c r="AC986" s="28"/>
      <c r="AD986" s="28"/>
      <c r="AE986" s="28"/>
      <c r="AF986" s="28"/>
      <c r="AG986" s="28"/>
    </row>
    <row r="987" ht="15.75" customHeight="1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  <c r="AB987" s="28"/>
      <c r="AC987" s="28"/>
      <c r="AD987" s="28"/>
      <c r="AE987" s="28"/>
      <c r="AF987" s="28"/>
      <c r="AG987" s="28"/>
    </row>
    <row r="988" ht="15.75" customHeight="1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  <c r="AB988" s="28"/>
      <c r="AC988" s="28"/>
      <c r="AD988" s="28"/>
      <c r="AE988" s="28"/>
      <c r="AF988" s="28"/>
      <c r="AG988" s="28"/>
    </row>
    <row r="989" ht="15.75" customHeight="1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  <c r="AB989" s="28"/>
      <c r="AC989" s="28"/>
      <c r="AD989" s="28"/>
      <c r="AE989" s="28"/>
      <c r="AF989" s="28"/>
      <c r="AG989" s="28"/>
    </row>
    <row r="990" ht="15.75" customHeight="1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  <c r="AB990" s="28"/>
      <c r="AC990" s="28"/>
      <c r="AD990" s="28"/>
      <c r="AE990" s="28"/>
      <c r="AF990" s="28"/>
      <c r="AG990" s="28"/>
    </row>
    <row r="991" ht="15.75" customHeight="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  <c r="AB991" s="28"/>
      <c r="AC991" s="28"/>
      <c r="AD991" s="28"/>
      <c r="AE991" s="28"/>
      <c r="AF991" s="28"/>
      <c r="AG991" s="28"/>
    </row>
    <row r="992" ht="15.75" customHeight="1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  <c r="AB992" s="28"/>
      <c r="AC992" s="28"/>
      <c r="AD992" s="28"/>
      <c r="AE992" s="28"/>
      <c r="AF992" s="28"/>
      <c r="AG992" s="28"/>
    </row>
    <row r="993" ht="15.75" customHeight="1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  <c r="AB993" s="28"/>
      <c r="AC993" s="28"/>
      <c r="AD993" s="28"/>
      <c r="AE993" s="28"/>
      <c r="AF993" s="28"/>
      <c r="AG993" s="28"/>
    </row>
    <row r="994" ht="15.75" customHeight="1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  <c r="AA994" s="28"/>
      <c r="AB994" s="28"/>
      <c r="AC994" s="28"/>
      <c r="AD994" s="28"/>
      <c r="AE994" s="28"/>
      <c r="AF994" s="28"/>
      <c r="AG994" s="28"/>
    </row>
    <row r="995" ht="15.75" customHeight="1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  <c r="AA995" s="28"/>
      <c r="AB995" s="28"/>
      <c r="AC995" s="28"/>
      <c r="AD995" s="28"/>
      <c r="AE995" s="28"/>
      <c r="AF995" s="28"/>
      <c r="AG995" s="28"/>
    </row>
    <row r="996" ht="15.75" customHeight="1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  <c r="AA996" s="28"/>
      <c r="AB996" s="28"/>
      <c r="AC996" s="28"/>
      <c r="AD996" s="28"/>
      <c r="AE996" s="28"/>
      <c r="AF996" s="28"/>
      <c r="AG996" s="28"/>
    </row>
    <row r="997" ht="15.75" customHeight="1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  <c r="AA997" s="28"/>
      <c r="AB997" s="28"/>
      <c r="AC997" s="28"/>
      <c r="AD997" s="28"/>
      <c r="AE997" s="28"/>
      <c r="AF997" s="28"/>
      <c r="AG997" s="28"/>
    </row>
    <row r="998" ht="15.75" customHeight="1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  <c r="AA998" s="28"/>
      <c r="AB998" s="28"/>
      <c r="AC998" s="28"/>
      <c r="AD998" s="28"/>
      <c r="AE998" s="28"/>
      <c r="AF998" s="28"/>
      <c r="AG998" s="28"/>
    </row>
    <row r="999" ht="15.75" customHeight="1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  <c r="AA999" s="28"/>
      <c r="AB999" s="28"/>
      <c r="AC999" s="28"/>
      <c r="AD999" s="28"/>
      <c r="AE999" s="28"/>
      <c r="AF999" s="28"/>
      <c r="AG999" s="28"/>
    </row>
    <row r="1000" ht="15.75" customHeight="1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  <c r="AA1000" s="28"/>
      <c r="AB1000" s="28"/>
      <c r="AC1000" s="28"/>
      <c r="AD1000" s="28"/>
      <c r="AE1000" s="28"/>
      <c r="AF1000" s="28"/>
      <c r="AG1000" s="28"/>
    </row>
  </sheetData>
  <mergeCells count="10">
    <mergeCell ref="U2:V2"/>
    <mergeCell ref="W2:X2"/>
    <mergeCell ref="A1:F1"/>
    <mergeCell ref="G1:S1"/>
    <mergeCell ref="T1:AF1"/>
    <mergeCell ref="H2:I2"/>
    <mergeCell ref="J2:K2"/>
    <mergeCell ref="L2:M2"/>
    <mergeCell ref="N2:S2"/>
    <mergeCell ref="Y2:Z2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71"/>
    <col customWidth="1" min="2" max="2" width="8.71"/>
    <col customWidth="1" min="3" max="3" width="24.0"/>
    <col customWidth="1" min="4" max="4" width="12.43"/>
    <col customWidth="1" min="5" max="5" width="21.71"/>
    <col customWidth="1" min="6" max="6" width="17.29"/>
    <col customWidth="1" min="7" max="7" width="12.71"/>
    <col customWidth="1" min="8" max="8" width="32.71"/>
    <col customWidth="1" min="9" max="9" width="31.0"/>
    <col customWidth="1" min="10" max="10" width="14.29"/>
    <col customWidth="1" min="11" max="11" width="20.57"/>
    <col customWidth="1" min="12" max="12" width="11.71"/>
    <col customWidth="1" min="13" max="13" width="21.86"/>
    <col customWidth="1" min="14" max="14" width="30.86"/>
    <col customWidth="1" min="15" max="15" width="11.57"/>
    <col customWidth="1" min="16" max="16" width="31.86"/>
    <col customWidth="1" min="17" max="17" width="43.71"/>
    <col customWidth="1" min="18" max="18" width="12.14"/>
    <col customWidth="1" min="19" max="19" width="32.71"/>
    <col customWidth="1" min="20" max="20" width="41.57"/>
    <col customWidth="1" min="21" max="21" width="10.14"/>
    <col customWidth="1" min="22" max="22" width="39.14"/>
    <col customWidth="1" min="23" max="23" width="48.0"/>
    <col customWidth="1" min="24" max="24" width="11.14"/>
    <col customWidth="1" min="25" max="25" width="37.57"/>
    <col customWidth="1" min="26" max="26" width="46.29"/>
    <col customWidth="1" min="27" max="27" width="24.86"/>
    <col customWidth="1" min="28" max="28" width="28.0"/>
    <col customWidth="1" min="29" max="29" width="47.57"/>
    <col customWidth="1" min="30" max="30" width="28.43"/>
    <col customWidth="1" min="31" max="31" width="35.57"/>
    <col customWidth="1" min="32" max="32" width="39.0"/>
    <col customWidth="1" min="33" max="34" width="12.0"/>
  </cols>
  <sheetData>
    <row r="1" ht="15.0" customHeight="1">
      <c r="A1" s="117" t="s">
        <v>316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118"/>
      <c r="AC1" s="118"/>
      <c r="AD1" s="118"/>
      <c r="AE1" s="118"/>
      <c r="AF1" s="118"/>
      <c r="AG1" s="118"/>
      <c r="AH1" s="119"/>
    </row>
    <row r="2" ht="42.0" customHeight="1">
      <c r="A2" s="30" t="s">
        <v>51</v>
      </c>
      <c r="B2" s="30" t="s">
        <v>53</v>
      </c>
      <c r="C2" s="30" t="s">
        <v>317</v>
      </c>
      <c r="D2" s="30" t="s">
        <v>52</v>
      </c>
      <c r="E2" s="30" t="s">
        <v>318</v>
      </c>
      <c r="F2" s="30" t="s">
        <v>319</v>
      </c>
      <c r="G2" s="30" t="s">
        <v>320</v>
      </c>
      <c r="H2" s="30" t="s">
        <v>321</v>
      </c>
      <c r="I2" s="30" t="s">
        <v>322</v>
      </c>
      <c r="J2" s="30" t="s">
        <v>323</v>
      </c>
      <c r="K2" s="30" t="s">
        <v>324</v>
      </c>
      <c r="L2" s="30" t="s">
        <v>325</v>
      </c>
      <c r="M2" s="30" t="s">
        <v>326</v>
      </c>
      <c r="N2" s="30" t="s">
        <v>327</v>
      </c>
      <c r="O2" s="30" t="s">
        <v>328</v>
      </c>
      <c r="P2" s="30" t="s">
        <v>329</v>
      </c>
      <c r="Q2" s="63" t="s">
        <v>330</v>
      </c>
      <c r="R2" s="63" t="s">
        <v>331</v>
      </c>
      <c r="S2" s="63" t="s">
        <v>332</v>
      </c>
      <c r="T2" s="63" t="s">
        <v>333</v>
      </c>
      <c r="U2" s="63" t="s">
        <v>334</v>
      </c>
      <c r="V2" s="63" t="s">
        <v>335</v>
      </c>
      <c r="W2" s="63" t="s">
        <v>336</v>
      </c>
      <c r="X2" s="63" t="s">
        <v>337</v>
      </c>
      <c r="Y2" s="63" t="s">
        <v>338</v>
      </c>
      <c r="Z2" s="63" t="s">
        <v>339</v>
      </c>
      <c r="AA2" s="63" t="s">
        <v>340</v>
      </c>
      <c r="AB2" s="63" t="s">
        <v>341</v>
      </c>
      <c r="AC2" s="63" t="s">
        <v>342</v>
      </c>
      <c r="AD2" s="63" t="s">
        <v>343</v>
      </c>
      <c r="AE2" s="63" t="s">
        <v>344</v>
      </c>
      <c r="AF2" s="63" t="s">
        <v>345</v>
      </c>
      <c r="AG2" s="63" t="s">
        <v>346</v>
      </c>
      <c r="AH2" s="63" t="s">
        <v>347</v>
      </c>
    </row>
    <row r="3">
      <c r="A3" s="120" t="s">
        <v>83</v>
      </c>
      <c r="B3" s="120"/>
      <c r="C3" s="20" t="s">
        <v>232</v>
      </c>
      <c r="D3" s="20" t="s">
        <v>84</v>
      </c>
      <c r="E3" s="20"/>
      <c r="F3" s="20">
        <v>112.774</v>
      </c>
      <c r="G3" s="20">
        <v>132.202</v>
      </c>
      <c r="H3" s="20">
        <v>0.033</v>
      </c>
      <c r="I3" s="20">
        <v>12.382</v>
      </c>
      <c r="J3" s="20">
        <v>50.05</v>
      </c>
      <c r="K3" s="20">
        <v>20.02</v>
      </c>
      <c r="L3" s="20">
        <v>4.447</v>
      </c>
      <c r="M3" s="20">
        <v>0.152</v>
      </c>
      <c r="N3" s="20">
        <v>4.295</v>
      </c>
      <c r="O3" s="20">
        <v>15.878</v>
      </c>
      <c r="P3" s="20">
        <v>6.999</v>
      </c>
      <c r="Q3" s="20">
        <v>38.776</v>
      </c>
      <c r="R3" s="32">
        <v>3351.123</v>
      </c>
      <c r="S3" s="20">
        <v>170.519</v>
      </c>
      <c r="T3" s="20">
        <v>11876.084</v>
      </c>
      <c r="U3" s="20">
        <v>321.473</v>
      </c>
      <c r="V3" s="20">
        <v>95.374</v>
      </c>
      <c r="W3" s="20">
        <v>946.24</v>
      </c>
      <c r="X3" s="20">
        <v>2.37</v>
      </c>
      <c r="Y3" s="20">
        <v>2.116</v>
      </c>
      <c r="Z3" s="20">
        <v>3.084</v>
      </c>
      <c r="AA3" s="20">
        <v>5.664</v>
      </c>
      <c r="AB3" s="20">
        <v>4.522</v>
      </c>
      <c r="AC3" s="20">
        <v>9.686</v>
      </c>
      <c r="AD3" s="20">
        <v>0.678</v>
      </c>
      <c r="AE3" s="20">
        <v>0.828</v>
      </c>
      <c r="AF3" s="20">
        <v>0.304</v>
      </c>
      <c r="AG3" s="20">
        <v>0.537</v>
      </c>
      <c r="AH3" s="20">
        <v>0.529</v>
      </c>
    </row>
    <row r="4">
      <c r="A4" s="120" t="s">
        <v>64</v>
      </c>
      <c r="B4" s="120">
        <v>5054.2</v>
      </c>
      <c r="C4" s="20" t="s">
        <v>232</v>
      </c>
      <c r="D4" s="20" t="s">
        <v>65</v>
      </c>
      <c r="E4" s="20"/>
      <c r="F4" s="20">
        <v>314.076</v>
      </c>
      <c r="G4" s="20">
        <v>94.413</v>
      </c>
      <c r="H4" s="20">
        <v>0.021</v>
      </c>
      <c r="I4" s="20">
        <v>49.921</v>
      </c>
      <c r="J4" s="20">
        <v>19.726</v>
      </c>
      <c r="K4" s="20">
        <v>7.89</v>
      </c>
      <c r="L4" s="20">
        <v>2.365</v>
      </c>
      <c r="M4" s="20">
        <v>0.315</v>
      </c>
      <c r="N4" s="20">
        <v>2.05</v>
      </c>
      <c r="O4" s="20">
        <v>8.092</v>
      </c>
      <c r="P4" s="20">
        <v>6.22</v>
      </c>
      <c r="Q4" s="20">
        <v>23.57</v>
      </c>
      <c r="R4" s="32">
        <v>653.635</v>
      </c>
      <c r="S4" s="20">
        <v>132.852</v>
      </c>
      <c r="T4" s="20">
        <v>4970.429</v>
      </c>
      <c r="U4" s="20">
        <v>137.575</v>
      </c>
      <c r="V4" s="20">
        <v>83.194</v>
      </c>
      <c r="W4" s="20">
        <v>597.942</v>
      </c>
      <c r="X4" s="20">
        <v>2.177</v>
      </c>
      <c r="Y4" s="20">
        <v>2.071</v>
      </c>
      <c r="Z4" s="20">
        <v>3.06</v>
      </c>
      <c r="AA4" s="20">
        <v>4.78</v>
      </c>
      <c r="AB4" s="20">
        <v>4.315</v>
      </c>
      <c r="AC4" s="20">
        <v>10.993</v>
      </c>
      <c r="AD4" s="20">
        <v>0.853</v>
      </c>
      <c r="AE4" s="20">
        <v>0.893</v>
      </c>
      <c r="AF4" s="20">
        <v>0.406</v>
      </c>
      <c r="AG4" s="20">
        <v>0.498</v>
      </c>
      <c r="AH4" s="20">
        <v>0.483</v>
      </c>
    </row>
    <row r="5">
      <c r="A5" s="20" t="s">
        <v>73</v>
      </c>
      <c r="B5" s="20">
        <v>5054.3</v>
      </c>
      <c r="C5" s="20" t="s">
        <v>232</v>
      </c>
      <c r="D5" s="20" t="s">
        <v>74</v>
      </c>
      <c r="E5" s="20"/>
      <c r="F5" s="20">
        <v>107.842</v>
      </c>
      <c r="G5" s="20">
        <v>123.827</v>
      </c>
      <c r="H5" s="20">
        <v>0.085</v>
      </c>
      <c r="I5" s="20">
        <v>11.712</v>
      </c>
      <c r="J5" s="20">
        <v>97.975</v>
      </c>
      <c r="K5" s="20">
        <v>39.19</v>
      </c>
      <c r="L5" s="20">
        <v>9.558</v>
      </c>
      <c r="M5" s="20">
        <v>0.394</v>
      </c>
      <c r="N5" s="20">
        <v>9.164</v>
      </c>
      <c r="O5" s="20">
        <v>13.072</v>
      </c>
      <c r="P5" s="20">
        <v>6.686</v>
      </c>
      <c r="Q5" s="20">
        <v>37.589</v>
      </c>
      <c r="R5" s="32">
        <v>2610.063</v>
      </c>
      <c r="S5" s="20">
        <v>154.457</v>
      </c>
      <c r="T5" s="20">
        <v>11959.584</v>
      </c>
      <c r="U5" s="20">
        <v>260.746</v>
      </c>
      <c r="V5" s="20">
        <v>85.229</v>
      </c>
      <c r="W5" s="20">
        <v>943.841</v>
      </c>
      <c r="X5" s="20">
        <v>2.201</v>
      </c>
      <c r="Y5" s="20">
        <v>1.977</v>
      </c>
      <c r="Z5" s="20">
        <v>3.079</v>
      </c>
      <c r="AA5" s="20">
        <v>4.861</v>
      </c>
      <c r="AB5" s="20">
        <v>3.919</v>
      </c>
      <c r="AC5" s="20">
        <v>9.633</v>
      </c>
      <c r="AD5" s="20">
        <v>0.701</v>
      </c>
      <c r="AE5" s="20">
        <v>0.801</v>
      </c>
      <c r="AF5" s="20">
        <v>0.315</v>
      </c>
      <c r="AG5" s="20">
        <v>0.547</v>
      </c>
      <c r="AH5" s="20">
        <v>0.54</v>
      </c>
    </row>
    <row r="6">
      <c r="A6" s="120" t="s">
        <v>77</v>
      </c>
      <c r="B6" s="120">
        <v>5054.55</v>
      </c>
      <c r="C6" s="20" t="s">
        <v>232</v>
      </c>
      <c r="D6" s="20" t="s">
        <v>78</v>
      </c>
      <c r="E6" s="20"/>
      <c r="F6" s="20">
        <v>145.831</v>
      </c>
      <c r="G6" s="20">
        <v>116.925</v>
      </c>
      <c r="H6" s="20">
        <v>0.048</v>
      </c>
      <c r="I6" s="20">
        <v>17.705</v>
      </c>
      <c r="J6" s="20">
        <v>65.414</v>
      </c>
      <c r="K6" s="20">
        <v>26.166</v>
      </c>
      <c r="L6" s="20">
        <v>6.14</v>
      </c>
      <c r="M6" s="20">
        <v>0.402</v>
      </c>
      <c r="N6" s="20">
        <v>5.738</v>
      </c>
      <c r="O6" s="20">
        <v>12.094</v>
      </c>
      <c r="P6" s="20">
        <v>6.744</v>
      </c>
      <c r="Q6" s="20">
        <v>31.982</v>
      </c>
      <c r="R6" s="32">
        <v>1773.199</v>
      </c>
      <c r="S6" s="20">
        <v>156.932</v>
      </c>
      <c r="T6" s="20">
        <v>7885.533</v>
      </c>
      <c r="U6" s="20">
        <v>226.25</v>
      </c>
      <c r="V6" s="20">
        <v>85.926</v>
      </c>
      <c r="W6" s="20">
        <v>751.334</v>
      </c>
      <c r="X6" s="20">
        <v>2.19</v>
      </c>
      <c r="Y6" s="20">
        <v>1.973</v>
      </c>
      <c r="Z6" s="20">
        <v>3.033</v>
      </c>
      <c r="AA6" s="20">
        <v>4.808</v>
      </c>
      <c r="AB6" s="20">
        <v>3.9</v>
      </c>
      <c r="AC6" s="20">
        <v>9.289</v>
      </c>
      <c r="AD6" s="20">
        <v>0.698</v>
      </c>
      <c r="AE6" s="20">
        <v>0.792</v>
      </c>
      <c r="AF6" s="20">
        <v>0.337</v>
      </c>
      <c r="AG6" s="20">
        <v>0.535</v>
      </c>
      <c r="AH6" s="20">
        <v>0.525</v>
      </c>
    </row>
    <row r="7">
      <c r="A7" s="120" t="s">
        <v>80</v>
      </c>
      <c r="B7" s="120">
        <v>5054.8</v>
      </c>
      <c r="C7" s="20" t="s">
        <v>232</v>
      </c>
      <c r="D7" s="20" t="s">
        <v>81</v>
      </c>
      <c r="E7" s="20"/>
      <c r="F7" s="20">
        <v>129.403</v>
      </c>
      <c r="G7" s="20">
        <v>120.74</v>
      </c>
      <c r="H7" s="20">
        <v>0.073</v>
      </c>
      <c r="I7" s="20">
        <v>12.373</v>
      </c>
      <c r="J7" s="20">
        <v>88.317</v>
      </c>
      <c r="K7" s="20">
        <v>35.327</v>
      </c>
      <c r="L7" s="20">
        <v>8.585</v>
      </c>
      <c r="M7" s="20">
        <v>0.51</v>
      </c>
      <c r="N7" s="20">
        <v>8.075</v>
      </c>
      <c r="O7" s="20">
        <v>12.993</v>
      </c>
      <c r="P7" s="20">
        <v>6.709</v>
      </c>
      <c r="Q7" s="20">
        <v>32.14</v>
      </c>
      <c r="R7" s="32">
        <v>2043.974</v>
      </c>
      <c r="S7" s="20">
        <v>155.78</v>
      </c>
      <c r="T7" s="20">
        <v>8095.766</v>
      </c>
      <c r="U7" s="20">
        <v>251.611</v>
      </c>
      <c r="V7" s="20">
        <v>85.962</v>
      </c>
      <c r="W7" s="20">
        <v>775.536</v>
      </c>
      <c r="X7" s="20">
        <v>2.224</v>
      </c>
      <c r="Y7" s="20">
        <v>1.989</v>
      </c>
      <c r="Z7" s="20">
        <v>2.992</v>
      </c>
      <c r="AA7" s="20">
        <v>4.976</v>
      </c>
      <c r="AB7" s="20">
        <v>3.974</v>
      </c>
      <c r="AC7" s="20">
        <v>9.147</v>
      </c>
      <c r="AD7" s="20">
        <v>0.685</v>
      </c>
      <c r="AE7" s="20">
        <v>0.807</v>
      </c>
      <c r="AF7" s="20">
        <v>0.325</v>
      </c>
      <c r="AG7" s="20">
        <v>0.547</v>
      </c>
      <c r="AH7" s="20">
        <v>0.54</v>
      </c>
    </row>
    <row r="8">
      <c r="A8" s="20" t="s">
        <v>85</v>
      </c>
      <c r="B8" s="20">
        <v>5055.1</v>
      </c>
      <c r="C8" s="20" t="s">
        <v>232</v>
      </c>
      <c r="D8" s="20" t="s">
        <v>86</v>
      </c>
      <c r="E8" s="20"/>
      <c r="F8" s="20">
        <v>181.594</v>
      </c>
      <c r="G8" s="20">
        <v>128.528</v>
      </c>
      <c r="H8" s="20">
        <v>0.007</v>
      </c>
      <c r="I8" s="20">
        <v>21.514</v>
      </c>
      <c r="J8" s="20">
        <v>9.221</v>
      </c>
      <c r="K8" s="20">
        <v>3.688</v>
      </c>
      <c r="L8" s="20">
        <v>0.959</v>
      </c>
      <c r="M8" s="20">
        <v>0.127</v>
      </c>
      <c r="N8" s="20">
        <v>0.832</v>
      </c>
      <c r="O8" s="20">
        <v>11.213</v>
      </c>
      <c r="P8" s="20">
        <v>6.652</v>
      </c>
      <c r="Q8" s="20">
        <v>29.545</v>
      </c>
      <c r="R8" s="32">
        <v>945.372</v>
      </c>
      <c r="S8" s="20">
        <v>153.252</v>
      </c>
      <c r="T8" s="20">
        <v>4171.548</v>
      </c>
      <c r="U8" s="20">
        <v>204.247</v>
      </c>
      <c r="V8" s="20">
        <v>89.201</v>
      </c>
      <c r="W8" s="20">
        <v>657.49</v>
      </c>
      <c r="X8" s="20">
        <v>2.309</v>
      </c>
      <c r="Y8" s="20">
        <v>2.073</v>
      </c>
      <c r="Z8" s="20">
        <v>3.211</v>
      </c>
      <c r="AA8" s="20">
        <v>5.367</v>
      </c>
      <c r="AB8" s="20">
        <v>4.313</v>
      </c>
      <c r="AC8" s="20">
        <v>10.521</v>
      </c>
      <c r="AD8" s="20">
        <v>0.746</v>
      </c>
      <c r="AE8" s="20">
        <v>0.844</v>
      </c>
      <c r="AF8" s="20">
        <v>0.353</v>
      </c>
      <c r="AG8" s="20">
        <v>0.513</v>
      </c>
      <c r="AH8" s="20">
        <v>0.496</v>
      </c>
    </row>
    <row r="9">
      <c r="A9" s="120" t="s">
        <v>89</v>
      </c>
      <c r="B9" s="120">
        <v>5055.2</v>
      </c>
      <c r="C9" s="20" t="s">
        <v>232</v>
      </c>
      <c r="D9" s="20" t="s">
        <v>90</v>
      </c>
      <c r="E9" s="20"/>
      <c r="F9" s="20">
        <v>213.203</v>
      </c>
      <c r="G9" s="20">
        <v>137.071</v>
      </c>
      <c r="H9" s="20">
        <v>0.017</v>
      </c>
      <c r="I9" s="20">
        <v>21.497</v>
      </c>
      <c r="J9" s="20">
        <v>14.372</v>
      </c>
      <c r="K9" s="20">
        <v>5.749</v>
      </c>
      <c r="L9" s="20">
        <v>1.965</v>
      </c>
      <c r="M9" s="20">
        <v>0.395</v>
      </c>
      <c r="N9" s="20">
        <v>1.57</v>
      </c>
      <c r="O9" s="20">
        <v>9.511</v>
      </c>
      <c r="P9" s="20">
        <v>6.385</v>
      </c>
      <c r="Q9" s="20">
        <v>32.076</v>
      </c>
      <c r="R9" s="32">
        <v>825.68</v>
      </c>
      <c r="S9" s="20">
        <v>139.528</v>
      </c>
      <c r="T9" s="20">
        <v>6516.327</v>
      </c>
      <c r="U9" s="20">
        <v>164.99</v>
      </c>
      <c r="V9" s="20">
        <v>86.336</v>
      </c>
      <c r="W9" s="20">
        <v>817.871</v>
      </c>
      <c r="X9" s="20">
        <v>2.258</v>
      </c>
      <c r="Y9" s="20">
        <v>2.081</v>
      </c>
      <c r="Z9" s="20">
        <v>3.658</v>
      </c>
      <c r="AA9" s="20">
        <v>5.151</v>
      </c>
      <c r="AB9" s="20">
        <v>4.366</v>
      </c>
      <c r="AC9" s="20">
        <v>14.413</v>
      </c>
      <c r="AD9" s="20">
        <v>0.805</v>
      </c>
      <c r="AE9" s="20">
        <v>0.868</v>
      </c>
      <c r="AF9" s="20">
        <v>0.406</v>
      </c>
      <c r="AG9" s="20">
        <v>0.533</v>
      </c>
      <c r="AH9" s="20">
        <v>0.525</v>
      </c>
    </row>
    <row r="10">
      <c r="A10" s="20" t="s">
        <v>92</v>
      </c>
      <c r="B10" s="20">
        <v>5055.4</v>
      </c>
      <c r="C10" s="20" t="s">
        <v>232</v>
      </c>
      <c r="D10" s="20" t="s">
        <v>93</v>
      </c>
      <c r="E10" s="20"/>
      <c r="F10" s="20">
        <v>175.41</v>
      </c>
      <c r="G10" s="20">
        <v>147.969</v>
      </c>
      <c r="H10" s="20">
        <v>0.008</v>
      </c>
      <c r="I10" s="20">
        <v>24.517</v>
      </c>
      <c r="J10" s="20">
        <v>10.925</v>
      </c>
      <c r="K10" s="20">
        <v>4.37</v>
      </c>
      <c r="L10" s="20">
        <v>1.094</v>
      </c>
      <c r="M10" s="20">
        <v>0.147</v>
      </c>
      <c r="N10" s="20">
        <v>0.947</v>
      </c>
      <c r="O10" s="20">
        <v>11.137</v>
      </c>
      <c r="P10" s="20">
        <v>6.536</v>
      </c>
      <c r="Q10" s="20">
        <v>32.327</v>
      </c>
      <c r="R10" s="32">
        <v>1072.897</v>
      </c>
      <c r="S10" s="20">
        <v>146.934</v>
      </c>
      <c r="T10" s="20">
        <v>6000.827</v>
      </c>
      <c r="U10" s="20">
        <v>210.381</v>
      </c>
      <c r="V10" s="20">
        <v>88.907</v>
      </c>
      <c r="W10" s="20">
        <v>760.161</v>
      </c>
      <c r="X10" s="20">
        <v>2.29</v>
      </c>
      <c r="Y10" s="20">
        <v>2.081</v>
      </c>
      <c r="Z10" s="20">
        <v>3.243</v>
      </c>
      <c r="AA10" s="20">
        <v>5.299</v>
      </c>
      <c r="AB10" s="20">
        <v>4.347</v>
      </c>
      <c r="AC10" s="20">
        <v>11.0</v>
      </c>
      <c r="AD10" s="20">
        <v>0.762</v>
      </c>
      <c r="AE10" s="20">
        <v>0.85</v>
      </c>
      <c r="AF10" s="20">
        <v>0.355</v>
      </c>
      <c r="AG10" s="20">
        <v>0.487</v>
      </c>
      <c r="AH10" s="20">
        <v>0.475</v>
      </c>
    </row>
    <row r="11">
      <c r="A11" s="20" t="s">
        <v>97</v>
      </c>
      <c r="B11" s="20">
        <v>5055.75</v>
      </c>
      <c r="C11" s="20" t="s">
        <v>232</v>
      </c>
      <c r="D11" s="20" t="s">
        <v>98</v>
      </c>
      <c r="E11" s="20"/>
      <c r="F11" s="20">
        <v>202.175</v>
      </c>
      <c r="G11" s="20">
        <v>110.382</v>
      </c>
      <c r="H11" s="20">
        <v>0.03</v>
      </c>
      <c r="I11" s="20">
        <v>20.15</v>
      </c>
      <c r="J11" s="20">
        <v>25.754</v>
      </c>
      <c r="K11" s="20">
        <v>10.302</v>
      </c>
      <c r="L11" s="20">
        <v>3.389</v>
      </c>
      <c r="M11" s="20">
        <v>0.265</v>
      </c>
      <c r="N11" s="20">
        <v>3.125</v>
      </c>
      <c r="O11" s="20">
        <v>10.78</v>
      </c>
      <c r="P11" s="20">
        <v>6.492</v>
      </c>
      <c r="Q11" s="20">
        <v>30.58</v>
      </c>
      <c r="R11" s="32">
        <v>1520.488</v>
      </c>
      <c r="S11" s="20">
        <v>144.968</v>
      </c>
      <c r="T11" s="20">
        <v>7369.548</v>
      </c>
      <c r="U11" s="20">
        <v>250.55</v>
      </c>
      <c r="V11" s="20">
        <v>96.86</v>
      </c>
      <c r="W11" s="20">
        <v>982.075</v>
      </c>
      <c r="X11" s="20">
        <v>2.556</v>
      </c>
      <c r="Y11" s="20">
        <v>2.294</v>
      </c>
      <c r="Z11" s="20">
        <v>3.784</v>
      </c>
      <c r="AA11" s="20">
        <v>6.566</v>
      </c>
      <c r="AB11" s="20">
        <v>5.289</v>
      </c>
      <c r="AC11" s="20">
        <v>15.324</v>
      </c>
      <c r="AD11" s="20">
        <v>0.865</v>
      </c>
      <c r="AE11" s="20">
        <v>0.946</v>
      </c>
      <c r="AF11" s="20">
        <v>0.414</v>
      </c>
      <c r="AG11" s="20">
        <v>0.527</v>
      </c>
      <c r="AH11" s="20">
        <v>0.513</v>
      </c>
    </row>
    <row r="12">
      <c r="A12" s="20" t="s">
        <v>100</v>
      </c>
      <c r="B12" s="20">
        <v>5056.1</v>
      </c>
      <c r="C12" s="20" t="s">
        <v>232</v>
      </c>
      <c r="D12" s="20" t="s">
        <v>101</v>
      </c>
      <c r="E12" s="20"/>
      <c r="F12" s="20">
        <v>124.273</v>
      </c>
      <c r="G12" s="20">
        <v>128.302</v>
      </c>
      <c r="H12" s="20">
        <v>0.023</v>
      </c>
      <c r="I12" s="20">
        <v>15.3</v>
      </c>
      <c r="J12" s="20">
        <v>46.693</v>
      </c>
      <c r="K12" s="20">
        <v>18.677</v>
      </c>
      <c r="L12" s="20">
        <v>3.551</v>
      </c>
      <c r="M12" s="20">
        <v>0.305</v>
      </c>
      <c r="N12" s="20">
        <v>3.245</v>
      </c>
      <c r="O12" s="20">
        <v>12.912</v>
      </c>
      <c r="P12" s="20">
        <v>6.762</v>
      </c>
      <c r="Q12" s="20">
        <v>31.929</v>
      </c>
      <c r="R12" s="32">
        <v>1390.88</v>
      </c>
      <c r="S12" s="20">
        <v>158.206</v>
      </c>
      <c r="T12" s="20">
        <v>5200.235</v>
      </c>
      <c r="U12" s="20">
        <v>206.309</v>
      </c>
      <c r="V12" s="20">
        <v>80.726</v>
      </c>
      <c r="W12" s="20">
        <v>594.714</v>
      </c>
      <c r="X12" s="20">
        <v>2.048</v>
      </c>
      <c r="Y12" s="20">
        <v>1.859</v>
      </c>
      <c r="Z12" s="20">
        <v>2.625</v>
      </c>
      <c r="AA12" s="20">
        <v>4.2</v>
      </c>
      <c r="AB12" s="20">
        <v>3.463</v>
      </c>
      <c r="AC12" s="20">
        <v>6.91</v>
      </c>
      <c r="AD12" s="20">
        <v>0.634</v>
      </c>
      <c r="AE12" s="20">
        <v>0.75</v>
      </c>
      <c r="AF12" s="20">
        <v>0.273</v>
      </c>
      <c r="AG12" s="20">
        <v>0.549</v>
      </c>
      <c r="AH12" s="20">
        <v>0.538</v>
      </c>
    </row>
    <row r="13">
      <c r="A13" s="20" t="s">
        <v>104</v>
      </c>
      <c r="B13" s="20">
        <v>5056.4</v>
      </c>
      <c r="C13" s="20" t="s">
        <v>232</v>
      </c>
      <c r="D13" s="20" t="s">
        <v>105</v>
      </c>
      <c r="E13" s="20"/>
      <c r="F13" s="20">
        <v>110.487</v>
      </c>
      <c r="G13" s="20">
        <v>124.645</v>
      </c>
      <c r="H13" s="20">
        <v>0.026</v>
      </c>
      <c r="I13" s="20">
        <v>12.422</v>
      </c>
      <c r="J13" s="20">
        <v>54.143</v>
      </c>
      <c r="K13" s="20">
        <v>21.657</v>
      </c>
      <c r="L13" s="20">
        <v>3.946</v>
      </c>
      <c r="M13" s="20">
        <v>0.259</v>
      </c>
      <c r="N13" s="20">
        <v>3.687</v>
      </c>
      <c r="O13" s="20">
        <v>13.381</v>
      </c>
      <c r="P13" s="20">
        <v>6.688</v>
      </c>
      <c r="Q13" s="20">
        <v>32.509</v>
      </c>
      <c r="R13" s="32">
        <v>1734.011</v>
      </c>
      <c r="S13" s="20">
        <v>154.393</v>
      </c>
      <c r="T13" s="20">
        <v>6309.4</v>
      </c>
      <c r="U13" s="20">
        <v>215.385</v>
      </c>
      <c r="V13" s="20">
        <v>76.881</v>
      </c>
      <c r="W13" s="20">
        <v>618.447</v>
      </c>
      <c r="X13" s="20">
        <v>1.989</v>
      </c>
      <c r="Y13" s="20">
        <v>1.78</v>
      </c>
      <c r="Z13" s="20">
        <v>2.6</v>
      </c>
      <c r="AA13" s="20">
        <v>3.973</v>
      </c>
      <c r="AB13" s="20">
        <v>3.181</v>
      </c>
      <c r="AC13" s="20">
        <v>6.836</v>
      </c>
      <c r="AD13" s="20">
        <v>0.606</v>
      </c>
      <c r="AE13" s="20">
        <v>0.72</v>
      </c>
      <c r="AF13" s="20">
        <v>0.277</v>
      </c>
      <c r="AG13" s="20">
        <v>0.537</v>
      </c>
      <c r="AH13" s="20">
        <v>0.525</v>
      </c>
    </row>
    <row r="14">
      <c r="A14" s="20" t="s">
        <v>108</v>
      </c>
      <c r="B14" s="20">
        <v>5056.5</v>
      </c>
      <c r="C14" s="20" t="s">
        <v>232</v>
      </c>
      <c r="D14" s="20" t="s">
        <v>109</v>
      </c>
      <c r="E14" s="20"/>
      <c r="F14" s="20">
        <v>152.491</v>
      </c>
      <c r="G14" s="20">
        <v>114.653</v>
      </c>
      <c r="H14" s="20">
        <v>0.068</v>
      </c>
      <c r="I14" s="20">
        <v>11.34</v>
      </c>
      <c r="J14" s="20">
        <v>97.661</v>
      </c>
      <c r="K14" s="20">
        <v>39.064</v>
      </c>
      <c r="L14" s="20">
        <v>8.881</v>
      </c>
      <c r="M14" s="20">
        <v>0.748</v>
      </c>
      <c r="N14" s="20">
        <v>8.133</v>
      </c>
      <c r="O14" s="20">
        <v>11.967</v>
      </c>
      <c r="P14" s="20">
        <v>6.71</v>
      </c>
      <c r="Q14" s="20">
        <v>30.532</v>
      </c>
      <c r="R14" s="32">
        <v>1359.238</v>
      </c>
      <c r="S14" s="20">
        <v>155.707</v>
      </c>
      <c r="T14" s="20">
        <v>5615.724</v>
      </c>
      <c r="U14" s="20">
        <v>232.905</v>
      </c>
      <c r="V14" s="20">
        <v>84.822</v>
      </c>
      <c r="W14" s="20">
        <v>764.56</v>
      </c>
      <c r="X14" s="20">
        <v>2.216</v>
      </c>
      <c r="Y14" s="20">
        <v>1.952</v>
      </c>
      <c r="Z14" s="20">
        <v>3.177</v>
      </c>
      <c r="AA14" s="20">
        <v>4.922</v>
      </c>
      <c r="AB14" s="20">
        <v>3.814</v>
      </c>
      <c r="AC14" s="20">
        <v>10.124</v>
      </c>
      <c r="AD14" s="20">
        <v>0.687</v>
      </c>
      <c r="AE14" s="20">
        <v>0.786</v>
      </c>
      <c r="AF14" s="20">
        <v>0.339</v>
      </c>
      <c r="AG14" s="20">
        <v>0.56</v>
      </c>
      <c r="AH14" s="20">
        <v>0.554</v>
      </c>
    </row>
    <row r="15">
      <c r="A15" s="20" t="s">
        <v>111</v>
      </c>
      <c r="B15" s="20">
        <v>5056.65</v>
      </c>
      <c r="C15" s="20" t="s">
        <v>232</v>
      </c>
      <c r="D15" s="20" t="s">
        <v>112</v>
      </c>
      <c r="E15" s="20"/>
      <c r="F15" s="20">
        <v>93.514</v>
      </c>
      <c r="G15" s="20">
        <v>125.238</v>
      </c>
      <c r="H15" s="20">
        <v>0.049</v>
      </c>
      <c r="I15" s="20">
        <v>9.293</v>
      </c>
      <c r="J15" s="20">
        <v>76.102</v>
      </c>
      <c r="K15" s="20">
        <v>30.441</v>
      </c>
      <c r="L15" s="20">
        <v>6.428</v>
      </c>
      <c r="M15" s="20">
        <v>0.256</v>
      </c>
      <c r="N15" s="20">
        <v>6.172</v>
      </c>
      <c r="O15" s="20">
        <v>15.353</v>
      </c>
      <c r="P15" s="20">
        <v>6.844</v>
      </c>
      <c r="Q15" s="20">
        <v>41.718</v>
      </c>
      <c r="R15" s="32">
        <v>3121.321</v>
      </c>
      <c r="S15" s="20">
        <v>162.506</v>
      </c>
      <c r="T15" s="20">
        <v>12601.93</v>
      </c>
      <c r="U15" s="20">
        <v>296.088</v>
      </c>
      <c r="V15" s="20">
        <v>86.603</v>
      </c>
      <c r="W15" s="20">
        <v>951.203</v>
      </c>
      <c r="X15" s="20">
        <v>2.198</v>
      </c>
      <c r="Y15" s="20">
        <v>1.961</v>
      </c>
      <c r="Z15" s="20">
        <v>2.938</v>
      </c>
      <c r="AA15" s="20">
        <v>4.84</v>
      </c>
      <c r="AB15" s="20">
        <v>3.856</v>
      </c>
      <c r="AC15" s="20">
        <v>8.683</v>
      </c>
      <c r="AD15" s="20">
        <v>0.659</v>
      </c>
      <c r="AE15" s="20">
        <v>0.78</v>
      </c>
      <c r="AF15" s="20">
        <v>0.284</v>
      </c>
      <c r="AG15" s="20">
        <v>0.549</v>
      </c>
      <c r="AH15" s="20">
        <v>0.547</v>
      </c>
    </row>
    <row r="16">
      <c r="A16" s="20" t="s">
        <v>115</v>
      </c>
      <c r="B16" s="20">
        <v>5056.95</v>
      </c>
      <c r="C16" s="20" t="s">
        <v>232</v>
      </c>
      <c r="D16" s="20" t="s">
        <v>116</v>
      </c>
      <c r="E16" s="20"/>
      <c r="F16" s="20">
        <v>99.961</v>
      </c>
      <c r="G16" s="20">
        <v>117.857</v>
      </c>
      <c r="H16" s="20">
        <v>0.072</v>
      </c>
      <c r="I16" s="20">
        <v>9.309</v>
      </c>
      <c r="J16" s="20">
        <v>74.413</v>
      </c>
      <c r="K16" s="20">
        <v>29.765</v>
      </c>
      <c r="L16" s="20">
        <v>7.501</v>
      </c>
      <c r="M16" s="20">
        <v>0.21</v>
      </c>
      <c r="N16" s="20">
        <v>7.291</v>
      </c>
      <c r="O16" s="20">
        <v>13.085</v>
      </c>
      <c r="P16" s="20">
        <v>6.514</v>
      </c>
      <c r="Q16" s="20">
        <v>42.74</v>
      </c>
      <c r="R16" s="32">
        <v>3786.613</v>
      </c>
      <c r="S16" s="20">
        <v>146.035</v>
      </c>
      <c r="T16" s="20">
        <v>21451.257</v>
      </c>
      <c r="U16" s="20">
        <v>263.816</v>
      </c>
      <c r="V16" s="20">
        <v>82.062</v>
      </c>
      <c r="W16" s="20">
        <v>1096.972</v>
      </c>
      <c r="X16" s="20">
        <v>2.172</v>
      </c>
      <c r="Y16" s="20">
        <v>1.955</v>
      </c>
      <c r="Z16" s="20">
        <v>3.121</v>
      </c>
      <c r="AA16" s="20">
        <v>4.732</v>
      </c>
      <c r="AB16" s="20">
        <v>3.835</v>
      </c>
      <c r="AC16" s="20">
        <v>9.832</v>
      </c>
      <c r="AD16" s="20">
        <v>0.717</v>
      </c>
      <c r="AE16" s="20">
        <v>0.811</v>
      </c>
      <c r="AF16" s="20">
        <v>0.316</v>
      </c>
      <c r="AG16" s="20">
        <v>0.538</v>
      </c>
      <c r="AH16" s="20">
        <v>0.531</v>
      </c>
    </row>
    <row r="17">
      <c r="A17" s="120" t="s">
        <v>125</v>
      </c>
      <c r="B17" s="120">
        <v>5212.15</v>
      </c>
      <c r="C17" s="20" t="s">
        <v>119</v>
      </c>
      <c r="D17" s="20" t="s">
        <v>125</v>
      </c>
      <c r="E17" s="20">
        <v>0.44</v>
      </c>
      <c r="F17" s="32">
        <v>1010.8866479811522</v>
      </c>
      <c r="G17" s="32">
        <v>20.666666666666668</v>
      </c>
      <c r="H17" s="32">
        <v>20.666666666666668</v>
      </c>
      <c r="I17" s="32">
        <v>123.26543744613019</v>
      </c>
      <c r="J17" s="32">
        <v>0.8404531354319653</v>
      </c>
      <c r="K17" s="32">
        <v>0.3361812541727861</v>
      </c>
      <c r="L17" s="32">
        <v>1.6909239969135803</v>
      </c>
      <c r="M17" s="32">
        <v>1.512972608024691</v>
      </c>
      <c r="N17" s="32">
        <v>0.1779513888888889</v>
      </c>
      <c r="O17" s="32">
        <v>1.8683293480358185</v>
      </c>
      <c r="P17" s="32">
        <v>1.835708832230083</v>
      </c>
      <c r="Q17" s="32">
        <v>15.079638249358673</v>
      </c>
      <c r="R17" s="32">
        <v>16.719696551724134</v>
      </c>
      <c r="S17" s="32">
        <v>14.997068641975304</v>
      </c>
      <c r="T17" s="32">
        <v>714.384</v>
      </c>
      <c r="U17" s="32">
        <v>25.524833497536942</v>
      </c>
      <c r="V17" s="32">
        <v>24.15151091358025</v>
      </c>
      <c r="W17" s="32">
        <v>581.7204800000001</v>
      </c>
      <c r="X17" s="32">
        <v>1.9784208552078792</v>
      </c>
      <c r="Y17" s="20">
        <v>1.9681462171597222</v>
      </c>
      <c r="Z17" s="32">
        <v>6.139649264711477</v>
      </c>
      <c r="AA17" s="32">
        <v>3.9141490803214762</v>
      </c>
      <c r="AB17" s="32">
        <v>3.8735995321201244</v>
      </c>
      <c r="AC17" s="32">
        <v>37.695293093672184</v>
      </c>
      <c r="AD17" s="32">
        <v>3.192231073162091</v>
      </c>
      <c r="AE17" s="32">
        <v>3.1975531383703433</v>
      </c>
      <c r="AF17" s="32">
        <v>1.036794663819907</v>
      </c>
      <c r="AG17" s="32">
        <v>0.5645012410181321</v>
      </c>
      <c r="AH17" s="32">
        <v>0.5586224143802736</v>
      </c>
    </row>
    <row r="18">
      <c r="A18" s="20" t="s">
        <v>128</v>
      </c>
      <c r="B18" s="20">
        <v>5212.9</v>
      </c>
      <c r="C18" s="20" t="s">
        <v>119</v>
      </c>
      <c r="D18" s="20" t="s">
        <v>128</v>
      </c>
      <c r="E18" s="20">
        <v>0.44</v>
      </c>
      <c r="F18" s="32">
        <v>584.5344788233126</v>
      </c>
      <c r="G18" s="32">
        <v>24.583333333333332</v>
      </c>
      <c r="H18" s="32">
        <v>0.28064793956261014</v>
      </c>
      <c r="I18" s="32">
        <v>56.08555427594596</v>
      </c>
      <c r="J18" s="32">
        <v>6.196604013692488</v>
      </c>
      <c r="K18" s="32">
        <v>2.4786416054769953</v>
      </c>
      <c r="L18" s="32">
        <v>9.257764274691358</v>
      </c>
      <c r="M18" s="32">
        <v>4.30198688271605</v>
      </c>
      <c r="N18" s="32">
        <v>4.9557773919753085</v>
      </c>
      <c r="O18" s="32">
        <v>2.4849660766088237</v>
      </c>
      <c r="P18" s="32">
        <v>2.179391699045924</v>
      </c>
      <c r="Q18" s="32">
        <v>20.49034863146892</v>
      </c>
      <c r="R18" s="32">
        <v>47.708855455712445</v>
      </c>
      <c r="S18" s="32">
        <v>22.546059530026106</v>
      </c>
      <c r="T18" s="32">
        <v>1530.3782153846153</v>
      </c>
      <c r="U18" s="32">
        <v>37.239126623876764</v>
      </c>
      <c r="V18" s="32">
        <v>28.46935561357702</v>
      </c>
      <c r="W18" s="32">
        <v>553.9810184615385</v>
      </c>
      <c r="X18" s="32">
        <v>1.9351618993426247</v>
      </c>
      <c r="Y18" s="20">
        <v>1.8975195196909618</v>
      </c>
      <c r="Z18" s="32">
        <v>4.153166731125253</v>
      </c>
      <c r="AA18" s="32">
        <v>3.744851576667355</v>
      </c>
      <c r="AB18" s="32">
        <v>3.6005803276082182</v>
      </c>
      <c r="AC18" s="32">
        <v>17.248793896525623</v>
      </c>
      <c r="AD18" s="32">
        <v>2.7508392665854053</v>
      </c>
      <c r="AE18" s="32">
        <v>2.788085646040191</v>
      </c>
      <c r="AF18" s="32">
        <v>0.5561679848649501</v>
      </c>
      <c r="AG18" s="32">
        <v>0.5824840119589441</v>
      </c>
      <c r="AH18" s="32">
        <v>0.5716692742809003</v>
      </c>
    </row>
    <row r="19">
      <c r="A19" s="120" t="s">
        <v>130</v>
      </c>
      <c r="B19" s="120">
        <v>5215.55</v>
      </c>
      <c r="C19" s="20" t="s">
        <v>119</v>
      </c>
      <c r="D19" s="20" t="s">
        <v>130</v>
      </c>
      <c r="E19" s="20">
        <v>0.44</v>
      </c>
      <c r="F19" s="32">
        <v>1853.2575079352164</v>
      </c>
      <c r="G19" s="32">
        <v>21.500000000000004</v>
      </c>
      <c r="H19" s="32">
        <v>0.006760883511815722</v>
      </c>
      <c r="I19" s="32">
        <v>516.10131552765</v>
      </c>
      <c r="J19" s="32">
        <v>0.03443323570123997</v>
      </c>
      <c r="K19" s="32">
        <v>0.01377329428049599</v>
      </c>
      <c r="L19" s="32">
        <v>0.14578510802469138</v>
      </c>
      <c r="M19" s="32">
        <v>0.14578510802469138</v>
      </c>
      <c r="N19" s="32">
        <v>0.0</v>
      </c>
      <c r="O19" s="32">
        <v>1.4650408037279166</v>
      </c>
      <c r="P19" s="32">
        <v>1.4650408037279166</v>
      </c>
      <c r="Q19" s="32">
        <v>0.0</v>
      </c>
      <c r="R19" s="32">
        <v>8.360754285714286</v>
      </c>
      <c r="S19" s="32">
        <v>8.360754285714286</v>
      </c>
      <c r="T19" s="32">
        <v>0.0</v>
      </c>
      <c r="U19" s="32">
        <v>24.192036</v>
      </c>
      <c r="V19" s="32">
        <v>24.192036</v>
      </c>
      <c r="W19" s="32">
        <v>0.0</v>
      </c>
      <c r="X19" s="32">
        <v>2.4449432130710753</v>
      </c>
      <c r="Y19" s="20">
        <v>2.4449432130710753</v>
      </c>
      <c r="Z19" s="32">
        <v>0.0</v>
      </c>
      <c r="AA19" s="32">
        <v>5.977747315142314</v>
      </c>
      <c r="AB19" s="32">
        <v>5.977747315142314</v>
      </c>
      <c r="AC19" s="32">
        <v>0.0</v>
      </c>
      <c r="AD19" s="32">
        <v>4.63080711189046</v>
      </c>
      <c r="AE19" s="32">
        <v>4.63080711189046</v>
      </c>
      <c r="AF19" s="32">
        <v>0.0</v>
      </c>
      <c r="AG19" s="32">
        <v>0.5145642004098809</v>
      </c>
      <c r="AH19" s="32">
        <v>0.5123544896874849</v>
      </c>
    </row>
    <row r="20">
      <c r="A20" s="20" t="s">
        <v>131</v>
      </c>
      <c r="B20" s="20">
        <v>5218.25</v>
      </c>
      <c r="C20" s="20" t="s">
        <v>119</v>
      </c>
      <c r="D20" s="20" t="s">
        <v>131</v>
      </c>
      <c r="E20" s="20">
        <v>0.44</v>
      </c>
      <c r="F20" s="32">
        <v>1188.8626351381588</v>
      </c>
      <c r="G20" s="32">
        <v>20.35</v>
      </c>
      <c r="H20" s="32">
        <v>0.2508315894281944</v>
      </c>
      <c r="I20" s="32">
        <v>59.720677410287585</v>
      </c>
      <c r="J20" s="32">
        <v>1.4080974784904348</v>
      </c>
      <c r="K20" s="32">
        <v>0.5632389913961738</v>
      </c>
      <c r="L20" s="32">
        <v>5.389708719135801</v>
      </c>
      <c r="M20" s="32">
        <v>3.161747685185186</v>
      </c>
      <c r="N20" s="32">
        <v>2.227961033950617</v>
      </c>
      <c r="O20" s="32">
        <v>1.8256222815279657</v>
      </c>
      <c r="P20" s="32">
        <v>1.7185820574370558</v>
      </c>
      <c r="Q20" s="32">
        <v>22.719874024073647</v>
      </c>
      <c r="R20" s="32">
        <v>22.055993476044847</v>
      </c>
      <c r="S20" s="32">
        <v>13.004921311475412</v>
      </c>
      <c r="T20" s="32">
        <v>1788.8252799999998</v>
      </c>
      <c r="U20" s="32">
        <v>38.832475392456665</v>
      </c>
      <c r="V20" s="32">
        <v>33.41374651639344</v>
      </c>
      <c r="W20" s="32">
        <v>1096.568352</v>
      </c>
      <c r="X20" s="32">
        <v>2.70819496258465</v>
      </c>
      <c r="Y20" s="20">
        <v>2.682612674283398</v>
      </c>
      <c r="Z20" s="32">
        <v>7.701857638989186</v>
      </c>
      <c r="AA20" s="32">
        <v>7.334319955368874</v>
      </c>
      <c r="AB20" s="32">
        <v>7.196410760225923</v>
      </c>
      <c r="AC20" s="32">
        <v>59.31861109125609</v>
      </c>
      <c r="AD20" s="32">
        <v>4.4030672110326465</v>
      </c>
      <c r="AE20" s="32">
        <v>4.420743531091305</v>
      </c>
      <c r="AF20" s="32">
        <v>0.9526495355824188</v>
      </c>
      <c r="AG20" s="32">
        <v>0.561644885629145</v>
      </c>
      <c r="AH20" s="32">
        <v>0.5532939714108142</v>
      </c>
    </row>
    <row r="21" ht="15.75" customHeight="1">
      <c r="A21" s="120" t="s">
        <v>135</v>
      </c>
      <c r="B21" s="120">
        <v>5225.25</v>
      </c>
      <c r="C21" s="20" t="s">
        <v>119</v>
      </c>
      <c r="D21" s="20" t="s">
        <v>135</v>
      </c>
      <c r="E21" s="20">
        <v>0.44</v>
      </c>
      <c r="F21" s="32">
        <v>2524.935377559647</v>
      </c>
      <c r="G21" s="32">
        <v>19.249999999999996</v>
      </c>
      <c r="H21" s="32">
        <v>0.13970659514561548</v>
      </c>
      <c r="I21" s="32">
        <v>201.88818252619168</v>
      </c>
      <c r="J21" s="32">
        <v>0.5665524897072356</v>
      </c>
      <c r="K21" s="32">
        <v>0.22662099588289422</v>
      </c>
      <c r="L21" s="32">
        <v>2.743537808641976</v>
      </c>
      <c r="M21" s="32">
        <v>2.6145833333333344</v>
      </c>
      <c r="N21" s="32">
        <v>0.12895447530864196</v>
      </c>
      <c r="O21" s="32">
        <v>1.5292823911243485</v>
      </c>
      <c r="P21" s="32">
        <v>1.5193808439489658</v>
      </c>
      <c r="Q21" s="32">
        <v>12.836849265411521</v>
      </c>
      <c r="R21" s="32">
        <v>9.6359615048119</v>
      </c>
      <c r="S21" s="32">
        <v>9.191083712784591</v>
      </c>
      <c r="T21" s="32">
        <v>517.6863999999999</v>
      </c>
      <c r="U21" s="32">
        <v>31.503386771653542</v>
      </c>
      <c r="V21" s="32">
        <v>30.75081478108581</v>
      </c>
      <c r="W21" s="32">
        <v>890.9406</v>
      </c>
      <c r="X21" s="32">
        <v>2.8104740980855127</v>
      </c>
      <c r="Y21" s="20">
        <v>2.8032624840046965</v>
      </c>
      <c r="Z21" s="32">
        <v>11.046137378377432</v>
      </c>
      <c r="AA21" s="32">
        <v>7.898764656009576</v>
      </c>
      <c r="AB21" s="32">
        <v>7.858280554228181</v>
      </c>
      <c r="AC21" s="32">
        <v>122.01715098198706</v>
      </c>
      <c r="AD21" s="32">
        <v>4.952499340764882</v>
      </c>
      <c r="AE21" s="32">
        <v>4.95491724655621</v>
      </c>
      <c r="AF21" s="32">
        <v>2.1912509270671836</v>
      </c>
      <c r="AG21" s="32">
        <v>0.5537598785262698</v>
      </c>
      <c r="AH21" s="32">
        <v>0.5416864420186679</v>
      </c>
    </row>
    <row r="22" ht="15.75" customHeight="1">
      <c r="A22" s="20" t="s">
        <v>137</v>
      </c>
      <c r="B22" s="20">
        <v>5225.7</v>
      </c>
      <c r="C22" s="20" t="s">
        <v>119</v>
      </c>
      <c r="D22" s="20" t="s">
        <v>137</v>
      </c>
      <c r="E22" s="20">
        <v>0.44</v>
      </c>
      <c r="F22" s="32">
        <v>1882.6555370093747</v>
      </c>
      <c r="G22" s="32">
        <v>21.250000000000007</v>
      </c>
      <c r="H22" s="32">
        <v>0.2598567135342859</v>
      </c>
      <c r="I22" s="32">
        <v>92.55207165031717</v>
      </c>
      <c r="J22" s="32">
        <v>1.1775129109981488</v>
      </c>
      <c r="K22" s="32">
        <v>0.4710051643992596</v>
      </c>
      <c r="L22" s="32">
        <v>5.205632716049382</v>
      </c>
      <c r="M22" s="32">
        <v>4.017698688271606</v>
      </c>
      <c r="N22" s="32">
        <v>1.187934027777778</v>
      </c>
      <c r="O22" s="32">
        <v>1.5912106653947484</v>
      </c>
      <c r="P22" s="32">
        <v>1.5479971550573286</v>
      </c>
      <c r="Q22" s="32">
        <v>18.941435065868674</v>
      </c>
      <c r="R22" s="32">
        <v>12.980098385093164</v>
      </c>
      <c r="S22" s="32">
        <v>10.0429698630137</v>
      </c>
      <c r="T22" s="32">
        <v>1192.2372</v>
      </c>
      <c r="U22" s="32">
        <v>34.259592372670774</v>
      </c>
      <c r="V22" s="32">
        <v>30.36289369863011</v>
      </c>
      <c r="W22" s="32">
        <v>1598.78411</v>
      </c>
      <c r="X22" s="32">
        <v>2.718575507226402</v>
      </c>
      <c r="Y22" s="20">
        <v>2.692931159237887</v>
      </c>
      <c r="Z22" s="32">
        <v>13.014781224615348</v>
      </c>
      <c r="AA22" s="32">
        <v>7.39065278849129</v>
      </c>
      <c r="AB22" s="32">
        <v>7.25187822839431</v>
      </c>
      <c r="AC22" s="32">
        <v>169.38453032460018</v>
      </c>
      <c r="AD22" s="32">
        <v>4.731980546384704</v>
      </c>
      <c r="AE22" s="32">
        <v>4.739272736952923</v>
      </c>
      <c r="AF22" s="32">
        <v>1.804166033244293</v>
      </c>
      <c r="AG22" s="32">
        <v>0.5471193181320814</v>
      </c>
      <c r="AH22" s="32">
        <v>0.5338591588365649</v>
      </c>
    </row>
    <row r="23" ht="15.75" customHeight="1">
      <c r="A23" s="20" t="s">
        <v>139</v>
      </c>
      <c r="B23" s="20">
        <v>5226.7</v>
      </c>
      <c r="C23" s="20" t="s">
        <v>119</v>
      </c>
      <c r="D23" s="20" t="s">
        <v>139</v>
      </c>
      <c r="E23" s="20">
        <v>0.44</v>
      </c>
      <c r="F23" s="32">
        <v>1860.9473447344737</v>
      </c>
      <c r="G23" s="32">
        <v>18.5</v>
      </c>
      <c r="H23" s="32">
        <v>0.018313876402433194</v>
      </c>
      <c r="I23" s="32">
        <v>358.21104083647026</v>
      </c>
      <c r="J23" s="32">
        <v>0.08608400164579026</v>
      </c>
      <c r="K23" s="32">
        <v>0.034433600658316105</v>
      </c>
      <c r="L23" s="32">
        <v>0.38387345679012363</v>
      </c>
      <c r="M23" s="32">
        <v>0.38387345679012363</v>
      </c>
      <c r="N23" s="32">
        <v>0.0</v>
      </c>
      <c r="O23" s="32">
        <v>1.2106866218541859</v>
      </c>
      <c r="P23" s="32">
        <v>1.2106866218541859</v>
      </c>
      <c r="Q23" s="32">
        <v>0.0</v>
      </c>
      <c r="R23" s="32">
        <v>4.861375394321768</v>
      </c>
      <c r="S23" s="32">
        <v>4.861375394321768</v>
      </c>
      <c r="T23" s="32">
        <v>0.0</v>
      </c>
      <c r="U23" s="32">
        <v>17.179940189274447</v>
      </c>
      <c r="V23" s="32">
        <v>17.179940189274447</v>
      </c>
      <c r="W23" s="32">
        <v>0.0</v>
      </c>
      <c r="X23" s="32">
        <v>2.2130799134164407</v>
      </c>
      <c r="Y23" s="20">
        <v>2.2130799134164407</v>
      </c>
      <c r="Z23" s="32">
        <v>0.0</v>
      </c>
      <c r="AA23" s="32">
        <v>4.897722703167321</v>
      </c>
      <c r="AB23" s="32">
        <v>4.897722703167321</v>
      </c>
      <c r="AC23" s="32">
        <v>0.0</v>
      </c>
      <c r="AD23" s="32">
        <v>4.752496941196242</v>
      </c>
      <c r="AE23" s="32">
        <v>4.752496941196242</v>
      </c>
      <c r="AF23" s="32">
        <v>0.0</v>
      </c>
      <c r="AG23" s="32">
        <v>0.5380078483480739</v>
      </c>
      <c r="AH23" s="32">
        <v>0.5297850858214337</v>
      </c>
    </row>
    <row r="24" ht="15.75" customHeight="1">
      <c r="A24" s="20" t="s">
        <v>142</v>
      </c>
      <c r="B24" s="20">
        <v>5228.2</v>
      </c>
      <c r="C24" s="20" t="s">
        <v>119</v>
      </c>
      <c r="D24" s="20" t="s">
        <v>142</v>
      </c>
      <c r="E24" s="20">
        <v>0.44</v>
      </c>
      <c r="F24" s="32">
        <v>401.6318274334225</v>
      </c>
      <c r="G24" s="32">
        <v>22.458333333333332</v>
      </c>
      <c r="H24" s="32">
        <v>1.6963072630381884</v>
      </c>
      <c r="I24" s="32">
        <v>19.53892243781995</v>
      </c>
      <c r="J24" s="32">
        <v>12.50241878102324</v>
      </c>
      <c r="K24" s="32">
        <v>5.000967512409296</v>
      </c>
      <c r="L24" s="32">
        <v>32.01856674382717</v>
      </c>
      <c r="M24" s="32">
        <v>7.917582947530864</v>
      </c>
      <c r="N24" s="32">
        <v>24.10098379629629</v>
      </c>
      <c r="O24" s="32">
        <v>2.2206716927146997</v>
      </c>
      <c r="P24" s="32">
        <v>1.9032557443336895</v>
      </c>
      <c r="Q24" s="32">
        <v>29.57615524409632</v>
      </c>
      <c r="R24" s="32">
        <v>67.01678998957249</v>
      </c>
      <c r="S24" s="32">
        <v>16.764269198312235</v>
      </c>
      <c r="T24" s="32">
        <v>4397.870399999999</v>
      </c>
      <c r="U24" s="32">
        <v>40.869270615224174</v>
      </c>
      <c r="V24" s="32">
        <v>31.70844289029534</v>
      </c>
      <c r="W24" s="32">
        <v>830.36606</v>
      </c>
      <c r="X24" s="32">
        <v>2.3501645685301593</v>
      </c>
      <c r="Y24" s="20">
        <v>2.3246001599271287</v>
      </c>
      <c r="Z24" s="32">
        <v>4.553351782682321</v>
      </c>
      <c r="AA24" s="32">
        <v>5.52327349917455</v>
      </c>
      <c r="AB24" s="32">
        <v>5.403765903533232</v>
      </c>
      <c r="AC24" s="32">
        <v>20.73301245685627</v>
      </c>
      <c r="AD24" s="32">
        <v>3.601579043397492</v>
      </c>
      <c r="AE24" s="32">
        <v>3.6368359116840194</v>
      </c>
      <c r="AF24" s="32">
        <v>0.5630780310676569</v>
      </c>
      <c r="AG24" s="32">
        <v>0.5638443630719304</v>
      </c>
      <c r="AH24" s="32">
        <v>0.5549835347611594</v>
      </c>
    </row>
    <row r="25" ht="15.75" customHeight="1">
      <c r="A25" s="20" t="s">
        <v>145</v>
      </c>
      <c r="B25" s="20">
        <v>5232.05</v>
      </c>
      <c r="C25" s="20" t="s">
        <v>119</v>
      </c>
      <c r="D25" s="20" t="s">
        <v>145</v>
      </c>
      <c r="E25" s="20">
        <v>0.44</v>
      </c>
      <c r="F25" s="32">
        <v>565.6662887409356</v>
      </c>
      <c r="G25" s="32">
        <v>26.206896551724135</v>
      </c>
      <c r="H25" s="32">
        <v>2.0363720949484643</v>
      </c>
      <c r="I25" s="32">
        <v>63.536869422068044</v>
      </c>
      <c r="J25" s="32">
        <v>30.44694742328524</v>
      </c>
      <c r="K25" s="32">
        <v>12.178778969314095</v>
      </c>
      <c r="L25" s="32">
        <v>43.17635995370368</v>
      </c>
      <c r="M25" s="32">
        <v>20.459346064814813</v>
      </c>
      <c r="N25" s="32">
        <v>22.71701388888889</v>
      </c>
      <c r="O25" s="32">
        <v>2.9029506077573486</v>
      </c>
      <c r="P25" s="32">
        <v>2.4636035418559854</v>
      </c>
      <c r="Q25" s="32">
        <v>18.96352668348506</v>
      </c>
      <c r="R25" s="32">
        <v>64.1017189349112</v>
      </c>
      <c r="S25" s="32">
        <v>31.205863221884492</v>
      </c>
      <c r="T25" s="32">
        <v>1266.628</v>
      </c>
      <c r="U25" s="32">
        <v>45.33187788461539</v>
      </c>
      <c r="V25" s="32">
        <v>35.357988586626135</v>
      </c>
      <c r="W25" s="32">
        <v>409.93294222222227</v>
      </c>
      <c r="X25" s="32">
        <v>2.0496651624878433</v>
      </c>
      <c r="Y25" s="20">
        <v>2.0126126634218835</v>
      </c>
      <c r="Z25" s="32">
        <v>3.404139850565674</v>
      </c>
      <c r="AA25" s="32">
        <v>4.201127278316317</v>
      </c>
      <c r="AB25" s="32">
        <v>4.0506097329661275</v>
      </c>
      <c r="AC25" s="32">
        <v>11.588168122209291</v>
      </c>
      <c r="AD25" s="32">
        <v>2.6800331257139223</v>
      </c>
      <c r="AE25" s="32">
        <v>2.739704992836615</v>
      </c>
      <c r="AF25" s="32">
        <v>0.4986948720065951</v>
      </c>
      <c r="AG25" s="32">
        <v>0.5250757753752497</v>
      </c>
      <c r="AH25" s="32">
        <v>0.5161806065487047</v>
      </c>
    </row>
    <row r="26" ht="15.75" customHeight="1">
      <c r="A26" s="20" t="s">
        <v>146</v>
      </c>
      <c r="B26" s="20">
        <v>5232.25</v>
      </c>
      <c r="C26" s="20" t="s">
        <v>119</v>
      </c>
      <c r="D26" s="20" t="s">
        <v>146</v>
      </c>
      <c r="E26" s="20">
        <v>0.44</v>
      </c>
      <c r="F26" s="32">
        <v>632.9494998624916</v>
      </c>
      <c r="G26" s="32">
        <v>22.85714285714285</v>
      </c>
      <c r="H26" s="32">
        <v>0.53832077513134</v>
      </c>
      <c r="I26" s="32">
        <v>42.052665873163754</v>
      </c>
      <c r="J26" s="32">
        <v>8.16233952648243</v>
      </c>
      <c r="K26" s="32">
        <v>3.264935810592972</v>
      </c>
      <c r="L26" s="32">
        <v>14.99879436728395</v>
      </c>
      <c r="M26" s="32">
        <v>6.853009259259259</v>
      </c>
      <c r="N26" s="32">
        <v>8.145785108024691</v>
      </c>
      <c r="O26" s="32">
        <v>2.228332288420278</v>
      </c>
      <c r="P26" s="32">
        <v>1.9895475963688503</v>
      </c>
      <c r="Q26" s="32">
        <v>23.151840929426644</v>
      </c>
      <c r="R26" s="32">
        <v>42.462978843441455</v>
      </c>
      <c r="S26" s="32">
        <v>19.622920399429383</v>
      </c>
      <c r="T26" s="32">
        <v>2043.8230999999998</v>
      </c>
      <c r="U26" s="32">
        <v>36.625019746121296</v>
      </c>
      <c r="V26" s="32">
        <v>28.855508502139802</v>
      </c>
      <c r="W26" s="32">
        <v>717.4284425</v>
      </c>
      <c r="X26" s="32">
        <v>2.0296508441603236</v>
      </c>
      <c r="Y26" s="20">
        <v>1.9966226584104703</v>
      </c>
      <c r="Z26" s="32">
        <v>4.9237456204911965</v>
      </c>
      <c r="AA26" s="32">
        <v>4.119482549200714</v>
      </c>
      <c r="AB26" s="32">
        <v>3.9865020400780935</v>
      </c>
      <c r="AC26" s="32">
        <v>24.24327093530624</v>
      </c>
      <c r="AD26" s="32">
        <v>3.050772867658708</v>
      </c>
      <c r="AE26" s="32">
        <v>3.0786137585748223</v>
      </c>
      <c r="AF26" s="32">
        <v>0.6112148011341785</v>
      </c>
      <c r="AG26" s="32">
        <v>0.5688102601164239</v>
      </c>
      <c r="AH26" s="32">
        <v>0.5588797575417555</v>
      </c>
    </row>
    <row r="27" ht="15.75" customHeight="1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</row>
    <row r="28" ht="15.75" customHeight="1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</row>
    <row r="29" ht="15.75" customHeight="1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</row>
    <row r="30" ht="15.75" customHeight="1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</row>
    <row r="31" ht="15.75" customHeight="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</row>
    <row r="32" ht="15.75" customHeight="1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</row>
    <row r="33" ht="15.75" customHeight="1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</row>
    <row r="34" ht="15.75" customHeight="1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</row>
    <row r="35" ht="15.75" customHeight="1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</row>
    <row r="36" ht="15.75" customHeight="1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</row>
    <row r="37" ht="15.75" customHeight="1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</row>
    <row r="38" ht="15.75" customHeight="1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</row>
    <row r="39" ht="15.75" customHeight="1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</row>
    <row r="40" ht="15.75" customHeight="1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</row>
    <row r="41" ht="15.75" customHeight="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</row>
    <row r="42" ht="15.75" customHeight="1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</row>
    <row r="43" ht="15.75" customHeight="1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</row>
    <row r="44" ht="15.75" customHeight="1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</row>
    <row r="45" ht="15.75" customHeight="1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</row>
    <row r="46" ht="15.75" customHeight="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</row>
    <row r="47" ht="15.75" customHeight="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</row>
    <row r="48" ht="15.75" customHeight="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</row>
    <row r="49" ht="15.75" customHeight="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</row>
    <row r="50" ht="15.75" customHeight="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</row>
    <row r="51" ht="15.75" customHeight="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</row>
    <row r="52" ht="15.75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</row>
    <row r="53" ht="15.75" customHeight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</row>
    <row r="54" ht="15.75" customHeigh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</row>
    <row r="55" ht="15.75" customHeight="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</row>
    <row r="56" ht="15.75" customHeight="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</row>
    <row r="57" ht="15.75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</row>
    <row r="58" ht="15.75" customHeight="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</row>
    <row r="59" ht="15.75" customHeight="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</row>
    <row r="60" ht="15.75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</row>
    <row r="61" ht="15.75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</row>
    <row r="62" ht="15.75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</row>
    <row r="63" ht="15.75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</row>
    <row r="64" ht="15.75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</row>
    <row r="65" ht="15.75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</row>
    <row r="66" ht="15.75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</row>
    <row r="67" ht="15.75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</row>
    <row r="68" ht="15.75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</row>
    <row r="69" ht="15.75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</row>
    <row r="70" ht="15.75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</row>
    <row r="71" ht="15.75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</row>
    <row r="72" ht="15.75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</row>
    <row r="73" ht="15.75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</row>
    <row r="74" ht="15.75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</row>
    <row r="75" ht="15.75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</row>
    <row r="76" ht="15.75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</row>
    <row r="77" ht="15.75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</row>
    <row r="78" ht="15.75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</row>
    <row r="79" ht="15.75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</row>
    <row r="80" ht="15.75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</row>
    <row r="81" ht="15.75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</row>
    <row r="82" ht="15.75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</row>
    <row r="83" ht="15.75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</row>
    <row r="84" ht="15.7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</row>
    <row r="85" ht="15.7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</row>
    <row r="86" ht="15.7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</row>
    <row r="87" ht="15.75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</row>
    <row r="88" ht="15.75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</row>
    <row r="89" ht="15.75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</row>
    <row r="90" ht="15.75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</row>
    <row r="91" ht="15.75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</row>
    <row r="92" ht="15.75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8"/>
    </row>
    <row r="93" ht="15.75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</row>
    <row r="94" ht="15.75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</row>
    <row r="95" ht="15.75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</row>
    <row r="96" ht="15.75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</row>
    <row r="97" ht="15.75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</row>
    <row r="98" ht="15.75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</row>
    <row r="99" ht="15.7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</row>
    <row r="100" ht="15.7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28"/>
    </row>
    <row r="101" ht="15.7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28"/>
    </row>
    <row r="102" ht="15.7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</row>
    <row r="103" ht="15.7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</row>
    <row r="104" ht="15.7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</row>
    <row r="105" ht="15.7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</row>
    <row r="106" ht="15.75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  <c r="AH106" s="28"/>
    </row>
    <row r="107" ht="15.75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28"/>
    </row>
    <row r="108" ht="15.7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  <c r="AH108" s="28"/>
    </row>
    <row r="109" ht="15.75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</row>
    <row r="110" ht="15.7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28"/>
    </row>
    <row r="111" ht="15.7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</row>
    <row r="112" ht="15.7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28"/>
    </row>
    <row r="113" ht="15.7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</row>
    <row r="114" ht="15.7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</row>
    <row r="115" ht="15.7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28"/>
    </row>
    <row r="116" ht="15.7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28"/>
    </row>
    <row r="117" ht="15.7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8"/>
    </row>
    <row r="118" ht="15.7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</row>
    <row r="119" ht="15.7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28"/>
    </row>
    <row r="120" ht="15.7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28"/>
    </row>
    <row r="121" ht="15.7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28"/>
    </row>
    <row r="122" ht="15.7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28"/>
    </row>
    <row r="123" ht="15.7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</row>
    <row r="124" ht="15.7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28"/>
    </row>
    <row r="125" ht="15.7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28"/>
    </row>
    <row r="126" ht="15.7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</row>
    <row r="127" ht="15.7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</row>
    <row r="128" ht="15.7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</row>
    <row r="129" ht="15.7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  <c r="AH129" s="28"/>
    </row>
    <row r="130" ht="15.7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28"/>
    </row>
    <row r="131" ht="15.7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  <c r="AH131" s="28"/>
    </row>
    <row r="132" ht="15.7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28"/>
    </row>
    <row r="133" ht="15.7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  <c r="AH133" s="28"/>
    </row>
    <row r="134" ht="15.7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  <c r="AH134" s="28"/>
    </row>
    <row r="135" ht="15.7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  <c r="AH135" s="28"/>
    </row>
    <row r="136" ht="15.7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  <c r="AH136" s="28"/>
    </row>
    <row r="137" ht="15.7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  <c r="AH137" s="28"/>
    </row>
    <row r="138" ht="15.7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  <c r="AG138" s="28"/>
      <c r="AH138" s="28"/>
    </row>
    <row r="139" ht="15.7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  <c r="AE139" s="28"/>
      <c r="AF139" s="28"/>
      <c r="AG139" s="28"/>
      <c r="AH139" s="28"/>
    </row>
    <row r="140" ht="15.7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  <c r="AG140" s="28"/>
      <c r="AH140" s="28"/>
    </row>
    <row r="141" ht="15.7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  <c r="AG141" s="28"/>
      <c r="AH141" s="28"/>
    </row>
    <row r="142" ht="15.7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</row>
    <row r="143" ht="15.7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</row>
    <row r="144" ht="15.7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</row>
    <row r="145" ht="15.7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</row>
    <row r="146" ht="15.7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</row>
    <row r="147" ht="15.7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  <c r="AH147" s="28"/>
    </row>
    <row r="148" ht="15.7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  <c r="AH148" s="28"/>
    </row>
    <row r="149" ht="15.7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28"/>
    </row>
    <row r="150" ht="15.7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  <c r="AH150" s="28"/>
    </row>
    <row r="151" ht="15.7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  <c r="AH151" s="28"/>
    </row>
    <row r="152" ht="15.7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  <c r="AH152" s="28"/>
    </row>
    <row r="153" ht="15.75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  <c r="AG153" s="28"/>
      <c r="AH153" s="28"/>
    </row>
    <row r="154" ht="15.7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  <c r="AE154" s="28"/>
      <c r="AF154" s="28"/>
      <c r="AG154" s="28"/>
      <c r="AH154" s="28"/>
    </row>
    <row r="155" ht="15.75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  <c r="AG155" s="28"/>
      <c r="AH155" s="28"/>
    </row>
    <row r="156" ht="15.7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  <c r="AG156" s="28"/>
      <c r="AH156" s="28"/>
    </row>
    <row r="157" ht="15.75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  <c r="AH157" s="28"/>
    </row>
    <row r="158" ht="15.7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  <c r="AE158" s="28"/>
      <c r="AF158" s="28"/>
      <c r="AG158" s="28"/>
      <c r="AH158" s="28"/>
    </row>
    <row r="159" ht="15.75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  <c r="AE159" s="28"/>
      <c r="AF159" s="28"/>
      <c r="AG159" s="28"/>
      <c r="AH159" s="28"/>
    </row>
    <row r="160" ht="15.75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  <c r="AE160" s="28"/>
      <c r="AF160" s="28"/>
      <c r="AG160" s="28"/>
      <c r="AH160" s="28"/>
    </row>
    <row r="161" ht="15.75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  <c r="AG161" s="28"/>
      <c r="AH161" s="28"/>
    </row>
    <row r="162" ht="15.75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8"/>
      <c r="AF162" s="28"/>
      <c r="AG162" s="28"/>
      <c r="AH162" s="28"/>
    </row>
    <row r="163" ht="15.7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  <c r="AE163" s="28"/>
      <c r="AF163" s="28"/>
      <c r="AG163" s="28"/>
      <c r="AH163" s="28"/>
    </row>
    <row r="164" ht="15.75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  <c r="AE164" s="28"/>
      <c r="AF164" s="28"/>
      <c r="AG164" s="28"/>
      <c r="AH164" s="28"/>
    </row>
    <row r="165" ht="15.75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  <c r="AE165" s="28"/>
      <c r="AF165" s="28"/>
      <c r="AG165" s="28"/>
      <c r="AH165" s="28"/>
    </row>
    <row r="166" ht="15.75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  <c r="AG166" s="28"/>
      <c r="AH166" s="28"/>
    </row>
    <row r="167" ht="15.75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  <c r="AH167" s="28"/>
    </row>
    <row r="168" ht="15.7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8"/>
      <c r="AF168" s="28"/>
      <c r="AG168" s="28"/>
      <c r="AH168" s="28"/>
    </row>
    <row r="169" ht="15.7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  <c r="AE169" s="28"/>
      <c r="AF169" s="28"/>
      <c r="AG169" s="28"/>
      <c r="AH169" s="28"/>
    </row>
    <row r="170" ht="15.7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  <c r="AE170" s="28"/>
      <c r="AF170" s="28"/>
      <c r="AG170" s="28"/>
      <c r="AH170" s="28"/>
    </row>
    <row r="171" ht="15.7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  <c r="AE171" s="28"/>
      <c r="AF171" s="28"/>
      <c r="AG171" s="28"/>
      <c r="AH171" s="28"/>
    </row>
    <row r="172" ht="15.7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28"/>
      <c r="AE172" s="28"/>
      <c r="AF172" s="28"/>
      <c r="AG172" s="28"/>
      <c r="AH172" s="28"/>
    </row>
    <row r="173" ht="15.7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  <c r="AE173" s="28"/>
      <c r="AF173" s="28"/>
      <c r="AG173" s="28"/>
      <c r="AH173" s="28"/>
    </row>
    <row r="174" ht="15.7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  <c r="AE174" s="28"/>
      <c r="AF174" s="28"/>
      <c r="AG174" s="28"/>
      <c r="AH174" s="28"/>
    </row>
    <row r="175" ht="15.7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  <c r="AE175" s="28"/>
      <c r="AF175" s="28"/>
      <c r="AG175" s="28"/>
      <c r="AH175" s="28"/>
    </row>
    <row r="176" ht="15.75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  <c r="AE176" s="28"/>
      <c r="AF176" s="28"/>
      <c r="AG176" s="28"/>
      <c r="AH176" s="28"/>
    </row>
    <row r="177" ht="15.7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  <c r="AE177" s="28"/>
      <c r="AF177" s="28"/>
      <c r="AG177" s="28"/>
      <c r="AH177" s="28"/>
    </row>
    <row r="178" ht="15.7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  <c r="AE178" s="28"/>
      <c r="AF178" s="28"/>
      <c r="AG178" s="28"/>
      <c r="AH178" s="28"/>
    </row>
    <row r="179" ht="15.7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  <c r="AH179" s="28"/>
    </row>
    <row r="180" ht="15.75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8"/>
      <c r="AF180" s="28"/>
      <c r="AG180" s="28"/>
      <c r="AH180" s="28"/>
    </row>
    <row r="181" ht="15.75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  <c r="AE181" s="28"/>
      <c r="AF181" s="28"/>
      <c r="AG181" s="28"/>
      <c r="AH181" s="28"/>
    </row>
    <row r="182" ht="15.7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  <c r="AE182" s="28"/>
      <c r="AF182" s="28"/>
      <c r="AG182" s="28"/>
      <c r="AH182" s="28"/>
    </row>
    <row r="183" ht="15.7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  <c r="AE183" s="28"/>
      <c r="AF183" s="28"/>
      <c r="AG183" s="28"/>
      <c r="AH183" s="28"/>
    </row>
    <row r="184" ht="15.75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  <c r="AE184" s="28"/>
      <c r="AF184" s="28"/>
      <c r="AG184" s="28"/>
      <c r="AH184" s="28"/>
    </row>
    <row r="185" ht="15.75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  <c r="AE185" s="28"/>
      <c r="AF185" s="28"/>
      <c r="AG185" s="28"/>
      <c r="AH185" s="28"/>
    </row>
    <row r="186" ht="15.75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  <c r="AE186" s="28"/>
      <c r="AF186" s="28"/>
      <c r="AG186" s="28"/>
      <c r="AH186" s="28"/>
    </row>
    <row r="187" ht="15.75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  <c r="AE187" s="28"/>
      <c r="AF187" s="28"/>
      <c r="AG187" s="28"/>
      <c r="AH187" s="28"/>
    </row>
    <row r="188" ht="15.75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28"/>
      <c r="AE188" s="28"/>
      <c r="AF188" s="28"/>
      <c r="AG188" s="28"/>
      <c r="AH188" s="28"/>
    </row>
    <row r="189" ht="15.75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  <c r="AE189" s="28"/>
      <c r="AF189" s="28"/>
      <c r="AG189" s="28"/>
      <c r="AH189" s="28"/>
    </row>
    <row r="190" ht="15.75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  <c r="AE190" s="28"/>
      <c r="AF190" s="28"/>
      <c r="AG190" s="28"/>
      <c r="AH190" s="28"/>
    </row>
    <row r="191" ht="15.75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  <c r="AE191" s="28"/>
      <c r="AF191" s="28"/>
      <c r="AG191" s="28"/>
      <c r="AH191" s="28"/>
    </row>
    <row r="192" ht="15.75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28"/>
      <c r="AE192" s="28"/>
      <c r="AF192" s="28"/>
      <c r="AG192" s="28"/>
      <c r="AH192" s="28"/>
    </row>
    <row r="193" ht="15.75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28"/>
      <c r="AE193" s="28"/>
      <c r="AF193" s="28"/>
      <c r="AG193" s="28"/>
      <c r="AH193" s="28"/>
    </row>
    <row r="194" ht="15.75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28"/>
      <c r="AE194" s="28"/>
      <c r="AF194" s="28"/>
      <c r="AG194" s="28"/>
      <c r="AH194" s="28"/>
    </row>
    <row r="195" ht="15.75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28"/>
      <c r="AE195" s="28"/>
      <c r="AF195" s="28"/>
      <c r="AG195" s="28"/>
      <c r="AH195" s="28"/>
    </row>
    <row r="196" ht="15.75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  <c r="AG196" s="28"/>
      <c r="AH196" s="28"/>
    </row>
    <row r="197" ht="15.75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28"/>
      <c r="AE197" s="28"/>
      <c r="AF197" s="28"/>
      <c r="AG197" s="28"/>
      <c r="AH197" s="28"/>
    </row>
    <row r="198" ht="15.75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28"/>
      <c r="AE198" s="28"/>
      <c r="AF198" s="28"/>
      <c r="AG198" s="28"/>
      <c r="AH198" s="28"/>
    </row>
    <row r="199" ht="15.75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28"/>
      <c r="AE199" s="28"/>
      <c r="AF199" s="28"/>
      <c r="AG199" s="28"/>
      <c r="AH199" s="28"/>
    </row>
    <row r="200" ht="15.75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  <c r="AD200" s="28"/>
      <c r="AE200" s="28"/>
      <c r="AF200" s="28"/>
      <c r="AG200" s="28"/>
      <c r="AH200" s="28"/>
    </row>
    <row r="201" ht="15.75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28"/>
      <c r="AE201" s="28"/>
      <c r="AF201" s="28"/>
      <c r="AG201" s="28"/>
      <c r="AH201" s="28"/>
    </row>
    <row r="202" ht="15.75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  <c r="AD202" s="28"/>
      <c r="AE202" s="28"/>
      <c r="AF202" s="28"/>
      <c r="AG202" s="28"/>
      <c r="AH202" s="28"/>
    </row>
    <row r="203" ht="15.75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28"/>
      <c r="AE203" s="28"/>
      <c r="AF203" s="28"/>
      <c r="AG203" s="28"/>
      <c r="AH203" s="28"/>
    </row>
    <row r="204" ht="15.75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  <c r="AD204" s="28"/>
      <c r="AE204" s="28"/>
      <c r="AF204" s="28"/>
      <c r="AG204" s="28"/>
      <c r="AH204" s="28"/>
    </row>
    <row r="205" ht="15.75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28"/>
      <c r="AE205" s="28"/>
      <c r="AF205" s="28"/>
      <c r="AG205" s="28"/>
      <c r="AH205" s="28"/>
    </row>
    <row r="206" ht="15.75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28"/>
      <c r="AE206" s="28"/>
      <c r="AF206" s="28"/>
      <c r="AG206" s="28"/>
      <c r="AH206" s="28"/>
    </row>
    <row r="207" ht="15.75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28"/>
      <c r="AE207" s="28"/>
      <c r="AF207" s="28"/>
      <c r="AG207" s="28"/>
      <c r="AH207" s="28"/>
    </row>
    <row r="208" ht="15.75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  <c r="AD208" s="28"/>
      <c r="AE208" s="28"/>
      <c r="AF208" s="28"/>
      <c r="AG208" s="28"/>
      <c r="AH208" s="28"/>
    </row>
    <row r="209" ht="15.75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28"/>
      <c r="AE209" s="28"/>
      <c r="AF209" s="28"/>
      <c r="AG209" s="28"/>
      <c r="AH209" s="28"/>
    </row>
    <row r="210" ht="15.75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  <c r="AD210" s="28"/>
      <c r="AE210" s="28"/>
      <c r="AF210" s="28"/>
      <c r="AG210" s="28"/>
      <c r="AH210" s="28"/>
    </row>
    <row r="211" ht="15.75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  <c r="AD211" s="28"/>
      <c r="AE211" s="28"/>
      <c r="AF211" s="28"/>
      <c r="AG211" s="28"/>
      <c r="AH211" s="28"/>
    </row>
    <row r="212" ht="15.75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  <c r="AD212" s="28"/>
      <c r="AE212" s="28"/>
      <c r="AF212" s="28"/>
      <c r="AG212" s="28"/>
      <c r="AH212" s="28"/>
    </row>
    <row r="213" ht="15.7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  <c r="AD213" s="28"/>
      <c r="AE213" s="28"/>
      <c r="AF213" s="28"/>
      <c r="AG213" s="28"/>
      <c r="AH213" s="28"/>
    </row>
    <row r="214" ht="15.7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  <c r="AD214" s="28"/>
      <c r="AE214" s="28"/>
      <c r="AF214" s="28"/>
      <c r="AG214" s="28"/>
      <c r="AH214" s="28"/>
    </row>
    <row r="215" ht="15.7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  <c r="AD215" s="28"/>
      <c r="AE215" s="28"/>
      <c r="AF215" s="28"/>
      <c r="AG215" s="28"/>
      <c r="AH215" s="28"/>
    </row>
    <row r="216" ht="15.75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  <c r="AD216" s="28"/>
      <c r="AE216" s="28"/>
      <c r="AF216" s="28"/>
      <c r="AG216" s="28"/>
      <c r="AH216" s="28"/>
    </row>
    <row r="217" ht="15.75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28"/>
      <c r="AE217" s="28"/>
      <c r="AF217" s="28"/>
      <c r="AG217" s="28"/>
      <c r="AH217" s="28"/>
    </row>
    <row r="218" ht="15.75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  <c r="AD218" s="28"/>
      <c r="AE218" s="28"/>
      <c r="AF218" s="28"/>
      <c r="AG218" s="28"/>
      <c r="AH218" s="28"/>
    </row>
    <row r="219" ht="15.75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  <c r="AD219" s="28"/>
      <c r="AE219" s="28"/>
      <c r="AF219" s="28"/>
      <c r="AG219" s="28"/>
      <c r="AH219" s="28"/>
    </row>
    <row r="220" ht="15.75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  <c r="AD220" s="28"/>
      <c r="AE220" s="28"/>
      <c r="AF220" s="28"/>
      <c r="AG220" s="28"/>
      <c r="AH220" s="28"/>
    </row>
    <row r="221" ht="15.75" customHeight="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28"/>
      <c r="AE221" s="28"/>
      <c r="AF221" s="28"/>
      <c r="AG221" s="28"/>
      <c r="AH221" s="28"/>
    </row>
    <row r="222" ht="15.75" customHeight="1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28"/>
      <c r="AE222" s="28"/>
      <c r="AF222" s="28"/>
      <c r="AG222" s="28"/>
      <c r="AH222" s="28"/>
    </row>
    <row r="223" ht="15.75" customHeight="1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  <c r="AE223" s="28"/>
      <c r="AF223" s="28"/>
      <c r="AG223" s="28"/>
      <c r="AH223" s="28"/>
    </row>
    <row r="224" ht="15.75" customHeight="1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28"/>
      <c r="AE224" s="28"/>
      <c r="AF224" s="28"/>
      <c r="AG224" s="28"/>
      <c r="AH224" s="28"/>
    </row>
    <row r="225" ht="15.75" customHeight="1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  <c r="AD225" s="28"/>
      <c r="AE225" s="28"/>
      <c r="AF225" s="28"/>
      <c r="AG225" s="28"/>
      <c r="AH225" s="28"/>
    </row>
    <row r="226" ht="15.75" customHeight="1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28"/>
      <c r="AE226" s="28"/>
      <c r="AF226" s="28"/>
      <c r="AG226" s="28"/>
      <c r="AH226" s="28"/>
    </row>
    <row r="227" ht="15.75" customHeight="1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  <c r="AD227" s="28"/>
      <c r="AE227" s="28"/>
      <c r="AF227" s="28"/>
      <c r="AG227" s="28"/>
      <c r="AH227" s="28"/>
    </row>
    <row r="228" ht="15.75" customHeight="1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  <c r="AD228" s="28"/>
      <c r="AE228" s="28"/>
      <c r="AF228" s="28"/>
      <c r="AG228" s="28"/>
      <c r="AH228" s="28"/>
    </row>
    <row r="229" ht="15.75" customHeight="1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  <c r="AD229" s="28"/>
      <c r="AE229" s="28"/>
      <c r="AF229" s="28"/>
      <c r="AG229" s="28"/>
      <c r="AH229" s="28"/>
    </row>
    <row r="230" ht="15.75" customHeight="1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  <c r="AD230" s="28"/>
      <c r="AE230" s="28"/>
      <c r="AF230" s="28"/>
      <c r="AG230" s="28"/>
      <c r="AH230" s="28"/>
    </row>
    <row r="231" ht="15.75" customHeight="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  <c r="AD231" s="28"/>
      <c r="AE231" s="28"/>
      <c r="AF231" s="28"/>
      <c r="AG231" s="28"/>
      <c r="AH231" s="28"/>
    </row>
    <row r="232" ht="15.75" customHeight="1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  <c r="AD232" s="28"/>
      <c r="AE232" s="28"/>
      <c r="AF232" s="28"/>
      <c r="AG232" s="28"/>
      <c r="AH232" s="28"/>
    </row>
    <row r="233" ht="15.75" customHeight="1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  <c r="AD233" s="28"/>
      <c r="AE233" s="28"/>
      <c r="AF233" s="28"/>
      <c r="AG233" s="28"/>
      <c r="AH233" s="28"/>
    </row>
    <row r="234" ht="15.75" customHeight="1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  <c r="AD234" s="28"/>
      <c r="AE234" s="28"/>
      <c r="AF234" s="28"/>
      <c r="AG234" s="28"/>
      <c r="AH234" s="28"/>
    </row>
    <row r="235" ht="15.75" customHeight="1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  <c r="AD235" s="28"/>
      <c r="AE235" s="28"/>
      <c r="AF235" s="28"/>
      <c r="AG235" s="28"/>
      <c r="AH235" s="28"/>
    </row>
    <row r="236" ht="15.75" customHeight="1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  <c r="AD236" s="28"/>
      <c r="AE236" s="28"/>
      <c r="AF236" s="28"/>
      <c r="AG236" s="28"/>
      <c r="AH236" s="28"/>
    </row>
    <row r="237" ht="15.75" customHeight="1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  <c r="AD237" s="28"/>
      <c r="AE237" s="28"/>
      <c r="AF237" s="28"/>
      <c r="AG237" s="28"/>
      <c r="AH237" s="28"/>
    </row>
    <row r="238" ht="15.75" customHeight="1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  <c r="AD238" s="28"/>
      <c r="AE238" s="28"/>
      <c r="AF238" s="28"/>
      <c r="AG238" s="28"/>
      <c r="AH238" s="28"/>
    </row>
    <row r="239" ht="15.75" customHeight="1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  <c r="AD239" s="28"/>
      <c r="AE239" s="28"/>
      <c r="AF239" s="28"/>
      <c r="AG239" s="28"/>
      <c r="AH239" s="28"/>
    </row>
    <row r="240" ht="15.75" customHeight="1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  <c r="AD240" s="28"/>
      <c r="AE240" s="28"/>
      <c r="AF240" s="28"/>
      <c r="AG240" s="28"/>
      <c r="AH240" s="28"/>
    </row>
    <row r="241" ht="15.75" customHeight="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28"/>
      <c r="AE241" s="28"/>
      <c r="AF241" s="28"/>
      <c r="AG241" s="28"/>
      <c r="AH241" s="28"/>
    </row>
    <row r="242" ht="15.75" customHeight="1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  <c r="AD242" s="28"/>
      <c r="AE242" s="28"/>
      <c r="AF242" s="28"/>
      <c r="AG242" s="28"/>
      <c r="AH242" s="28"/>
    </row>
    <row r="243" ht="15.75" customHeight="1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  <c r="AD243" s="28"/>
      <c r="AE243" s="28"/>
      <c r="AF243" s="28"/>
      <c r="AG243" s="28"/>
      <c r="AH243" s="28"/>
    </row>
    <row r="244" ht="15.75" customHeight="1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  <c r="AD244" s="28"/>
      <c r="AE244" s="28"/>
      <c r="AF244" s="28"/>
      <c r="AG244" s="28"/>
      <c r="AH244" s="28"/>
    </row>
    <row r="245" ht="15.75" customHeight="1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28"/>
      <c r="AE245" s="28"/>
      <c r="AF245" s="28"/>
      <c r="AG245" s="28"/>
      <c r="AH245" s="28"/>
    </row>
    <row r="246" ht="15.75" customHeight="1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  <c r="AD246" s="28"/>
      <c r="AE246" s="28"/>
      <c r="AF246" s="28"/>
      <c r="AG246" s="28"/>
      <c r="AH246" s="28"/>
    </row>
    <row r="247" ht="15.75" customHeight="1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  <c r="AD247" s="28"/>
      <c r="AE247" s="28"/>
      <c r="AF247" s="28"/>
      <c r="AG247" s="28"/>
      <c r="AH247" s="28"/>
    </row>
    <row r="248" ht="15.75" customHeight="1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  <c r="AD248" s="28"/>
      <c r="AE248" s="28"/>
      <c r="AF248" s="28"/>
      <c r="AG248" s="28"/>
      <c r="AH248" s="28"/>
    </row>
    <row r="249" ht="15.75" customHeight="1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28"/>
      <c r="AE249" s="28"/>
      <c r="AF249" s="28"/>
      <c r="AG249" s="28"/>
      <c r="AH249" s="28"/>
    </row>
    <row r="250" ht="15.75" customHeight="1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  <c r="AD250" s="28"/>
      <c r="AE250" s="28"/>
      <c r="AF250" s="28"/>
      <c r="AG250" s="28"/>
      <c r="AH250" s="28"/>
    </row>
    <row r="251" ht="15.75" customHeight="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  <c r="AD251" s="28"/>
      <c r="AE251" s="28"/>
      <c r="AF251" s="28"/>
      <c r="AG251" s="28"/>
      <c r="AH251" s="28"/>
    </row>
    <row r="252" ht="15.75" customHeight="1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  <c r="AE252" s="28"/>
      <c r="AF252" s="28"/>
      <c r="AG252" s="28"/>
      <c r="AH252" s="28"/>
    </row>
    <row r="253" ht="15.75" customHeight="1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  <c r="AD253" s="28"/>
      <c r="AE253" s="28"/>
      <c r="AF253" s="28"/>
      <c r="AG253" s="28"/>
      <c r="AH253" s="28"/>
    </row>
    <row r="254" ht="15.75" customHeight="1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  <c r="AD254" s="28"/>
      <c r="AE254" s="28"/>
      <c r="AF254" s="28"/>
      <c r="AG254" s="28"/>
      <c r="AH254" s="28"/>
    </row>
    <row r="255" ht="15.75" customHeight="1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  <c r="AD255" s="28"/>
      <c r="AE255" s="28"/>
      <c r="AF255" s="28"/>
      <c r="AG255" s="28"/>
      <c r="AH255" s="28"/>
    </row>
    <row r="256" ht="15.75" customHeight="1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28"/>
      <c r="AE256" s="28"/>
      <c r="AF256" s="28"/>
      <c r="AG256" s="28"/>
      <c r="AH256" s="28"/>
    </row>
    <row r="257" ht="15.75" customHeight="1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  <c r="AD257" s="28"/>
      <c r="AE257" s="28"/>
      <c r="AF257" s="28"/>
      <c r="AG257" s="28"/>
      <c r="AH257" s="28"/>
    </row>
    <row r="258" ht="15.75" customHeight="1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28"/>
      <c r="AE258" s="28"/>
      <c r="AF258" s="28"/>
      <c r="AG258" s="28"/>
      <c r="AH258" s="28"/>
    </row>
    <row r="259" ht="15.75" customHeight="1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  <c r="AD259" s="28"/>
      <c r="AE259" s="28"/>
      <c r="AF259" s="28"/>
      <c r="AG259" s="28"/>
      <c r="AH259" s="28"/>
    </row>
    <row r="260" ht="15.75" customHeight="1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  <c r="AD260" s="28"/>
      <c r="AE260" s="28"/>
      <c r="AF260" s="28"/>
      <c r="AG260" s="28"/>
      <c r="AH260" s="28"/>
    </row>
    <row r="261" ht="15.75" customHeight="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  <c r="AD261" s="28"/>
      <c r="AE261" s="28"/>
      <c r="AF261" s="28"/>
      <c r="AG261" s="28"/>
      <c r="AH261" s="28"/>
    </row>
    <row r="262" ht="15.75" customHeight="1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  <c r="AD262" s="28"/>
      <c r="AE262" s="28"/>
      <c r="AF262" s="28"/>
      <c r="AG262" s="28"/>
      <c r="AH262" s="28"/>
    </row>
    <row r="263" ht="15.75" customHeight="1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  <c r="AD263" s="28"/>
      <c r="AE263" s="28"/>
      <c r="AF263" s="28"/>
      <c r="AG263" s="28"/>
      <c r="AH263" s="28"/>
    </row>
    <row r="264" ht="15.75" customHeight="1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  <c r="AD264" s="28"/>
      <c r="AE264" s="28"/>
      <c r="AF264" s="28"/>
      <c r="AG264" s="28"/>
      <c r="AH264" s="28"/>
    </row>
    <row r="265" ht="15.75" customHeight="1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  <c r="AD265" s="28"/>
      <c r="AE265" s="28"/>
      <c r="AF265" s="28"/>
      <c r="AG265" s="28"/>
      <c r="AH265" s="28"/>
    </row>
    <row r="266" ht="15.75" customHeight="1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  <c r="AD266" s="28"/>
      <c r="AE266" s="28"/>
      <c r="AF266" s="28"/>
      <c r="AG266" s="28"/>
      <c r="AH266" s="28"/>
    </row>
    <row r="267" ht="15.75" customHeight="1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  <c r="AD267" s="28"/>
      <c r="AE267" s="28"/>
      <c r="AF267" s="28"/>
      <c r="AG267" s="28"/>
      <c r="AH267" s="28"/>
    </row>
    <row r="268" ht="15.75" customHeight="1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  <c r="AD268" s="28"/>
      <c r="AE268" s="28"/>
      <c r="AF268" s="28"/>
      <c r="AG268" s="28"/>
      <c r="AH268" s="28"/>
    </row>
    <row r="269" ht="15.75" customHeight="1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  <c r="AD269" s="28"/>
      <c r="AE269" s="28"/>
      <c r="AF269" s="28"/>
      <c r="AG269" s="28"/>
      <c r="AH269" s="28"/>
    </row>
    <row r="270" ht="15.75" customHeight="1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  <c r="AD270" s="28"/>
      <c r="AE270" s="28"/>
      <c r="AF270" s="28"/>
      <c r="AG270" s="28"/>
      <c r="AH270" s="28"/>
    </row>
    <row r="271" ht="15.75" customHeight="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  <c r="AD271" s="28"/>
      <c r="AE271" s="28"/>
      <c r="AF271" s="28"/>
      <c r="AG271" s="28"/>
      <c r="AH271" s="28"/>
    </row>
    <row r="272" ht="15.75" customHeight="1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  <c r="AD272" s="28"/>
      <c r="AE272" s="28"/>
      <c r="AF272" s="28"/>
      <c r="AG272" s="28"/>
      <c r="AH272" s="28"/>
    </row>
    <row r="273" ht="15.75" customHeight="1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  <c r="AD273" s="28"/>
      <c r="AE273" s="28"/>
      <c r="AF273" s="28"/>
      <c r="AG273" s="28"/>
      <c r="AH273" s="28"/>
    </row>
    <row r="274" ht="15.75" customHeight="1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  <c r="AD274" s="28"/>
      <c r="AE274" s="28"/>
      <c r="AF274" s="28"/>
      <c r="AG274" s="28"/>
      <c r="AH274" s="28"/>
    </row>
    <row r="275" ht="15.75" customHeight="1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  <c r="AD275" s="28"/>
      <c r="AE275" s="28"/>
      <c r="AF275" s="28"/>
      <c r="AG275" s="28"/>
      <c r="AH275" s="28"/>
    </row>
    <row r="276" ht="15.75" customHeight="1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  <c r="AD276" s="28"/>
      <c r="AE276" s="28"/>
      <c r="AF276" s="28"/>
      <c r="AG276" s="28"/>
      <c r="AH276" s="28"/>
    </row>
    <row r="277" ht="15.75" customHeight="1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  <c r="AD277" s="28"/>
      <c r="AE277" s="28"/>
      <c r="AF277" s="28"/>
      <c r="AG277" s="28"/>
      <c r="AH277" s="28"/>
    </row>
    <row r="278" ht="15.75" customHeight="1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  <c r="AD278" s="28"/>
      <c r="AE278" s="28"/>
      <c r="AF278" s="28"/>
      <c r="AG278" s="28"/>
      <c r="AH278" s="28"/>
    </row>
    <row r="279" ht="15.75" customHeight="1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  <c r="AD279" s="28"/>
      <c r="AE279" s="28"/>
      <c r="AF279" s="28"/>
      <c r="AG279" s="28"/>
      <c r="AH279" s="28"/>
    </row>
    <row r="280" ht="15.75" customHeight="1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  <c r="AD280" s="28"/>
      <c r="AE280" s="28"/>
      <c r="AF280" s="28"/>
      <c r="AG280" s="28"/>
      <c r="AH280" s="28"/>
    </row>
    <row r="281" ht="15.75" customHeight="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  <c r="AD281" s="28"/>
      <c r="AE281" s="28"/>
      <c r="AF281" s="28"/>
      <c r="AG281" s="28"/>
      <c r="AH281" s="28"/>
    </row>
    <row r="282" ht="15.75" customHeight="1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  <c r="AD282" s="28"/>
      <c r="AE282" s="28"/>
      <c r="AF282" s="28"/>
      <c r="AG282" s="28"/>
      <c r="AH282" s="28"/>
    </row>
    <row r="283" ht="15.75" customHeight="1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  <c r="AD283" s="28"/>
      <c r="AE283" s="28"/>
      <c r="AF283" s="28"/>
      <c r="AG283" s="28"/>
      <c r="AH283" s="28"/>
    </row>
    <row r="284" ht="15.75" customHeight="1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  <c r="AD284" s="28"/>
      <c r="AE284" s="28"/>
      <c r="AF284" s="28"/>
      <c r="AG284" s="28"/>
      <c r="AH284" s="28"/>
    </row>
    <row r="285" ht="15.75" customHeight="1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  <c r="AD285" s="28"/>
      <c r="AE285" s="28"/>
      <c r="AF285" s="28"/>
      <c r="AG285" s="28"/>
      <c r="AH285" s="28"/>
    </row>
    <row r="286" ht="15.75" customHeight="1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  <c r="AD286" s="28"/>
      <c r="AE286" s="28"/>
      <c r="AF286" s="28"/>
      <c r="AG286" s="28"/>
      <c r="AH286" s="28"/>
    </row>
    <row r="287" ht="15.75" customHeight="1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  <c r="AD287" s="28"/>
      <c r="AE287" s="28"/>
      <c r="AF287" s="28"/>
      <c r="AG287" s="28"/>
      <c r="AH287" s="28"/>
    </row>
    <row r="288" ht="15.75" customHeight="1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  <c r="AD288" s="28"/>
      <c r="AE288" s="28"/>
      <c r="AF288" s="28"/>
      <c r="AG288" s="28"/>
      <c r="AH288" s="28"/>
    </row>
    <row r="289" ht="15.75" customHeight="1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  <c r="AD289" s="28"/>
      <c r="AE289" s="28"/>
      <c r="AF289" s="28"/>
      <c r="AG289" s="28"/>
      <c r="AH289" s="28"/>
    </row>
    <row r="290" ht="15.75" customHeight="1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  <c r="AD290" s="28"/>
      <c r="AE290" s="28"/>
      <c r="AF290" s="28"/>
      <c r="AG290" s="28"/>
      <c r="AH290" s="28"/>
    </row>
    <row r="291" ht="15.75" customHeight="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  <c r="AD291" s="28"/>
      <c r="AE291" s="28"/>
      <c r="AF291" s="28"/>
      <c r="AG291" s="28"/>
      <c r="AH291" s="28"/>
    </row>
    <row r="292" ht="15.75" customHeight="1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  <c r="AD292" s="28"/>
      <c r="AE292" s="28"/>
      <c r="AF292" s="28"/>
      <c r="AG292" s="28"/>
      <c r="AH292" s="28"/>
    </row>
    <row r="293" ht="15.75" customHeight="1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  <c r="AD293" s="28"/>
      <c r="AE293" s="28"/>
      <c r="AF293" s="28"/>
      <c r="AG293" s="28"/>
      <c r="AH293" s="28"/>
    </row>
    <row r="294" ht="15.75" customHeight="1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  <c r="AD294" s="28"/>
      <c r="AE294" s="28"/>
      <c r="AF294" s="28"/>
      <c r="AG294" s="28"/>
      <c r="AH294" s="28"/>
    </row>
    <row r="295" ht="15.75" customHeight="1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  <c r="AD295" s="28"/>
      <c r="AE295" s="28"/>
      <c r="AF295" s="28"/>
      <c r="AG295" s="28"/>
      <c r="AH295" s="28"/>
    </row>
    <row r="296" ht="15.75" customHeight="1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  <c r="AD296" s="28"/>
      <c r="AE296" s="28"/>
      <c r="AF296" s="28"/>
      <c r="AG296" s="28"/>
      <c r="AH296" s="28"/>
    </row>
    <row r="297" ht="15.75" customHeight="1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  <c r="AD297" s="28"/>
      <c r="AE297" s="28"/>
      <c r="AF297" s="28"/>
      <c r="AG297" s="28"/>
      <c r="AH297" s="28"/>
    </row>
    <row r="298" ht="15.75" customHeight="1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  <c r="AD298" s="28"/>
      <c r="AE298" s="28"/>
      <c r="AF298" s="28"/>
      <c r="AG298" s="28"/>
      <c r="AH298" s="28"/>
    </row>
    <row r="299" ht="15.75" customHeight="1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  <c r="AD299" s="28"/>
      <c r="AE299" s="28"/>
      <c r="AF299" s="28"/>
      <c r="AG299" s="28"/>
      <c r="AH299" s="28"/>
    </row>
    <row r="300" ht="15.75" customHeight="1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  <c r="AD300" s="28"/>
      <c r="AE300" s="28"/>
      <c r="AF300" s="28"/>
      <c r="AG300" s="28"/>
      <c r="AH300" s="28"/>
    </row>
    <row r="301" ht="15.75" customHeight="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  <c r="AD301" s="28"/>
      <c r="AE301" s="28"/>
      <c r="AF301" s="28"/>
      <c r="AG301" s="28"/>
      <c r="AH301" s="28"/>
    </row>
    <row r="302" ht="15.75" customHeight="1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  <c r="AD302" s="28"/>
      <c r="AE302" s="28"/>
      <c r="AF302" s="28"/>
      <c r="AG302" s="28"/>
      <c r="AH302" s="28"/>
    </row>
    <row r="303" ht="15.75" customHeight="1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  <c r="AD303" s="28"/>
      <c r="AE303" s="28"/>
      <c r="AF303" s="28"/>
      <c r="AG303" s="28"/>
      <c r="AH303" s="28"/>
    </row>
    <row r="304" ht="15.75" customHeight="1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  <c r="AD304" s="28"/>
      <c r="AE304" s="28"/>
      <c r="AF304" s="28"/>
      <c r="AG304" s="28"/>
      <c r="AH304" s="28"/>
    </row>
    <row r="305" ht="15.75" customHeight="1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  <c r="AD305" s="28"/>
      <c r="AE305" s="28"/>
      <c r="AF305" s="28"/>
      <c r="AG305" s="28"/>
      <c r="AH305" s="28"/>
    </row>
    <row r="306" ht="15.75" customHeight="1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  <c r="AD306" s="28"/>
      <c r="AE306" s="28"/>
      <c r="AF306" s="28"/>
      <c r="AG306" s="28"/>
      <c r="AH306" s="28"/>
    </row>
    <row r="307" ht="15.75" customHeight="1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  <c r="AD307" s="28"/>
      <c r="AE307" s="28"/>
      <c r="AF307" s="28"/>
      <c r="AG307" s="28"/>
      <c r="AH307" s="28"/>
    </row>
    <row r="308" ht="15.75" customHeight="1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  <c r="AD308" s="28"/>
      <c r="AE308" s="28"/>
      <c r="AF308" s="28"/>
      <c r="AG308" s="28"/>
      <c r="AH308" s="28"/>
    </row>
    <row r="309" ht="15.75" customHeight="1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  <c r="AD309" s="28"/>
      <c r="AE309" s="28"/>
      <c r="AF309" s="28"/>
      <c r="AG309" s="28"/>
      <c r="AH309" s="28"/>
    </row>
    <row r="310" ht="15.75" customHeight="1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  <c r="AD310" s="28"/>
      <c r="AE310" s="28"/>
      <c r="AF310" s="28"/>
      <c r="AG310" s="28"/>
      <c r="AH310" s="28"/>
    </row>
    <row r="311" ht="15.75" customHeight="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  <c r="AD311" s="28"/>
      <c r="AE311" s="28"/>
      <c r="AF311" s="28"/>
      <c r="AG311" s="28"/>
      <c r="AH311" s="28"/>
    </row>
    <row r="312" ht="15.75" customHeight="1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  <c r="AD312" s="28"/>
      <c r="AE312" s="28"/>
      <c r="AF312" s="28"/>
      <c r="AG312" s="28"/>
      <c r="AH312" s="28"/>
    </row>
    <row r="313" ht="15.75" customHeight="1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  <c r="AD313" s="28"/>
      <c r="AE313" s="28"/>
      <c r="AF313" s="28"/>
      <c r="AG313" s="28"/>
      <c r="AH313" s="28"/>
    </row>
    <row r="314" ht="15.75" customHeight="1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  <c r="AD314" s="28"/>
      <c r="AE314" s="28"/>
      <c r="AF314" s="28"/>
      <c r="AG314" s="28"/>
      <c r="AH314" s="28"/>
    </row>
    <row r="315" ht="15.75" customHeight="1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  <c r="AD315" s="28"/>
      <c r="AE315" s="28"/>
      <c r="AF315" s="28"/>
      <c r="AG315" s="28"/>
      <c r="AH315" s="28"/>
    </row>
    <row r="316" ht="15.75" customHeight="1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  <c r="AD316" s="28"/>
      <c r="AE316" s="28"/>
      <c r="AF316" s="28"/>
      <c r="AG316" s="28"/>
      <c r="AH316" s="28"/>
    </row>
    <row r="317" ht="15.75" customHeight="1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  <c r="AD317" s="28"/>
      <c r="AE317" s="28"/>
      <c r="AF317" s="28"/>
      <c r="AG317" s="28"/>
      <c r="AH317" s="28"/>
    </row>
    <row r="318" ht="15.75" customHeight="1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  <c r="AD318" s="28"/>
      <c r="AE318" s="28"/>
      <c r="AF318" s="28"/>
      <c r="AG318" s="28"/>
      <c r="AH318" s="28"/>
    </row>
    <row r="319" ht="15.75" customHeight="1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  <c r="AD319" s="28"/>
      <c r="AE319" s="28"/>
      <c r="AF319" s="28"/>
      <c r="AG319" s="28"/>
      <c r="AH319" s="28"/>
    </row>
    <row r="320" ht="15.75" customHeight="1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  <c r="AD320" s="28"/>
      <c r="AE320" s="28"/>
      <c r="AF320" s="28"/>
      <c r="AG320" s="28"/>
      <c r="AH320" s="28"/>
    </row>
    <row r="321" ht="15.75" customHeight="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  <c r="AD321" s="28"/>
      <c r="AE321" s="28"/>
      <c r="AF321" s="28"/>
      <c r="AG321" s="28"/>
      <c r="AH321" s="28"/>
    </row>
    <row r="322" ht="15.75" customHeight="1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  <c r="AD322" s="28"/>
      <c r="AE322" s="28"/>
      <c r="AF322" s="28"/>
      <c r="AG322" s="28"/>
      <c r="AH322" s="28"/>
    </row>
    <row r="323" ht="15.75" customHeight="1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  <c r="AD323" s="28"/>
      <c r="AE323" s="28"/>
      <c r="AF323" s="28"/>
      <c r="AG323" s="28"/>
      <c r="AH323" s="28"/>
    </row>
    <row r="324" ht="15.75" customHeight="1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  <c r="AD324" s="28"/>
      <c r="AE324" s="28"/>
      <c r="AF324" s="28"/>
      <c r="AG324" s="28"/>
      <c r="AH324" s="28"/>
    </row>
    <row r="325" ht="15.75" customHeight="1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  <c r="AD325" s="28"/>
      <c r="AE325" s="28"/>
      <c r="AF325" s="28"/>
      <c r="AG325" s="28"/>
      <c r="AH325" s="28"/>
    </row>
    <row r="326" ht="15.75" customHeight="1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  <c r="AD326" s="28"/>
      <c r="AE326" s="28"/>
      <c r="AF326" s="28"/>
      <c r="AG326" s="28"/>
      <c r="AH326" s="28"/>
    </row>
    <row r="327" ht="15.75" customHeight="1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  <c r="AD327" s="28"/>
      <c r="AE327" s="28"/>
      <c r="AF327" s="28"/>
      <c r="AG327" s="28"/>
      <c r="AH327" s="28"/>
    </row>
    <row r="328" ht="15.75" customHeight="1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  <c r="AD328" s="28"/>
      <c r="AE328" s="28"/>
      <c r="AF328" s="28"/>
      <c r="AG328" s="28"/>
      <c r="AH328" s="28"/>
    </row>
    <row r="329" ht="15.75" customHeight="1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  <c r="AD329" s="28"/>
      <c r="AE329" s="28"/>
      <c r="AF329" s="28"/>
      <c r="AG329" s="28"/>
      <c r="AH329" s="28"/>
    </row>
    <row r="330" ht="15.75" customHeight="1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  <c r="AD330" s="28"/>
      <c r="AE330" s="28"/>
      <c r="AF330" s="28"/>
      <c r="AG330" s="28"/>
      <c r="AH330" s="28"/>
    </row>
    <row r="331" ht="15.75" customHeight="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  <c r="AD331" s="28"/>
      <c r="AE331" s="28"/>
      <c r="AF331" s="28"/>
      <c r="AG331" s="28"/>
      <c r="AH331" s="28"/>
    </row>
    <row r="332" ht="15.75" customHeight="1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  <c r="AD332" s="28"/>
      <c r="AE332" s="28"/>
      <c r="AF332" s="28"/>
      <c r="AG332" s="28"/>
      <c r="AH332" s="28"/>
    </row>
    <row r="333" ht="15.75" customHeight="1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  <c r="AD333" s="28"/>
      <c r="AE333" s="28"/>
      <c r="AF333" s="28"/>
      <c r="AG333" s="28"/>
      <c r="AH333" s="28"/>
    </row>
    <row r="334" ht="15.75" customHeight="1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  <c r="AD334" s="28"/>
      <c r="AE334" s="28"/>
      <c r="AF334" s="28"/>
      <c r="AG334" s="28"/>
      <c r="AH334" s="28"/>
    </row>
    <row r="335" ht="15.75" customHeight="1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  <c r="AD335" s="28"/>
      <c r="AE335" s="28"/>
      <c r="AF335" s="28"/>
      <c r="AG335" s="28"/>
      <c r="AH335" s="28"/>
    </row>
    <row r="336" ht="15.75" customHeight="1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  <c r="AD336" s="28"/>
      <c r="AE336" s="28"/>
      <c r="AF336" s="28"/>
      <c r="AG336" s="28"/>
      <c r="AH336" s="28"/>
    </row>
    <row r="337" ht="15.75" customHeight="1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  <c r="AD337" s="28"/>
      <c r="AE337" s="28"/>
      <c r="AF337" s="28"/>
      <c r="AG337" s="28"/>
      <c r="AH337" s="28"/>
    </row>
    <row r="338" ht="15.75" customHeight="1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  <c r="AD338" s="28"/>
      <c r="AE338" s="28"/>
      <c r="AF338" s="28"/>
      <c r="AG338" s="28"/>
      <c r="AH338" s="28"/>
    </row>
    <row r="339" ht="15.75" customHeight="1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  <c r="AD339" s="28"/>
      <c r="AE339" s="28"/>
      <c r="AF339" s="28"/>
      <c r="AG339" s="28"/>
      <c r="AH339" s="28"/>
    </row>
    <row r="340" ht="15.75" customHeight="1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  <c r="AD340" s="28"/>
      <c r="AE340" s="28"/>
      <c r="AF340" s="28"/>
      <c r="AG340" s="28"/>
      <c r="AH340" s="28"/>
    </row>
    <row r="341" ht="15.75" customHeight="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  <c r="AD341" s="28"/>
      <c r="AE341" s="28"/>
      <c r="AF341" s="28"/>
      <c r="AG341" s="28"/>
      <c r="AH341" s="28"/>
    </row>
    <row r="342" ht="15.75" customHeight="1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  <c r="AD342" s="28"/>
      <c r="AE342" s="28"/>
      <c r="AF342" s="28"/>
      <c r="AG342" s="28"/>
      <c r="AH342" s="28"/>
    </row>
    <row r="343" ht="15.75" customHeight="1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  <c r="AD343" s="28"/>
      <c r="AE343" s="28"/>
      <c r="AF343" s="28"/>
      <c r="AG343" s="28"/>
      <c r="AH343" s="28"/>
    </row>
    <row r="344" ht="15.75" customHeight="1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  <c r="AD344" s="28"/>
      <c r="AE344" s="28"/>
      <c r="AF344" s="28"/>
      <c r="AG344" s="28"/>
      <c r="AH344" s="28"/>
    </row>
    <row r="345" ht="15.75" customHeight="1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  <c r="AD345" s="28"/>
      <c r="AE345" s="28"/>
      <c r="AF345" s="28"/>
      <c r="AG345" s="28"/>
      <c r="AH345" s="28"/>
    </row>
    <row r="346" ht="15.75" customHeight="1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  <c r="AD346" s="28"/>
      <c r="AE346" s="28"/>
      <c r="AF346" s="28"/>
      <c r="AG346" s="28"/>
      <c r="AH346" s="28"/>
    </row>
    <row r="347" ht="15.75" customHeight="1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  <c r="AD347" s="28"/>
      <c r="AE347" s="28"/>
      <c r="AF347" s="28"/>
      <c r="AG347" s="28"/>
      <c r="AH347" s="28"/>
    </row>
    <row r="348" ht="15.75" customHeight="1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  <c r="AD348" s="28"/>
      <c r="AE348" s="28"/>
      <c r="AF348" s="28"/>
      <c r="AG348" s="28"/>
      <c r="AH348" s="28"/>
    </row>
    <row r="349" ht="15.75" customHeight="1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  <c r="AD349" s="28"/>
      <c r="AE349" s="28"/>
      <c r="AF349" s="28"/>
      <c r="AG349" s="28"/>
      <c r="AH349" s="28"/>
    </row>
    <row r="350" ht="15.75" customHeight="1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  <c r="AD350" s="28"/>
      <c r="AE350" s="28"/>
      <c r="AF350" s="28"/>
      <c r="AG350" s="28"/>
      <c r="AH350" s="28"/>
    </row>
    <row r="351" ht="15.75" customHeight="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  <c r="AD351" s="28"/>
      <c r="AE351" s="28"/>
      <c r="AF351" s="28"/>
      <c r="AG351" s="28"/>
      <c r="AH351" s="28"/>
    </row>
    <row r="352" ht="15.75" customHeight="1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  <c r="AD352" s="28"/>
      <c r="AE352" s="28"/>
      <c r="AF352" s="28"/>
      <c r="AG352" s="28"/>
      <c r="AH352" s="28"/>
    </row>
    <row r="353" ht="15.75" customHeight="1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  <c r="AD353" s="28"/>
      <c r="AE353" s="28"/>
      <c r="AF353" s="28"/>
      <c r="AG353" s="28"/>
      <c r="AH353" s="28"/>
    </row>
    <row r="354" ht="15.75" customHeight="1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  <c r="AD354" s="28"/>
      <c r="AE354" s="28"/>
      <c r="AF354" s="28"/>
      <c r="AG354" s="28"/>
      <c r="AH354" s="28"/>
    </row>
    <row r="355" ht="15.75" customHeight="1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  <c r="AD355" s="28"/>
      <c r="AE355" s="28"/>
      <c r="AF355" s="28"/>
      <c r="AG355" s="28"/>
      <c r="AH355" s="28"/>
    </row>
    <row r="356" ht="15.75" customHeight="1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  <c r="AD356" s="28"/>
      <c r="AE356" s="28"/>
      <c r="AF356" s="28"/>
      <c r="AG356" s="28"/>
      <c r="AH356" s="28"/>
    </row>
    <row r="357" ht="15.75" customHeight="1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  <c r="AD357" s="28"/>
      <c r="AE357" s="28"/>
      <c r="AF357" s="28"/>
      <c r="AG357" s="28"/>
      <c r="AH357" s="28"/>
    </row>
    <row r="358" ht="15.75" customHeight="1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  <c r="AD358" s="28"/>
      <c r="AE358" s="28"/>
      <c r="AF358" s="28"/>
      <c r="AG358" s="28"/>
      <c r="AH358" s="28"/>
    </row>
    <row r="359" ht="15.75" customHeight="1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  <c r="AD359" s="28"/>
      <c r="AE359" s="28"/>
      <c r="AF359" s="28"/>
      <c r="AG359" s="28"/>
      <c r="AH359" s="28"/>
    </row>
    <row r="360" ht="15.75" customHeight="1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  <c r="AD360" s="28"/>
      <c r="AE360" s="28"/>
      <c r="AF360" s="28"/>
      <c r="AG360" s="28"/>
      <c r="AH360" s="28"/>
    </row>
    <row r="361" ht="15.75" customHeight="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  <c r="AD361" s="28"/>
      <c r="AE361" s="28"/>
      <c r="AF361" s="28"/>
      <c r="AG361" s="28"/>
      <c r="AH361" s="28"/>
    </row>
    <row r="362" ht="15.75" customHeight="1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  <c r="AD362" s="28"/>
      <c r="AE362" s="28"/>
      <c r="AF362" s="28"/>
      <c r="AG362" s="28"/>
      <c r="AH362" s="28"/>
    </row>
    <row r="363" ht="15.75" customHeight="1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  <c r="AD363" s="28"/>
      <c r="AE363" s="28"/>
      <c r="AF363" s="28"/>
      <c r="AG363" s="28"/>
      <c r="AH363" s="28"/>
    </row>
    <row r="364" ht="15.75" customHeight="1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  <c r="AD364" s="28"/>
      <c r="AE364" s="28"/>
      <c r="AF364" s="28"/>
      <c r="AG364" s="28"/>
      <c r="AH364" s="28"/>
    </row>
    <row r="365" ht="15.75" customHeight="1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  <c r="AD365" s="28"/>
      <c r="AE365" s="28"/>
      <c r="AF365" s="28"/>
      <c r="AG365" s="28"/>
      <c r="AH365" s="28"/>
    </row>
    <row r="366" ht="15.75" customHeight="1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  <c r="AD366" s="28"/>
      <c r="AE366" s="28"/>
      <c r="AF366" s="28"/>
      <c r="AG366" s="28"/>
      <c r="AH366" s="28"/>
    </row>
    <row r="367" ht="15.75" customHeight="1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  <c r="AD367" s="28"/>
      <c r="AE367" s="28"/>
      <c r="AF367" s="28"/>
      <c r="AG367" s="28"/>
      <c r="AH367" s="28"/>
    </row>
    <row r="368" ht="15.75" customHeight="1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  <c r="AD368" s="28"/>
      <c r="AE368" s="28"/>
      <c r="AF368" s="28"/>
      <c r="AG368" s="28"/>
      <c r="AH368" s="28"/>
    </row>
    <row r="369" ht="15.75" customHeight="1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28"/>
      <c r="AE369" s="28"/>
      <c r="AF369" s="28"/>
      <c r="AG369" s="28"/>
      <c r="AH369" s="28"/>
    </row>
    <row r="370" ht="15.75" customHeight="1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28"/>
      <c r="AE370" s="28"/>
      <c r="AF370" s="28"/>
      <c r="AG370" s="28"/>
      <c r="AH370" s="28"/>
    </row>
    <row r="371" ht="15.75" customHeight="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  <c r="AD371" s="28"/>
      <c r="AE371" s="28"/>
      <c r="AF371" s="28"/>
      <c r="AG371" s="28"/>
      <c r="AH371" s="28"/>
    </row>
    <row r="372" ht="15.75" customHeight="1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  <c r="AD372" s="28"/>
      <c r="AE372" s="28"/>
      <c r="AF372" s="28"/>
      <c r="AG372" s="28"/>
      <c r="AH372" s="28"/>
    </row>
    <row r="373" ht="15.75" customHeight="1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  <c r="AD373" s="28"/>
      <c r="AE373" s="28"/>
      <c r="AF373" s="28"/>
      <c r="AG373" s="28"/>
      <c r="AH373" s="28"/>
    </row>
    <row r="374" ht="15.75" customHeight="1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  <c r="AD374" s="28"/>
      <c r="AE374" s="28"/>
      <c r="AF374" s="28"/>
      <c r="AG374" s="28"/>
      <c r="AH374" s="28"/>
    </row>
    <row r="375" ht="15.75" customHeight="1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  <c r="AD375" s="28"/>
      <c r="AE375" s="28"/>
      <c r="AF375" s="28"/>
      <c r="AG375" s="28"/>
      <c r="AH375" s="28"/>
    </row>
    <row r="376" ht="15.75" customHeight="1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  <c r="AD376" s="28"/>
      <c r="AE376" s="28"/>
      <c r="AF376" s="28"/>
      <c r="AG376" s="28"/>
      <c r="AH376" s="28"/>
    </row>
    <row r="377" ht="15.75" customHeight="1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  <c r="AD377" s="28"/>
      <c r="AE377" s="28"/>
      <c r="AF377" s="28"/>
      <c r="AG377" s="28"/>
      <c r="AH377" s="28"/>
    </row>
    <row r="378" ht="15.75" customHeight="1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</row>
    <row r="379" ht="15.75" customHeight="1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</row>
    <row r="380" ht="15.75" customHeight="1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</row>
    <row r="381" ht="15.75" customHeight="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</row>
    <row r="382" ht="15.75" customHeight="1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</row>
    <row r="383" ht="15.75" customHeight="1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</row>
    <row r="384" ht="15.75" customHeight="1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</row>
    <row r="385" ht="15.75" customHeight="1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</row>
    <row r="386" ht="15.75" customHeight="1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</row>
    <row r="387" ht="15.75" customHeight="1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</row>
    <row r="388" ht="15.75" customHeight="1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</row>
    <row r="389" ht="15.75" customHeight="1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</row>
    <row r="390" ht="15.75" customHeight="1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</row>
    <row r="391" ht="15.75" customHeight="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</row>
    <row r="392" ht="15.75" customHeight="1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</row>
    <row r="393" ht="15.75" customHeight="1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</row>
    <row r="394" ht="15.75" customHeight="1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</row>
    <row r="395" ht="15.75" customHeight="1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</row>
    <row r="396" ht="15.75" customHeight="1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</row>
    <row r="397" ht="15.75" customHeight="1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</row>
    <row r="398" ht="15.75" customHeight="1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</row>
    <row r="399" ht="15.75" customHeight="1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</row>
    <row r="400" ht="15.75" customHeight="1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</row>
    <row r="401" ht="15.75" customHeight="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</row>
    <row r="402" ht="15.75" customHeight="1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</row>
    <row r="403" ht="15.75" customHeight="1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</row>
    <row r="404" ht="15.75" customHeight="1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</row>
    <row r="405" ht="15.75" customHeight="1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</row>
    <row r="406" ht="15.75" customHeight="1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</row>
    <row r="407" ht="15.75" customHeight="1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</row>
    <row r="408" ht="15.75" customHeight="1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</row>
    <row r="409" ht="15.75" customHeight="1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</row>
    <row r="410" ht="15.75" customHeight="1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</row>
    <row r="411" ht="15.75" customHeight="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</row>
    <row r="412" ht="15.75" customHeight="1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</row>
    <row r="413" ht="15.75" customHeight="1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</row>
    <row r="414" ht="15.75" customHeight="1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</row>
    <row r="415" ht="15.75" customHeight="1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</row>
    <row r="416" ht="15.75" customHeight="1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</row>
    <row r="417" ht="15.75" customHeight="1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</row>
    <row r="418" ht="15.75" customHeight="1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</row>
    <row r="419" ht="15.75" customHeight="1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</row>
    <row r="420" ht="15.75" customHeight="1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</row>
    <row r="421" ht="15.75" customHeight="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</row>
    <row r="422" ht="15.75" customHeight="1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</row>
    <row r="423" ht="15.75" customHeight="1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</row>
    <row r="424" ht="15.75" customHeight="1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</row>
    <row r="425" ht="15.75" customHeight="1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</row>
    <row r="426" ht="15.75" customHeight="1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</row>
    <row r="427" ht="15.75" customHeight="1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</row>
    <row r="428" ht="15.75" customHeight="1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</row>
    <row r="429" ht="15.75" customHeight="1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</row>
    <row r="430" ht="15.75" customHeight="1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</row>
    <row r="431" ht="15.75" customHeight="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</row>
    <row r="432" ht="15.75" customHeight="1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</row>
    <row r="433" ht="15.75" customHeight="1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</row>
    <row r="434" ht="15.75" customHeight="1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</row>
    <row r="435" ht="15.75" customHeight="1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</row>
    <row r="436" ht="15.75" customHeight="1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</row>
    <row r="437" ht="15.75" customHeight="1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</row>
    <row r="438" ht="15.75" customHeight="1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</row>
    <row r="439" ht="15.75" customHeight="1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</row>
    <row r="440" ht="15.75" customHeight="1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</row>
    <row r="441" ht="15.75" customHeight="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</row>
    <row r="442" ht="15.75" customHeight="1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</row>
    <row r="443" ht="15.75" customHeight="1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</row>
    <row r="444" ht="15.75" customHeight="1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</row>
    <row r="445" ht="15.75" customHeight="1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</row>
    <row r="446" ht="15.75" customHeight="1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</row>
    <row r="447" ht="15.75" customHeight="1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</row>
    <row r="448" ht="15.75" customHeight="1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</row>
    <row r="449" ht="15.75" customHeight="1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</row>
    <row r="450" ht="15.75" customHeight="1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</row>
    <row r="451" ht="15.75" customHeight="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</row>
    <row r="452" ht="15.75" customHeight="1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</row>
    <row r="453" ht="15.75" customHeight="1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</row>
    <row r="454" ht="15.75" customHeight="1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</row>
    <row r="455" ht="15.75" customHeight="1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</row>
    <row r="456" ht="15.75" customHeight="1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</row>
    <row r="457" ht="15.75" customHeight="1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</row>
    <row r="458" ht="15.75" customHeight="1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</row>
    <row r="459" ht="15.75" customHeight="1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</row>
    <row r="460" ht="15.75" customHeight="1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</row>
    <row r="461" ht="15.75" customHeight="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</row>
    <row r="462" ht="15.75" customHeight="1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</row>
    <row r="463" ht="15.75" customHeight="1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</row>
    <row r="464" ht="15.75" customHeight="1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</row>
    <row r="465" ht="15.75" customHeight="1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</row>
    <row r="466" ht="15.75" customHeight="1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</row>
    <row r="467" ht="15.75" customHeight="1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</row>
    <row r="468" ht="15.75" customHeight="1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</row>
    <row r="469" ht="15.75" customHeight="1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</row>
    <row r="470" ht="15.75" customHeight="1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</row>
    <row r="471" ht="15.75" customHeight="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</row>
    <row r="472" ht="15.75" customHeight="1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</row>
    <row r="473" ht="15.75" customHeight="1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</row>
    <row r="474" ht="15.75" customHeight="1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</row>
    <row r="475" ht="15.75" customHeight="1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</row>
    <row r="476" ht="15.75" customHeight="1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</row>
    <row r="477" ht="15.75" customHeight="1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</row>
    <row r="478" ht="15.75" customHeight="1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</row>
    <row r="479" ht="15.75" customHeight="1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</row>
    <row r="480" ht="15.75" customHeight="1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</row>
    <row r="481" ht="15.75" customHeight="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</row>
    <row r="482" ht="15.75" customHeight="1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</row>
    <row r="483" ht="15.75" customHeight="1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</row>
    <row r="484" ht="15.75" customHeight="1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</row>
    <row r="485" ht="15.75" customHeight="1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</row>
    <row r="486" ht="15.75" customHeight="1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</row>
    <row r="487" ht="15.75" customHeight="1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</row>
    <row r="488" ht="15.75" customHeight="1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</row>
    <row r="489" ht="15.75" customHeight="1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</row>
    <row r="490" ht="15.75" customHeight="1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</row>
    <row r="491" ht="15.75" customHeight="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</row>
    <row r="492" ht="15.75" customHeight="1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</row>
    <row r="493" ht="15.75" customHeight="1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</row>
    <row r="494" ht="15.75" customHeight="1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</row>
    <row r="495" ht="15.75" customHeight="1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</row>
    <row r="496" ht="15.75" customHeight="1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</row>
    <row r="497" ht="15.75" customHeight="1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</row>
    <row r="498" ht="15.75" customHeight="1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</row>
    <row r="499" ht="15.75" customHeight="1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</row>
    <row r="500" ht="15.75" customHeight="1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</row>
    <row r="501" ht="15.75" customHeight="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</row>
    <row r="502" ht="15.75" customHeight="1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</row>
    <row r="503" ht="15.75" customHeight="1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</row>
    <row r="504" ht="15.75" customHeight="1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</row>
    <row r="505" ht="15.75" customHeight="1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</row>
    <row r="506" ht="15.75" customHeight="1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</row>
    <row r="507" ht="15.75" customHeight="1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</row>
    <row r="508" ht="15.75" customHeight="1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</row>
    <row r="509" ht="15.75" customHeight="1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</row>
    <row r="510" ht="15.75" customHeight="1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</row>
    <row r="511" ht="15.75" customHeight="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</row>
    <row r="512" ht="15.75" customHeight="1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</row>
    <row r="513" ht="15.75" customHeight="1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</row>
    <row r="514" ht="15.75" customHeight="1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</row>
    <row r="515" ht="15.75" customHeight="1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</row>
    <row r="516" ht="15.75" customHeight="1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</row>
    <row r="517" ht="15.75" customHeight="1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</row>
    <row r="518" ht="15.75" customHeight="1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</row>
    <row r="519" ht="15.75" customHeight="1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</row>
    <row r="520" ht="15.75" customHeight="1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</row>
    <row r="521" ht="15.75" customHeight="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</row>
    <row r="522" ht="15.75" customHeight="1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</row>
    <row r="523" ht="15.75" customHeight="1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</row>
    <row r="524" ht="15.75" customHeight="1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</row>
    <row r="525" ht="15.75" customHeight="1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</row>
    <row r="526" ht="15.75" customHeight="1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</row>
    <row r="527" ht="15.75" customHeight="1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</row>
    <row r="528" ht="15.75" customHeight="1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</row>
    <row r="529" ht="15.75" customHeight="1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</row>
    <row r="530" ht="15.75" customHeight="1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</row>
    <row r="531" ht="15.75" customHeight="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</row>
    <row r="532" ht="15.75" customHeight="1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</row>
    <row r="533" ht="15.75" customHeight="1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</row>
    <row r="534" ht="15.75" customHeight="1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</row>
    <row r="535" ht="15.75" customHeight="1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</row>
    <row r="536" ht="15.75" customHeight="1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</row>
    <row r="537" ht="15.75" customHeight="1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</row>
    <row r="538" ht="15.75" customHeight="1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</row>
    <row r="539" ht="15.75" customHeight="1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</row>
    <row r="540" ht="15.75" customHeight="1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</row>
    <row r="541" ht="15.75" customHeight="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</row>
    <row r="542" ht="15.75" customHeight="1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</row>
    <row r="543" ht="15.75" customHeight="1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</row>
    <row r="544" ht="15.75" customHeight="1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</row>
    <row r="545" ht="15.75" customHeight="1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</row>
    <row r="546" ht="15.75" customHeight="1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</row>
    <row r="547" ht="15.75" customHeight="1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</row>
    <row r="548" ht="15.75" customHeight="1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</row>
    <row r="549" ht="15.75" customHeight="1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</row>
    <row r="550" ht="15.75" customHeight="1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</row>
    <row r="551" ht="15.75" customHeight="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</row>
    <row r="552" ht="15.75" customHeight="1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</row>
    <row r="553" ht="15.75" customHeight="1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</row>
    <row r="554" ht="15.75" customHeight="1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</row>
    <row r="555" ht="15.75" customHeight="1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</row>
    <row r="556" ht="15.75" customHeight="1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</row>
    <row r="557" ht="15.75" customHeight="1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</row>
    <row r="558" ht="15.75" customHeight="1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</row>
    <row r="559" ht="15.75" customHeight="1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</row>
    <row r="560" ht="15.75" customHeight="1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</row>
    <row r="561" ht="15.75" customHeight="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</row>
    <row r="562" ht="15.75" customHeight="1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</row>
    <row r="563" ht="15.75" customHeight="1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</row>
    <row r="564" ht="15.75" customHeight="1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</row>
    <row r="565" ht="15.75" customHeight="1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</row>
    <row r="566" ht="15.75" customHeight="1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</row>
    <row r="567" ht="15.75" customHeight="1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</row>
    <row r="568" ht="15.75" customHeight="1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</row>
    <row r="569" ht="15.75" customHeight="1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</row>
    <row r="570" ht="15.75" customHeight="1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</row>
    <row r="571" ht="15.75" customHeight="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</row>
    <row r="572" ht="15.75" customHeight="1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</row>
    <row r="573" ht="15.75" customHeight="1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</row>
    <row r="574" ht="15.75" customHeight="1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</row>
    <row r="575" ht="15.75" customHeight="1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</row>
    <row r="576" ht="15.75" customHeight="1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</row>
    <row r="577" ht="15.75" customHeight="1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</row>
    <row r="578" ht="15.75" customHeight="1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</row>
    <row r="579" ht="15.75" customHeight="1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</row>
    <row r="580" ht="15.75" customHeight="1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</row>
    <row r="581" ht="15.75" customHeight="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</row>
    <row r="582" ht="15.75" customHeight="1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</row>
    <row r="583" ht="15.75" customHeight="1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</row>
    <row r="584" ht="15.75" customHeight="1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</row>
    <row r="585" ht="15.75" customHeight="1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</row>
    <row r="586" ht="15.75" customHeight="1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</row>
    <row r="587" ht="15.75" customHeight="1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</row>
    <row r="588" ht="15.75" customHeight="1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</row>
    <row r="589" ht="15.75" customHeight="1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</row>
    <row r="590" ht="15.75" customHeight="1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</row>
    <row r="591" ht="15.75" customHeight="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</row>
    <row r="592" ht="15.75" customHeight="1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</row>
    <row r="593" ht="15.75" customHeight="1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</row>
    <row r="594" ht="15.75" customHeight="1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</row>
    <row r="595" ht="15.75" customHeight="1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</row>
    <row r="596" ht="15.75" customHeight="1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</row>
    <row r="597" ht="15.75" customHeight="1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</row>
    <row r="598" ht="15.75" customHeight="1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</row>
    <row r="599" ht="15.75" customHeight="1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</row>
    <row r="600" ht="15.75" customHeight="1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</row>
    <row r="601" ht="15.75" customHeight="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</row>
    <row r="602" ht="15.75" customHeight="1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</row>
    <row r="603" ht="15.75" customHeight="1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</row>
    <row r="604" ht="15.75" customHeight="1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</row>
    <row r="605" ht="15.75" customHeight="1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</row>
    <row r="606" ht="15.75" customHeight="1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</row>
    <row r="607" ht="15.75" customHeight="1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</row>
    <row r="608" ht="15.75" customHeight="1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</row>
    <row r="609" ht="15.75" customHeight="1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</row>
    <row r="610" ht="15.75" customHeight="1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</row>
    <row r="611" ht="15.75" customHeight="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</row>
    <row r="612" ht="15.75" customHeight="1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</row>
    <row r="613" ht="15.75" customHeight="1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</row>
    <row r="614" ht="15.75" customHeight="1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</row>
    <row r="615" ht="15.75" customHeight="1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</row>
    <row r="616" ht="15.75" customHeight="1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</row>
    <row r="617" ht="15.75" customHeight="1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</row>
    <row r="618" ht="15.75" customHeight="1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</row>
    <row r="619" ht="15.75" customHeight="1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</row>
    <row r="620" ht="15.75" customHeight="1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</row>
    <row r="621" ht="15.75" customHeight="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</row>
    <row r="622" ht="15.75" customHeight="1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</row>
    <row r="623" ht="15.75" customHeight="1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</row>
    <row r="624" ht="15.75" customHeight="1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</row>
    <row r="625" ht="15.75" customHeight="1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</row>
    <row r="626" ht="15.75" customHeight="1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</row>
    <row r="627" ht="15.75" customHeight="1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</row>
    <row r="628" ht="15.75" customHeight="1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</row>
    <row r="629" ht="15.75" customHeight="1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</row>
    <row r="630" ht="15.75" customHeight="1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</row>
    <row r="631" ht="15.75" customHeight="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</row>
    <row r="632" ht="15.75" customHeight="1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</row>
    <row r="633" ht="15.75" customHeight="1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</row>
    <row r="634" ht="15.75" customHeight="1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</row>
    <row r="635" ht="15.75" customHeight="1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</row>
    <row r="636" ht="15.75" customHeight="1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</row>
    <row r="637" ht="15.75" customHeight="1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</row>
    <row r="638" ht="15.75" customHeight="1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</row>
    <row r="639" ht="15.75" customHeight="1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</row>
    <row r="640" ht="15.75" customHeight="1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</row>
    <row r="641" ht="15.75" customHeight="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</row>
    <row r="642" ht="15.75" customHeight="1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</row>
    <row r="643" ht="15.75" customHeight="1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</row>
    <row r="644" ht="15.75" customHeight="1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</row>
    <row r="645" ht="15.75" customHeight="1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</row>
    <row r="646" ht="15.75" customHeight="1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</row>
    <row r="647" ht="15.75" customHeight="1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</row>
    <row r="648" ht="15.75" customHeight="1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</row>
    <row r="649" ht="15.75" customHeight="1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</row>
    <row r="650" ht="15.75" customHeight="1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</row>
    <row r="651" ht="15.75" customHeight="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</row>
    <row r="652" ht="15.75" customHeight="1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</row>
    <row r="653" ht="15.75" customHeight="1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</row>
    <row r="654" ht="15.75" customHeight="1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</row>
    <row r="655" ht="15.75" customHeight="1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</row>
    <row r="656" ht="15.75" customHeight="1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</row>
    <row r="657" ht="15.75" customHeight="1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</row>
    <row r="658" ht="15.75" customHeight="1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</row>
    <row r="659" ht="15.75" customHeight="1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</row>
    <row r="660" ht="15.75" customHeight="1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</row>
    <row r="661" ht="15.75" customHeight="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</row>
    <row r="662" ht="15.75" customHeight="1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</row>
    <row r="663" ht="15.75" customHeight="1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</row>
    <row r="664" ht="15.75" customHeight="1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</row>
    <row r="665" ht="15.75" customHeight="1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</row>
    <row r="666" ht="15.75" customHeight="1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</row>
    <row r="667" ht="15.75" customHeight="1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</row>
    <row r="668" ht="15.75" customHeight="1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</row>
    <row r="669" ht="15.75" customHeight="1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</row>
    <row r="670" ht="15.75" customHeight="1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</row>
    <row r="671" ht="15.75" customHeight="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</row>
    <row r="672" ht="15.75" customHeight="1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  <c r="AC672" s="28"/>
      <c r="AD672" s="28"/>
      <c r="AE672" s="28"/>
      <c r="AF672" s="28"/>
      <c r="AG672" s="28"/>
      <c r="AH672" s="28"/>
    </row>
    <row r="673" ht="15.75" customHeight="1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  <c r="AC673" s="28"/>
      <c r="AD673" s="28"/>
      <c r="AE673" s="28"/>
      <c r="AF673" s="28"/>
      <c r="AG673" s="28"/>
      <c r="AH673" s="28"/>
    </row>
    <row r="674" ht="15.75" customHeight="1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  <c r="AC674" s="28"/>
      <c r="AD674" s="28"/>
      <c r="AE674" s="28"/>
      <c r="AF674" s="28"/>
      <c r="AG674" s="28"/>
      <c r="AH674" s="28"/>
    </row>
    <row r="675" ht="15.75" customHeight="1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  <c r="AD675" s="28"/>
      <c r="AE675" s="28"/>
      <c r="AF675" s="28"/>
      <c r="AG675" s="28"/>
      <c r="AH675" s="28"/>
    </row>
    <row r="676" ht="15.75" customHeight="1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  <c r="AC676" s="28"/>
      <c r="AD676" s="28"/>
      <c r="AE676" s="28"/>
      <c r="AF676" s="28"/>
      <c r="AG676" s="28"/>
      <c r="AH676" s="28"/>
    </row>
    <row r="677" ht="15.75" customHeight="1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  <c r="AC677" s="28"/>
      <c r="AD677" s="28"/>
      <c r="AE677" s="28"/>
      <c r="AF677" s="28"/>
      <c r="AG677" s="28"/>
      <c r="AH677" s="28"/>
    </row>
    <row r="678" ht="15.75" customHeight="1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  <c r="AC678" s="28"/>
      <c r="AD678" s="28"/>
      <c r="AE678" s="28"/>
      <c r="AF678" s="28"/>
      <c r="AG678" s="28"/>
      <c r="AH678" s="28"/>
    </row>
    <row r="679" ht="15.75" customHeight="1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  <c r="AC679" s="28"/>
      <c r="AD679" s="28"/>
      <c r="AE679" s="28"/>
      <c r="AF679" s="28"/>
      <c r="AG679" s="28"/>
      <c r="AH679" s="28"/>
    </row>
    <row r="680" ht="15.75" customHeight="1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  <c r="AC680" s="28"/>
      <c r="AD680" s="28"/>
      <c r="AE680" s="28"/>
      <c r="AF680" s="28"/>
      <c r="AG680" s="28"/>
      <c r="AH680" s="28"/>
    </row>
    <row r="681" ht="15.75" customHeight="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  <c r="AC681" s="28"/>
      <c r="AD681" s="28"/>
      <c r="AE681" s="28"/>
      <c r="AF681" s="28"/>
      <c r="AG681" s="28"/>
      <c r="AH681" s="28"/>
    </row>
    <row r="682" ht="15.75" customHeight="1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  <c r="AC682" s="28"/>
      <c r="AD682" s="28"/>
      <c r="AE682" s="28"/>
      <c r="AF682" s="28"/>
      <c r="AG682" s="28"/>
      <c r="AH682" s="28"/>
    </row>
    <row r="683" ht="15.75" customHeight="1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  <c r="AD683" s="28"/>
      <c r="AE683" s="28"/>
      <c r="AF683" s="28"/>
      <c r="AG683" s="28"/>
      <c r="AH683" s="28"/>
    </row>
    <row r="684" ht="15.75" customHeight="1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  <c r="AC684" s="28"/>
      <c r="AD684" s="28"/>
      <c r="AE684" s="28"/>
      <c r="AF684" s="28"/>
      <c r="AG684" s="28"/>
      <c r="AH684" s="28"/>
    </row>
    <row r="685" ht="15.75" customHeight="1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  <c r="AD685" s="28"/>
      <c r="AE685" s="28"/>
      <c r="AF685" s="28"/>
      <c r="AG685" s="28"/>
      <c r="AH685" s="28"/>
    </row>
    <row r="686" ht="15.75" customHeight="1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  <c r="AC686" s="28"/>
      <c r="AD686" s="28"/>
      <c r="AE686" s="28"/>
      <c r="AF686" s="28"/>
      <c r="AG686" s="28"/>
      <c r="AH686" s="28"/>
    </row>
    <row r="687" ht="15.75" customHeight="1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  <c r="AC687" s="28"/>
      <c r="AD687" s="28"/>
      <c r="AE687" s="28"/>
      <c r="AF687" s="28"/>
      <c r="AG687" s="28"/>
      <c r="AH687" s="28"/>
    </row>
    <row r="688" ht="15.75" customHeight="1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  <c r="AC688" s="28"/>
      <c r="AD688" s="28"/>
      <c r="AE688" s="28"/>
      <c r="AF688" s="28"/>
      <c r="AG688" s="28"/>
      <c r="AH688" s="28"/>
    </row>
    <row r="689" ht="15.75" customHeight="1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  <c r="AC689" s="28"/>
      <c r="AD689" s="28"/>
      <c r="AE689" s="28"/>
      <c r="AF689" s="28"/>
      <c r="AG689" s="28"/>
      <c r="AH689" s="28"/>
    </row>
    <row r="690" ht="15.75" customHeight="1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  <c r="AC690" s="28"/>
      <c r="AD690" s="28"/>
      <c r="AE690" s="28"/>
      <c r="AF690" s="28"/>
      <c r="AG690" s="28"/>
      <c r="AH690" s="28"/>
    </row>
    <row r="691" ht="15.75" customHeight="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  <c r="AD691" s="28"/>
      <c r="AE691" s="28"/>
      <c r="AF691" s="28"/>
      <c r="AG691" s="28"/>
      <c r="AH691" s="28"/>
    </row>
    <row r="692" ht="15.75" customHeight="1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  <c r="AC692" s="28"/>
      <c r="AD692" s="28"/>
      <c r="AE692" s="28"/>
      <c r="AF692" s="28"/>
      <c r="AG692" s="28"/>
      <c r="AH692" s="28"/>
    </row>
    <row r="693" ht="15.75" customHeight="1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  <c r="AC693" s="28"/>
      <c r="AD693" s="28"/>
      <c r="AE693" s="28"/>
      <c r="AF693" s="28"/>
      <c r="AG693" s="28"/>
      <c r="AH693" s="28"/>
    </row>
    <row r="694" ht="15.75" customHeight="1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  <c r="AC694" s="28"/>
      <c r="AD694" s="28"/>
      <c r="AE694" s="28"/>
      <c r="AF694" s="28"/>
      <c r="AG694" s="28"/>
      <c r="AH694" s="28"/>
    </row>
    <row r="695" ht="15.75" customHeight="1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  <c r="AD695" s="28"/>
      <c r="AE695" s="28"/>
      <c r="AF695" s="28"/>
      <c r="AG695" s="28"/>
      <c r="AH695" s="28"/>
    </row>
    <row r="696" ht="15.75" customHeight="1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  <c r="AC696" s="28"/>
      <c r="AD696" s="28"/>
      <c r="AE696" s="28"/>
      <c r="AF696" s="28"/>
      <c r="AG696" s="28"/>
      <c r="AH696" s="28"/>
    </row>
    <row r="697" ht="15.75" customHeight="1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  <c r="AC697" s="28"/>
      <c r="AD697" s="28"/>
      <c r="AE697" s="28"/>
      <c r="AF697" s="28"/>
      <c r="AG697" s="28"/>
      <c r="AH697" s="28"/>
    </row>
    <row r="698" ht="15.75" customHeight="1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  <c r="AC698" s="28"/>
      <c r="AD698" s="28"/>
      <c r="AE698" s="28"/>
      <c r="AF698" s="28"/>
      <c r="AG698" s="28"/>
      <c r="AH698" s="28"/>
    </row>
    <row r="699" ht="15.75" customHeight="1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  <c r="AC699" s="28"/>
      <c r="AD699" s="28"/>
      <c r="AE699" s="28"/>
      <c r="AF699" s="28"/>
      <c r="AG699" s="28"/>
      <c r="AH699" s="28"/>
    </row>
    <row r="700" ht="15.75" customHeight="1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  <c r="AC700" s="28"/>
      <c r="AD700" s="28"/>
      <c r="AE700" s="28"/>
      <c r="AF700" s="28"/>
      <c r="AG700" s="28"/>
      <c r="AH700" s="28"/>
    </row>
    <row r="701" ht="15.75" customHeight="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  <c r="AC701" s="28"/>
      <c r="AD701" s="28"/>
      <c r="AE701" s="28"/>
      <c r="AF701" s="28"/>
      <c r="AG701" s="28"/>
      <c r="AH701" s="28"/>
    </row>
    <row r="702" ht="15.75" customHeight="1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  <c r="AC702" s="28"/>
      <c r="AD702" s="28"/>
      <c r="AE702" s="28"/>
      <c r="AF702" s="28"/>
      <c r="AG702" s="28"/>
      <c r="AH702" s="28"/>
    </row>
    <row r="703" ht="15.75" customHeight="1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  <c r="AC703" s="28"/>
      <c r="AD703" s="28"/>
      <c r="AE703" s="28"/>
      <c r="AF703" s="28"/>
      <c r="AG703" s="28"/>
      <c r="AH703" s="28"/>
    </row>
    <row r="704" ht="15.75" customHeight="1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  <c r="AC704" s="28"/>
      <c r="AD704" s="28"/>
      <c r="AE704" s="28"/>
      <c r="AF704" s="28"/>
      <c r="AG704" s="28"/>
      <c r="AH704" s="28"/>
    </row>
    <row r="705" ht="15.75" customHeight="1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  <c r="AC705" s="28"/>
      <c r="AD705" s="28"/>
      <c r="AE705" s="28"/>
      <c r="AF705" s="28"/>
      <c r="AG705" s="28"/>
      <c r="AH705" s="28"/>
    </row>
    <row r="706" ht="15.75" customHeight="1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  <c r="AC706" s="28"/>
      <c r="AD706" s="28"/>
      <c r="AE706" s="28"/>
      <c r="AF706" s="28"/>
      <c r="AG706" s="28"/>
      <c r="AH706" s="28"/>
    </row>
    <row r="707" ht="15.75" customHeight="1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  <c r="AC707" s="28"/>
      <c r="AD707" s="28"/>
      <c r="AE707" s="28"/>
      <c r="AF707" s="28"/>
      <c r="AG707" s="28"/>
      <c r="AH707" s="28"/>
    </row>
    <row r="708" ht="15.75" customHeight="1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  <c r="AC708" s="28"/>
      <c r="AD708" s="28"/>
      <c r="AE708" s="28"/>
      <c r="AF708" s="28"/>
      <c r="AG708" s="28"/>
      <c r="AH708" s="28"/>
    </row>
    <row r="709" ht="15.75" customHeight="1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  <c r="AD709" s="28"/>
      <c r="AE709" s="28"/>
      <c r="AF709" s="28"/>
      <c r="AG709" s="28"/>
      <c r="AH709" s="28"/>
    </row>
    <row r="710" ht="15.75" customHeight="1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  <c r="AC710" s="28"/>
      <c r="AD710" s="28"/>
      <c r="AE710" s="28"/>
      <c r="AF710" s="28"/>
      <c r="AG710" s="28"/>
      <c r="AH710" s="28"/>
    </row>
    <row r="711" ht="15.75" customHeight="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  <c r="AC711" s="28"/>
      <c r="AD711" s="28"/>
      <c r="AE711" s="28"/>
      <c r="AF711" s="28"/>
      <c r="AG711" s="28"/>
      <c r="AH711" s="28"/>
    </row>
    <row r="712" ht="15.75" customHeight="1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  <c r="AC712" s="28"/>
      <c r="AD712" s="28"/>
      <c r="AE712" s="28"/>
      <c r="AF712" s="28"/>
      <c r="AG712" s="28"/>
      <c r="AH712" s="28"/>
    </row>
    <row r="713" ht="15.75" customHeight="1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  <c r="AC713" s="28"/>
      <c r="AD713" s="28"/>
      <c r="AE713" s="28"/>
      <c r="AF713" s="28"/>
      <c r="AG713" s="28"/>
      <c r="AH713" s="28"/>
    </row>
    <row r="714" ht="15.75" customHeight="1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  <c r="AC714" s="28"/>
      <c r="AD714" s="28"/>
      <c r="AE714" s="28"/>
      <c r="AF714" s="28"/>
      <c r="AG714" s="28"/>
      <c r="AH714" s="28"/>
    </row>
    <row r="715" ht="15.75" customHeight="1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  <c r="AC715" s="28"/>
      <c r="AD715" s="28"/>
      <c r="AE715" s="28"/>
      <c r="AF715" s="28"/>
      <c r="AG715" s="28"/>
      <c r="AH715" s="28"/>
    </row>
    <row r="716" ht="15.75" customHeight="1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  <c r="AC716" s="28"/>
      <c r="AD716" s="28"/>
      <c r="AE716" s="28"/>
      <c r="AF716" s="28"/>
      <c r="AG716" s="28"/>
      <c r="AH716" s="28"/>
    </row>
    <row r="717" ht="15.75" customHeight="1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  <c r="AC717" s="28"/>
      <c r="AD717" s="28"/>
      <c r="AE717" s="28"/>
      <c r="AF717" s="28"/>
      <c r="AG717" s="28"/>
      <c r="AH717" s="28"/>
    </row>
    <row r="718" ht="15.75" customHeight="1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  <c r="AC718" s="28"/>
      <c r="AD718" s="28"/>
      <c r="AE718" s="28"/>
      <c r="AF718" s="28"/>
      <c r="AG718" s="28"/>
      <c r="AH718" s="28"/>
    </row>
    <row r="719" ht="15.75" customHeight="1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  <c r="AC719" s="28"/>
      <c r="AD719" s="28"/>
      <c r="AE719" s="28"/>
      <c r="AF719" s="28"/>
      <c r="AG719" s="28"/>
      <c r="AH719" s="28"/>
    </row>
    <row r="720" ht="15.75" customHeight="1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  <c r="AC720" s="28"/>
      <c r="AD720" s="28"/>
      <c r="AE720" s="28"/>
      <c r="AF720" s="28"/>
      <c r="AG720" s="28"/>
      <c r="AH720" s="28"/>
    </row>
    <row r="721" ht="15.75" customHeight="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  <c r="AC721" s="28"/>
      <c r="AD721" s="28"/>
      <c r="AE721" s="28"/>
      <c r="AF721" s="28"/>
      <c r="AG721" s="28"/>
      <c r="AH721" s="28"/>
    </row>
    <row r="722" ht="15.75" customHeight="1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  <c r="AC722" s="28"/>
      <c r="AD722" s="28"/>
      <c r="AE722" s="28"/>
      <c r="AF722" s="28"/>
      <c r="AG722" s="28"/>
      <c r="AH722" s="28"/>
    </row>
    <row r="723" ht="15.75" customHeight="1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  <c r="AC723" s="28"/>
      <c r="AD723" s="28"/>
      <c r="AE723" s="28"/>
      <c r="AF723" s="28"/>
      <c r="AG723" s="28"/>
      <c r="AH723" s="28"/>
    </row>
    <row r="724" ht="15.75" customHeight="1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  <c r="AC724" s="28"/>
      <c r="AD724" s="28"/>
      <c r="AE724" s="28"/>
      <c r="AF724" s="28"/>
      <c r="AG724" s="28"/>
      <c r="AH724" s="28"/>
    </row>
    <row r="725" ht="15.75" customHeight="1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  <c r="AC725" s="28"/>
      <c r="AD725" s="28"/>
      <c r="AE725" s="28"/>
      <c r="AF725" s="28"/>
      <c r="AG725" s="28"/>
      <c r="AH725" s="28"/>
    </row>
    <row r="726" ht="15.75" customHeight="1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  <c r="AC726" s="28"/>
      <c r="AD726" s="28"/>
      <c r="AE726" s="28"/>
      <c r="AF726" s="28"/>
      <c r="AG726" s="28"/>
      <c r="AH726" s="28"/>
    </row>
    <row r="727" ht="15.75" customHeight="1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  <c r="AC727" s="28"/>
      <c r="AD727" s="28"/>
      <c r="AE727" s="28"/>
      <c r="AF727" s="28"/>
      <c r="AG727" s="28"/>
      <c r="AH727" s="28"/>
    </row>
    <row r="728" ht="15.75" customHeight="1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  <c r="AC728" s="28"/>
      <c r="AD728" s="28"/>
      <c r="AE728" s="28"/>
      <c r="AF728" s="28"/>
      <c r="AG728" s="28"/>
      <c r="AH728" s="28"/>
    </row>
    <row r="729" ht="15.75" customHeight="1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  <c r="AC729" s="28"/>
      <c r="AD729" s="28"/>
      <c r="AE729" s="28"/>
      <c r="AF729" s="28"/>
      <c r="AG729" s="28"/>
      <c r="AH729" s="28"/>
    </row>
    <row r="730" ht="15.75" customHeight="1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  <c r="AC730" s="28"/>
      <c r="AD730" s="28"/>
      <c r="AE730" s="28"/>
      <c r="AF730" s="28"/>
      <c r="AG730" s="28"/>
      <c r="AH730" s="28"/>
    </row>
    <row r="731" ht="15.75" customHeight="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  <c r="AC731" s="28"/>
      <c r="AD731" s="28"/>
      <c r="AE731" s="28"/>
      <c r="AF731" s="28"/>
      <c r="AG731" s="28"/>
      <c r="AH731" s="28"/>
    </row>
    <row r="732" ht="15.75" customHeight="1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  <c r="AC732" s="28"/>
      <c r="AD732" s="28"/>
      <c r="AE732" s="28"/>
      <c r="AF732" s="28"/>
      <c r="AG732" s="28"/>
      <c r="AH732" s="28"/>
    </row>
    <row r="733" ht="15.75" customHeight="1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  <c r="AC733" s="28"/>
      <c r="AD733" s="28"/>
      <c r="AE733" s="28"/>
      <c r="AF733" s="28"/>
      <c r="AG733" s="28"/>
      <c r="AH733" s="28"/>
    </row>
    <row r="734" ht="15.75" customHeight="1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  <c r="AC734" s="28"/>
      <c r="AD734" s="28"/>
      <c r="AE734" s="28"/>
      <c r="AF734" s="28"/>
      <c r="AG734" s="28"/>
      <c r="AH734" s="28"/>
    </row>
    <row r="735" ht="15.75" customHeight="1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  <c r="AC735" s="28"/>
      <c r="AD735" s="28"/>
      <c r="AE735" s="28"/>
      <c r="AF735" s="28"/>
      <c r="AG735" s="28"/>
      <c r="AH735" s="28"/>
    </row>
    <row r="736" ht="15.75" customHeight="1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  <c r="AC736" s="28"/>
      <c r="AD736" s="28"/>
      <c r="AE736" s="28"/>
      <c r="AF736" s="28"/>
      <c r="AG736" s="28"/>
      <c r="AH736" s="28"/>
    </row>
    <row r="737" ht="15.75" customHeight="1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  <c r="AC737" s="28"/>
      <c r="AD737" s="28"/>
      <c r="AE737" s="28"/>
      <c r="AF737" s="28"/>
      <c r="AG737" s="28"/>
      <c r="AH737" s="28"/>
    </row>
    <row r="738" ht="15.75" customHeight="1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  <c r="AC738" s="28"/>
      <c r="AD738" s="28"/>
      <c r="AE738" s="28"/>
      <c r="AF738" s="28"/>
      <c r="AG738" s="28"/>
      <c r="AH738" s="28"/>
    </row>
    <row r="739" ht="15.75" customHeight="1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  <c r="AC739" s="28"/>
      <c r="AD739" s="28"/>
      <c r="AE739" s="28"/>
      <c r="AF739" s="28"/>
      <c r="AG739" s="28"/>
      <c r="AH739" s="28"/>
    </row>
    <row r="740" ht="15.75" customHeight="1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  <c r="AC740" s="28"/>
      <c r="AD740" s="28"/>
      <c r="AE740" s="28"/>
      <c r="AF740" s="28"/>
      <c r="AG740" s="28"/>
      <c r="AH740" s="28"/>
    </row>
    <row r="741" ht="15.75" customHeight="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  <c r="AC741" s="28"/>
      <c r="AD741" s="28"/>
      <c r="AE741" s="28"/>
      <c r="AF741" s="28"/>
      <c r="AG741" s="28"/>
      <c r="AH741" s="28"/>
    </row>
    <row r="742" ht="15.75" customHeight="1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  <c r="AC742" s="28"/>
      <c r="AD742" s="28"/>
      <c r="AE742" s="28"/>
      <c r="AF742" s="28"/>
      <c r="AG742" s="28"/>
      <c r="AH742" s="28"/>
    </row>
    <row r="743" ht="15.75" customHeight="1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  <c r="AC743" s="28"/>
      <c r="AD743" s="28"/>
      <c r="AE743" s="28"/>
      <c r="AF743" s="28"/>
      <c r="AG743" s="28"/>
      <c r="AH743" s="28"/>
    </row>
    <row r="744" ht="15.75" customHeight="1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  <c r="AC744" s="28"/>
      <c r="AD744" s="28"/>
      <c r="AE744" s="28"/>
      <c r="AF744" s="28"/>
      <c r="AG744" s="28"/>
      <c r="AH744" s="28"/>
    </row>
    <row r="745" ht="15.75" customHeight="1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  <c r="AD745" s="28"/>
      <c r="AE745" s="28"/>
      <c r="AF745" s="28"/>
      <c r="AG745" s="28"/>
      <c r="AH745" s="28"/>
    </row>
    <row r="746" ht="15.75" customHeight="1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  <c r="AC746" s="28"/>
      <c r="AD746" s="28"/>
      <c r="AE746" s="28"/>
      <c r="AF746" s="28"/>
      <c r="AG746" s="28"/>
      <c r="AH746" s="28"/>
    </row>
    <row r="747" ht="15.75" customHeight="1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  <c r="AD747" s="28"/>
      <c r="AE747" s="28"/>
      <c r="AF747" s="28"/>
      <c r="AG747" s="28"/>
      <c r="AH747" s="28"/>
    </row>
    <row r="748" ht="15.75" customHeight="1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  <c r="AC748" s="28"/>
      <c r="AD748" s="28"/>
      <c r="AE748" s="28"/>
      <c r="AF748" s="28"/>
      <c r="AG748" s="28"/>
      <c r="AH748" s="28"/>
    </row>
    <row r="749" ht="15.75" customHeight="1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  <c r="AD749" s="28"/>
      <c r="AE749" s="28"/>
      <c r="AF749" s="28"/>
      <c r="AG749" s="28"/>
      <c r="AH749" s="28"/>
    </row>
    <row r="750" ht="15.75" customHeight="1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  <c r="AC750" s="28"/>
      <c r="AD750" s="28"/>
      <c r="AE750" s="28"/>
      <c r="AF750" s="28"/>
      <c r="AG750" s="28"/>
      <c r="AH750" s="28"/>
    </row>
    <row r="751" ht="15.75" customHeight="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  <c r="AC751" s="28"/>
      <c r="AD751" s="28"/>
      <c r="AE751" s="28"/>
      <c r="AF751" s="28"/>
      <c r="AG751" s="28"/>
      <c r="AH751" s="28"/>
    </row>
    <row r="752" ht="15.75" customHeight="1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  <c r="AC752" s="28"/>
      <c r="AD752" s="28"/>
      <c r="AE752" s="28"/>
      <c r="AF752" s="28"/>
      <c r="AG752" s="28"/>
      <c r="AH752" s="28"/>
    </row>
    <row r="753" ht="15.75" customHeight="1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  <c r="AC753" s="28"/>
      <c r="AD753" s="28"/>
      <c r="AE753" s="28"/>
      <c r="AF753" s="28"/>
      <c r="AG753" s="28"/>
      <c r="AH753" s="28"/>
    </row>
    <row r="754" ht="15.75" customHeight="1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  <c r="AC754" s="28"/>
      <c r="AD754" s="28"/>
      <c r="AE754" s="28"/>
      <c r="AF754" s="28"/>
      <c r="AG754" s="28"/>
      <c r="AH754" s="28"/>
    </row>
    <row r="755" ht="15.75" customHeight="1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  <c r="AC755" s="28"/>
      <c r="AD755" s="28"/>
      <c r="AE755" s="28"/>
      <c r="AF755" s="28"/>
      <c r="AG755" s="28"/>
      <c r="AH755" s="28"/>
    </row>
    <row r="756" ht="15.75" customHeight="1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  <c r="AC756" s="28"/>
      <c r="AD756" s="28"/>
      <c r="AE756" s="28"/>
      <c r="AF756" s="28"/>
      <c r="AG756" s="28"/>
      <c r="AH756" s="28"/>
    </row>
    <row r="757" ht="15.75" customHeight="1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  <c r="AC757" s="28"/>
      <c r="AD757" s="28"/>
      <c r="AE757" s="28"/>
      <c r="AF757" s="28"/>
      <c r="AG757" s="28"/>
      <c r="AH757" s="28"/>
    </row>
    <row r="758" ht="15.75" customHeight="1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  <c r="AC758" s="28"/>
      <c r="AD758" s="28"/>
      <c r="AE758" s="28"/>
      <c r="AF758" s="28"/>
      <c r="AG758" s="28"/>
      <c r="AH758" s="28"/>
    </row>
    <row r="759" ht="15.75" customHeight="1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  <c r="AC759" s="28"/>
      <c r="AD759" s="28"/>
      <c r="AE759" s="28"/>
      <c r="AF759" s="28"/>
      <c r="AG759" s="28"/>
      <c r="AH759" s="28"/>
    </row>
    <row r="760" ht="15.75" customHeight="1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  <c r="AC760" s="28"/>
      <c r="AD760" s="28"/>
      <c r="AE760" s="28"/>
      <c r="AF760" s="28"/>
      <c r="AG760" s="28"/>
      <c r="AH760" s="28"/>
    </row>
    <row r="761" ht="15.75" customHeight="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  <c r="AC761" s="28"/>
      <c r="AD761" s="28"/>
      <c r="AE761" s="28"/>
      <c r="AF761" s="28"/>
      <c r="AG761" s="28"/>
      <c r="AH761" s="28"/>
    </row>
    <row r="762" ht="15.75" customHeight="1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  <c r="AC762" s="28"/>
      <c r="AD762" s="28"/>
      <c r="AE762" s="28"/>
      <c r="AF762" s="28"/>
      <c r="AG762" s="28"/>
      <c r="AH762" s="28"/>
    </row>
    <row r="763" ht="15.75" customHeight="1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  <c r="AC763" s="28"/>
      <c r="AD763" s="28"/>
      <c r="AE763" s="28"/>
      <c r="AF763" s="28"/>
      <c r="AG763" s="28"/>
      <c r="AH763" s="28"/>
    </row>
    <row r="764" ht="15.75" customHeight="1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  <c r="AC764" s="28"/>
      <c r="AD764" s="28"/>
      <c r="AE764" s="28"/>
      <c r="AF764" s="28"/>
      <c r="AG764" s="28"/>
      <c r="AH764" s="28"/>
    </row>
    <row r="765" ht="15.75" customHeight="1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  <c r="AC765" s="28"/>
      <c r="AD765" s="28"/>
      <c r="AE765" s="28"/>
      <c r="AF765" s="28"/>
      <c r="AG765" s="28"/>
      <c r="AH765" s="28"/>
    </row>
    <row r="766" ht="15.75" customHeight="1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  <c r="AC766" s="28"/>
      <c r="AD766" s="28"/>
      <c r="AE766" s="28"/>
      <c r="AF766" s="28"/>
      <c r="AG766" s="28"/>
      <c r="AH766" s="28"/>
    </row>
    <row r="767" ht="15.75" customHeight="1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  <c r="AC767" s="28"/>
      <c r="AD767" s="28"/>
      <c r="AE767" s="28"/>
      <c r="AF767" s="28"/>
      <c r="AG767" s="28"/>
      <c r="AH767" s="28"/>
    </row>
    <row r="768" ht="15.75" customHeight="1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  <c r="AC768" s="28"/>
      <c r="AD768" s="28"/>
      <c r="AE768" s="28"/>
      <c r="AF768" s="28"/>
      <c r="AG768" s="28"/>
      <c r="AH768" s="28"/>
    </row>
    <row r="769" ht="15.75" customHeight="1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  <c r="AC769" s="28"/>
      <c r="AD769" s="28"/>
      <c r="AE769" s="28"/>
      <c r="AF769" s="28"/>
      <c r="AG769" s="28"/>
      <c r="AH769" s="28"/>
    </row>
    <row r="770" ht="15.75" customHeight="1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  <c r="AC770" s="28"/>
      <c r="AD770" s="28"/>
      <c r="AE770" s="28"/>
      <c r="AF770" s="28"/>
      <c r="AG770" s="28"/>
      <c r="AH770" s="28"/>
    </row>
    <row r="771" ht="15.75" customHeight="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  <c r="AC771" s="28"/>
      <c r="AD771" s="28"/>
      <c r="AE771" s="28"/>
      <c r="AF771" s="28"/>
      <c r="AG771" s="28"/>
      <c r="AH771" s="28"/>
    </row>
    <row r="772" ht="15.75" customHeight="1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  <c r="AC772" s="28"/>
      <c r="AD772" s="28"/>
      <c r="AE772" s="28"/>
      <c r="AF772" s="28"/>
      <c r="AG772" s="28"/>
      <c r="AH772" s="28"/>
    </row>
    <row r="773" ht="15.75" customHeight="1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  <c r="AC773" s="28"/>
      <c r="AD773" s="28"/>
      <c r="AE773" s="28"/>
      <c r="AF773" s="28"/>
      <c r="AG773" s="28"/>
      <c r="AH773" s="28"/>
    </row>
    <row r="774" ht="15.75" customHeight="1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  <c r="AC774" s="28"/>
      <c r="AD774" s="28"/>
      <c r="AE774" s="28"/>
      <c r="AF774" s="28"/>
      <c r="AG774" s="28"/>
      <c r="AH774" s="28"/>
    </row>
    <row r="775" ht="15.75" customHeight="1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  <c r="AC775" s="28"/>
      <c r="AD775" s="28"/>
      <c r="AE775" s="28"/>
      <c r="AF775" s="28"/>
      <c r="AG775" s="28"/>
      <c r="AH775" s="28"/>
    </row>
    <row r="776" ht="15.75" customHeight="1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  <c r="AC776" s="28"/>
      <c r="AD776" s="28"/>
      <c r="AE776" s="28"/>
      <c r="AF776" s="28"/>
      <c r="AG776" s="28"/>
      <c r="AH776" s="28"/>
    </row>
    <row r="777" ht="15.75" customHeight="1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  <c r="AC777" s="28"/>
      <c r="AD777" s="28"/>
      <c r="AE777" s="28"/>
      <c r="AF777" s="28"/>
      <c r="AG777" s="28"/>
      <c r="AH777" s="28"/>
    </row>
    <row r="778" ht="15.75" customHeight="1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  <c r="AC778" s="28"/>
      <c r="AD778" s="28"/>
      <c r="AE778" s="28"/>
      <c r="AF778" s="28"/>
      <c r="AG778" s="28"/>
      <c r="AH778" s="28"/>
    </row>
    <row r="779" ht="15.75" customHeight="1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  <c r="AC779" s="28"/>
      <c r="AD779" s="28"/>
      <c r="AE779" s="28"/>
      <c r="AF779" s="28"/>
      <c r="AG779" s="28"/>
      <c r="AH779" s="28"/>
    </row>
    <row r="780" ht="15.75" customHeight="1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  <c r="AC780" s="28"/>
      <c r="AD780" s="28"/>
      <c r="AE780" s="28"/>
      <c r="AF780" s="28"/>
      <c r="AG780" s="28"/>
      <c r="AH780" s="28"/>
    </row>
    <row r="781" ht="15.75" customHeight="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  <c r="AC781" s="28"/>
      <c r="AD781" s="28"/>
      <c r="AE781" s="28"/>
      <c r="AF781" s="28"/>
      <c r="AG781" s="28"/>
      <c r="AH781" s="28"/>
    </row>
    <row r="782" ht="15.75" customHeight="1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  <c r="AC782" s="28"/>
      <c r="AD782" s="28"/>
      <c r="AE782" s="28"/>
      <c r="AF782" s="28"/>
      <c r="AG782" s="28"/>
      <c r="AH782" s="28"/>
    </row>
    <row r="783" ht="15.75" customHeight="1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  <c r="AC783" s="28"/>
      <c r="AD783" s="28"/>
      <c r="AE783" s="28"/>
      <c r="AF783" s="28"/>
      <c r="AG783" s="28"/>
      <c r="AH783" s="28"/>
    </row>
    <row r="784" ht="15.75" customHeight="1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  <c r="AC784" s="28"/>
      <c r="AD784" s="28"/>
      <c r="AE784" s="28"/>
      <c r="AF784" s="28"/>
      <c r="AG784" s="28"/>
      <c r="AH784" s="28"/>
    </row>
    <row r="785" ht="15.75" customHeight="1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  <c r="AC785" s="28"/>
      <c r="AD785" s="28"/>
      <c r="AE785" s="28"/>
      <c r="AF785" s="28"/>
      <c r="AG785" s="28"/>
      <c r="AH785" s="28"/>
    </row>
    <row r="786" ht="15.75" customHeight="1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  <c r="AC786" s="28"/>
      <c r="AD786" s="28"/>
      <c r="AE786" s="28"/>
      <c r="AF786" s="28"/>
      <c r="AG786" s="28"/>
      <c r="AH786" s="28"/>
    </row>
    <row r="787" ht="15.75" customHeight="1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  <c r="AC787" s="28"/>
      <c r="AD787" s="28"/>
      <c r="AE787" s="28"/>
      <c r="AF787" s="28"/>
      <c r="AG787" s="28"/>
      <c r="AH787" s="28"/>
    </row>
    <row r="788" ht="15.75" customHeight="1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  <c r="AC788" s="28"/>
      <c r="AD788" s="28"/>
      <c r="AE788" s="28"/>
      <c r="AF788" s="28"/>
      <c r="AG788" s="28"/>
      <c r="AH788" s="28"/>
    </row>
    <row r="789" ht="15.75" customHeight="1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  <c r="AC789" s="28"/>
      <c r="AD789" s="28"/>
      <c r="AE789" s="28"/>
      <c r="AF789" s="28"/>
      <c r="AG789" s="28"/>
      <c r="AH789" s="28"/>
    </row>
    <row r="790" ht="15.75" customHeight="1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  <c r="AC790" s="28"/>
      <c r="AD790" s="28"/>
      <c r="AE790" s="28"/>
      <c r="AF790" s="28"/>
      <c r="AG790" s="28"/>
      <c r="AH790" s="28"/>
    </row>
    <row r="791" ht="15.75" customHeight="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  <c r="AC791" s="28"/>
      <c r="AD791" s="28"/>
      <c r="AE791" s="28"/>
      <c r="AF791" s="28"/>
      <c r="AG791" s="28"/>
      <c r="AH791" s="28"/>
    </row>
    <row r="792" ht="15.75" customHeight="1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  <c r="AC792" s="28"/>
      <c r="AD792" s="28"/>
      <c r="AE792" s="28"/>
      <c r="AF792" s="28"/>
      <c r="AG792" s="28"/>
      <c r="AH792" s="28"/>
    </row>
    <row r="793" ht="15.75" customHeight="1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  <c r="AC793" s="28"/>
      <c r="AD793" s="28"/>
      <c r="AE793" s="28"/>
      <c r="AF793" s="28"/>
      <c r="AG793" s="28"/>
      <c r="AH793" s="28"/>
    </row>
    <row r="794" ht="15.75" customHeight="1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  <c r="AC794" s="28"/>
      <c r="AD794" s="28"/>
      <c r="AE794" s="28"/>
      <c r="AF794" s="28"/>
      <c r="AG794" s="28"/>
      <c r="AH794" s="28"/>
    </row>
    <row r="795" ht="15.75" customHeight="1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  <c r="AC795" s="28"/>
      <c r="AD795" s="28"/>
      <c r="AE795" s="28"/>
      <c r="AF795" s="28"/>
      <c r="AG795" s="28"/>
      <c r="AH795" s="28"/>
    </row>
    <row r="796" ht="15.75" customHeight="1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  <c r="AC796" s="28"/>
      <c r="AD796" s="28"/>
      <c r="AE796" s="28"/>
      <c r="AF796" s="28"/>
      <c r="AG796" s="28"/>
      <c r="AH796" s="28"/>
    </row>
    <row r="797" ht="15.75" customHeight="1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  <c r="AC797" s="28"/>
      <c r="AD797" s="28"/>
      <c r="AE797" s="28"/>
      <c r="AF797" s="28"/>
      <c r="AG797" s="28"/>
      <c r="AH797" s="28"/>
    </row>
    <row r="798" ht="15.75" customHeight="1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  <c r="AC798" s="28"/>
      <c r="AD798" s="28"/>
      <c r="AE798" s="28"/>
      <c r="AF798" s="28"/>
      <c r="AG798" s="28"/>
      <c r="AH798" s="28"/>
    </row>
    <row r="799" ht="15.75" customHeight="1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  <c r="AC799" s="28"/>
      <c r="AD799" s="28"/>
      <c r="AE799" s="28"/>
      <c r="AF799" s="28"/>
      <c r="AG799" s="28"/>
      <c r="AH799" s="28"/>
    </row>
    <row r="800" ht="15.75" customHeight="1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  <c r="AC800" s="28"/>
      <c r="AD800" s="28"/>
      <c r="AE800" s="28"/>
      <c r="AF800" s="28"/>
      <c r="AG800" s="28"/>
      <c r="AH800" s="28"/>
    </row>
    <row r="801" ht="15.75" customHeight="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  <c r="AC801" s="28"/>
      <c r="AD801" s="28"/>
      <c r="AE801" s="28"/>
      <c r="AF801" s="28"/>
      <c r="AG801" s="28"/>
      <c r="AH801" s="28"/>
    </row>
    <row r="802" ht="15.75" customHeight="1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  <c r="AC802" s="28"/>
      <c r="AD802" s="28"/>
      <c r="AE802" s="28"/>
      <c r="AF802" s="28"/>
      <c r="AG802" s="28"/>
      <c r="AH802" s="28"/>
    </row>
    <row r="803" ht="15.75" customHeight="1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  <c r="AC803" s="28"/>
      <c r="AD803" s="28"/>
      <c r="AE803" s="28"/>
      <c r="AF803" s="28"/>
      <c r="AG803" s="28"/>
      <c r="AH803" s="28"/>
    </row>
    <row r="804" ht="15.75" customHeight="1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  <c r="AC804" s="28"/>
      <c r="AD804" s="28"/>
      <c r="AE804" s="28"/>
      <c r="AF804" s="28"/>
      <c r="AG804" s="28"/>
      <c r="AH804" s="28"/>
    </row>
    <row r="805" ht="15.75" customHeight="1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  <c r="AC805" s="28"/>
      <c r="AD805" s="28"/>
      <c r="AE805" s="28"/>
      <c r="AF805" s="28"/>
      <c r="AG805" s="28"/>
      <c r="AH805" s="28"/>
    </row>
    <row r="806" ht="15.75" customHeight="1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  <c r="AC806" s="28"/>
      <c r="AD806" s="28"/>
      <c r="AE806" s="28"/>
      <c r="AF806" s="28"/>
      <c r="AG806" s="28"/>
      <c r="AH806" s="28"/>
    </row>
    <row r="807" ht="15.75" customHeight="1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  <c r="AC807" s="28"/>
      <c r="AD807" s="28"/>
      <c r="AE807" s="28"/>
      <c r="AF807" s="28"/>
      <c r="AG807" s="28"/>
      <c r="AH807" s="28"/>
    </row>
    <row r="808" ht="15.75" customHeight="1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  <c r="AC808" s="28"/>
      <c r="AD808" s="28"/>
      <c r="AE808" s="28"/>
      <c r="AF808" s="28"/>
      <c r="AG808" s="28"/>
      <c r="AH808" s="28"/>
    </row>
    <row r="809" ht="15.75" customHeight="1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  <c r="AC809" s="28"/>
      <c r="AD809" s="28"/>
      <c r="AE809" s="28"/>
      <c r="AF809" s="28"/>
      <c r="AG809" s="28"/>
      <c r="AH809" s="28"/>
    </row>
    <row r="810" ht="15.75" customHeight="1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  <c r="AC810" s="28"/>
      <c r="AD810" s="28"/>
      <c r="AE810" s="28"/>
      <c r="AF810" s="28"/>
      <c r="AG810" s="28"/>
      <c r="AH810" s="28"/>
    </row>
    <row r="811" ht="15.75" customHeight="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  <c r="AC811" s="28"/>
      <c r="AD811" s="28"/>
      <c r="AE811" s="28"/>
      <c r="AF811" s="28"/>
      <c r="AG811" s="28"/>
      <c r="AH811" s="28"/>
    </row>
    <row r="812" ht="15.75" customHeight="1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  <c r="AC812" s="28"/>
      <c r="AD812" s="28"/>
      <c r="AE812" s="28"/>
      <c r="AF812" s="28"/>
      <c r="AG812" s="28"/>
      <c r="AH812" s="28"/>
    </row>
    <row r="813" ht="15.75" customHeight="1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  <c r="AC813" s="28"/>
      <c r="AD813" s="28"/>
      <c r="AE813" s="28"/>
      <c r="AF813" s="28"/>
      <c r="AG813" s="28"/>
      <c r="AH813" s="28"/>
    </row>
    <row r="814" ht="15.75" customHeight="1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  <c r="AC814" s="28"/>
      <c r="AD814" s="28"/>
      <c r="AE814" s="28"/>
      <c r="AF814" s="28"/>
      <c r="AG814" s="28"/>
      <c r="AH814" s="28"/>
    </row>
    <row r="815" ht="15.75" customHeight="1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  <c r="AC815" s="28"/>
      <c r="AD815" s="28"/>
      <c r="AE815" s="28"/>
      <c r="AF815" s="28"/>
      <c r="AG815" s="28"/>
      <c r="AH815" s="28"/>
    </row>
    <row r="816" ht="15.75" customHeight="1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  <c r="AC816" s="28"/>
      <c r="AD816" s="28"/>
      <c r="AE816" s="28"/>
      <c r="AF816" s="28"/>
      <c r="AG816" s="28"/>
      <c r="AH816" s="28"/>
    </row>
    <row r="817" ht="15.75" customHeight="1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  <c r="AC817" s="28"/>
      <c r="AD817" s="28"/>
      <c r="AE817" s="28"/>
      <c r="AF817" s="28"/>
      <c r="AG817" s="28"/>
      <c r="AH817" s="28"/>
    </row>
    <row r="818" ht="15.75" customHeight="1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  <c r="AC818" s="28"/>
      <c r="AD818" s="28"/>
      <c r="AE818" s="28"/>
      <c r="AF818" s="28"/>
      <c r="AG818" s="28"/>
      <c r="AH818" s="28"/>
    </row>
    <row r="819" ht="15.75" customHeight="1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  <c r="AC819" s="28"/>
      <c r="AD819" s="28"/>
      <c r="AE819" s="28"/>
      <c r="AF819" s="28"/>
      <c r="AG819" s="28"/>
      <c r="AH819" s="28"/>
    </row>
    <row r="820" ht="15.75" customHeight="1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  <c r="AC820" s="28"/>
      <c r="AD820" s="28"/>
      <c r="AE820" s="28"/>
      <c r="AF820" s="28"/>
      <c r="AG820" s="28"/>
      <c r="AH820" s="28"/>
    </row>
    <row r="821" ht="15.75" customHeight="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  <c r="AC821" s="28"/>
      <c r="AD821" s="28"/>
      <c r="AE821" s="28"/>
      <c r="AF821" s="28"/>
      <c r="AG821" s="28"/>
      <c r="AH821" s="28"/>
    </row>
    <row r="822" ht="15.75" customHeight="1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  <c r="AC822" s="28"/>
      <c r="AD822" s="28"/>
      <c r="AE822" s="28"/>
      <c r="AF822" s="28"/>
      <c r="AG822" s="28"/>
      <c r="AH822" s="28"/>
    </row>
    <row r="823" ht="15.75" customHeight="1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  <c r="AC823" s="28"/>
      <c r="AD823" s="28"/>
      <c r="AE823" s="28"/>
      <c r="AF823" s="28"/>
      <c r="AG823" s="28"/>
      <c r="AH823" s="28"/>
    </row>
    <row r="824" ht="15.75" customHeight="1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  <c r="AC824" s="28"/>
      <c r="AD824" s="28"/>
      <c r="AE824" s="28"/>
      <c r="AF824" s="28"/>
      <c r="AG824" s="28"/>
      <c r="AH824" s="28"/>
    </row>
    <row r="825" ht="15.75" customHeight="1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  <c r="AC825" s="28"/>
      <c r="AD825" s="28"/>
      <c r="AE825" s="28"/>
      <c r="AF825" s="28"/>
      <c r="AG825" s="28"/>
      <c r="AH825" s="28"/>
    </row>
    <row r="826" ht="15.75" customHeight="1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  <c r="AC826" s="28"/>
      <c r="AD826" s="28"/>
      <c r="AE826" s="28"/>
      <c r="AF826" s="28"/>
      <c r="AG826" s="28"/>
      <c r="AH826" s="28"/>
    </row>
    <row r="827" ht="15.75" customHeight="1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  <c r="AC827" s="28"/>
      <c r="AD827" s="28"/>
      <c r="AE827" s="28"/>
      <c r="AF827" s="28"/>
      <c r="AG827" s="28"/>
      <c r="AH827" s="28"/>
    </row>
    <row r="828" ht="15.75" customHeight="1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  <c r="AC828" s="28"/>
      <c r="AD828" s="28"/>
      <c r="AE828" s="28"/>
      <c r="AF828" s="28"/>
      <c r="AG828" s="28"/>
      <c r="AH828" s="28"/>
    </row>
    <row r="829" ht="15.75" customHeight="1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  <c r="AC829" s="28"/>
      <c r="AD829" s="28"/>
      <c r="AE829" s="28"/>
      <c r="AF829" s="28"/>
      <c r="AG829" s="28"/>
      <c r="AH829" s="28"/>
    </row>
    <row r="830" ht="15.75" customHeight="1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  <c r="AC830" s="28"/>
      <c r="AD830" s="28"/>
      <c r="AE830" s="28"/>
      <c r="AF830" s="28"/>
      <c r="AG830" s="28"/>
      <c r="AH830" s="28"/>
    </row>
    <row r="831" ht="15.75" customHeight="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  <c r="AC831" s="28"/>
      <c r="AD831" s="28"/>
      <c r="AE831" s="28"/>
      <c r="AF831" s="28"/>
      <c r="AG831" s="28"/>
      <c r="AH831" s="28"/>
    </row>
    <row r="832" ht="15.75" customHeight="1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  <c r="AC832" s="28"/>
      <c r="AD832" s="28"/>
      <c r="AE832" s="28"/>
      <c r="AF832" s="28"/>
      <c r="AG832" s="28"/>
      <c r="AH832" s="28"/>
    </row>
    <row r="833" ht="15.75" customHeight="1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  <c r="AC833" s="28"/>
      <c r="AD833" s="28"/>
      <c r="AE833" s="28"/>
      <c r="AF833" s="28"/>
      <c r="AG833" s="28"/>
      <c r="AH833" s="28"/>
    </row>
    <row r="834" ht="15.75" customHeight="1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  <c r="AC834" s="28"/>
      <c r="AD834" s="28"/>
      <c r="AE834" s="28"/>
      <c r="AF834" s="28"/>
      <c r="AG834" s="28"/>
      <c r="AH834" s="28"/>
    </row>
    <row r="835" ht="15.75" customHeight="1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  <c r="AC835" s="28"/>
      <c r="AD835" s="28"/>
      <c r="AE835" s="28"/>
      <c r="AF835" s="28"/>
      <c r="AG835" s="28"/>
      <c r="AH835" s="28"/>
    </row>
    <row r="836" ht="15.75" customHeight="1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  <c r="AC836" s="28"/>
      <c r="AD836" s="28"/>
      <c r="AE836" s="28"/>
      <c r="AF836" s="28"/>
      <c r="AG836" s="28"/>
      <c r="AH836" s="28"/>
    </row>
    <row r="837" ht="15.75" customHeight="1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  <c r="AC837" s="28"/>
      <c r="AD837" s="28"/>
      <c r="AE837" s="28"/>
      <c r="AF837" s="28"/>
      <c r="AG837" s="28"/>
      <c r="AH837" s="28"/>
    </row>
    <row r="838" ht="15.75" customHeight="1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  <c r="AC838" s="28"/>
      <c r="AD838" s="28"/>
      <c r="AE838" s="28"/>
      <c r="AF838" s="28"/>
      <c r="AG838" s="28"/>
      <c r="AH838" s="28"/>
    </row>
    <row r="839" ht="15.75" customHeight="1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  <c r="AC839" s="28"/>
      <c r="AD839" s="28"/>
      <c r="AE839" s="28"/>
      <c r="AF839" s="28"/>
      <c r="AG839" s="28"/>
      <c r="AH839" s="28"/>
    </row>
    <row r="840" ht="15.75" customHeight="1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  <c r="AC840" s="28"/>
      <c r="AD840" s="28"/>
      <c r="AE840" s="28"/>
      <c r="AF840" s="28"/>
      <c r="AG840" s="28"/>
      <c r="AH840" s="28"/>
    </row>
    <row r="841" ht="15.75" customHeight="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  <c r="AC841" s="28"/>
      <c r="AD841" s="28"/>
      <c r="AE841" s="28"/>
      <c r="AF841" s="28"/>
      <c r="AG841" s="28"/>
      <c r="AH841" s="28"/>
    </row>
    <row r="842" ht="15.75" customHeight="1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  <c r="AC842" s="28"/>
      <c r="AD842" s="28"/>
      <c r="AE842" s="28"/>
      <c r="AF842" s="28"/>
      <c r="AG842" s="28"/>
      <c r="AH842" s="28"/>
    </row>
    <row r="843" ht="15.75" customHeight="1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  <c r="AC843" s="28"/>
      <c r="AD843" s="28"/>
      <c r="AE843" s="28"/>
      <c r="AF843" s="28"/>
      <c r="AG843" s="28"/>
      <c r="AH843" s="28"/>
    </row>
    <row r="844" ht="15.75" customHeight="1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  <c r="AC844" s="28"/>
      <c r="AD844" s="28"/>
      <c r="AE844" s="28"/>
      <c r="AF844" s="28"/>
      <c r="AG844" s="28"/>
      <c r="AH844" s="28"/>
    </row>
    <row r="845" ht="15.75" customHeight="1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  <c r="AC845" s="28"/>
      <c r="AD845" s="28"/>
      <c r="AE845" s="28"/>
      <c r="AF845" s="28"/>
      <c r="AG845" s="28"/>
      <c r="AH845" s="28"/>
    </row>
    <row r="846" ht="15.75" customHeight="1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  <c r="AC846" s="28"/>
      <c r="AD846" s="28"/>
      <c r="AE846" s="28"/>
      <c r="AF846" s="28"/>
      <c r="AG846" s="28"/>
      <c r="AH846" s="28"/>
    </row>
    <row r="847" ht="15.75" customHeight="1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  <c r="AC847" s="28"/>
      <c r="AD847" s="28"/>
      <c r="AE847" s="28"/>
      <c r="AF847" s="28"/>
      <c r="AG847" s="28"/>
      <c r="AH847" s="28"/>
    </row>
    <row r="848" ht="15.75" customHeight="1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  <c r="AC848" s="28"/>
      <c r="AD848" s="28"/>
      <c r="AE848" s="28"/>
      <c r="AF848" s="28"/>
      <c r="AG848" s="28"/>
      <c r="AH848" s="28"/>
    </row>
    <row r="849" ht="15.75" customHeight="1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  <c r="AC849" s="28"/>
      <c r="AD849" s="28"/>
      <c r="AE849" s="28"/>
      <c r="AF849" s="28"/>
      <c r="AG849" s="28"/>
      <c r="AH849" s="28"/>
    </row>
    <row r="850" ht="15.75" customHeight="1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  <c r="AC850" s="28"/>
      <c r="AD850" s="28"/>
      <c r="AE850" s="28"/>
      <c r="AF850" s="28"/>
      <c r="AG850" s="28"/>
      <c r="AH850" s="28"/>
    </row>
    <row r="851" ht="15.75" customHeight="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  <c r="AC851" s="28"/>
      <c r="AD851" s="28"/>
      <c r="AE851" s="28"/>
      <c r="AF851" s="28"/>
      <c r="AG851" s="28"/>
      <c r="AH851" s="28"/>
    </row>
    <row r="852" ht="15.75" customHeight="1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  <c r="AC852" s="28"/>
      <c r="AD852" s="28"/>
      <c r="AE852" s="28"/>
      <c r="AF852" s="28"/>
      <c r="AG852" s="28"/>
      <c r="AH852" s="28"/>
    </row>
    <row r="853" ht="15.75" customHeight="1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  <c r="AC853" s="28"/>
      <c r="AD853" s="28"/>
      <c r="AE853" s="28"/>
      <c r="AF853" s="28"/>
      <c r="AG853" s="28"/>
      <c r="AH853" s="28"/>
    </row>
    <row r="854" ht="15.75" customHeight="1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  <c r="AC854" s="28"/>
      <c r="AD854" s="28"/>
      <c r="AE854" s="28"/>
      <c r="AF854" s="28"/>
      <c r="AG854" s="28"/>
      <c r="AH854" s="28"/>
    </row>
    <row r="855" ht="15.75" customHeight="1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  <c r="AC855" s="28"/>
      <c r="AD855" s="28"/>
      <c r="AE855" s="28"/>
      <c r="AF855" s="28"/>
      <c r="AG855" s="28"/>
      <c r="AH855" s="28"/>
    </row>
    <row r="856" ht="15.75" customHeight="1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  <c r="AC856" s="28"/>
      <c r="AD856" s="28"/>
      <c r="AE856" s="28"/>
      <c r="AF856" s="28"/>
      <c r="AG856" s="28"/>
      <c r="AH856" s="28"/>
    </row>
    <row r="857" ht="15.75" customHeight="1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  <c r="AC857" s="28"/>
      <c r="AD857" s="28"/>
      <c r="AE857" s="28"/>
      <c r="AF857" s="28"/>
      <c r="AG857" s="28"/>
      <c r="AH857" s="28"/>
    </row>
    <row r="858" ht="15.75" customHeight="1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  <c r="AC858" s="28"/>
      <c r="AD858" s="28"/>
      <c r="AE858" s="28"/>
      <c r="AF858" s="28"/>
      <c r="AG858" s="28"/>
      <c r="AH858" s="28"/>
    </row>
    <row r="859" ht="15.75" customHeight="1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  <c r="AC859" s="28"/>
      <c r="AD859" s="28"/>
      <c r="AE859" s="28"/>
      <c r="AF859" s="28"/>
      <c r="AG859" s="28"/>
      <c r="AH859" s="28"/>
    </row>
    <row r="860" ht="15.75" customHeight="1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  <c r="AC860" s="28"/>
      <c r="AD860" s="28"/>
      <c r="AE860" s="28"/>
      <c r="AF860" s="28"/>
      <c r="AG860" s="28"/>
      <c r="AH860" s="28"/>
    </row>
    <row r="861" ht="15.75" customHeight="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  <c r="AC861" s="28"/>
      <c r="AD861" s="28"/>
      <c r="AE861" s="28"/>
      <c r="AF861" s="28"/>
      <c r="AG861" s="28"/>
      <c r="AH861" s="28"/>
    </row>
    <row r="862" ht="15.75" customHeight="1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  <c r="AC862" s="28"/>
      <c r="AD862" s="28"/>
      <c r="AE862" s="28"/>
      <c r="AF862" s="28"/>
      <c r="AG862" s="28"/>
      <c r="AH862" s="28"/>
    </row>
    <row r="863" ht="15.75" customHeight="1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  <c r="AC863" s="28"/>
      <c r="AD863" s="28"/>
      <c r="AE863" s="28"/>
      <c r="AF863" s="28"/>
      <c r="AG863" s="28"/>
      <c r="AH863" s="28"/>
    </row>
    <row r="864" ht="15.75" customHeight="1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  <c r="AC864" s="28"/>
      <c r="AD864" s="28"/>
      <c r="AE864" s="28"/>
      <c r="AF864" s="28"/>
      <c r="AG864" s="28"/>
      <c r="AH864" s="28"/>
    </row>
    <row r="865" ht="15.75" customHeight="1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  <c r="AC865" s="28"/>
      <c r="AD865" s="28"/>
      <c r="AE865" s="28"/>
      <c r="AF865" s="28"/>
      <c r="AG865" s="28"/>
      <c r="AH865" s="28"/>
    </row>
    <row r="866" ht="15.75" customHeight="1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  <c r="AC866" s="28"/>
      <c r="AD866" s="28"/>
      <c r="AE866" s="28"/>
      <c r="AF866" s="28"/>
      <c r="AG866" s="28"/>
      <c r="AH866" s="28"/>
    </row>
    <row r="867" ht="15.75" customHeight="1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  <c r="AC867" s="28"/>
      <c r="AD867" s="28"/>
      <c r="AE867" s="28"/>
      <c r="AF867" s="28"/>
      <c r="AG867" s="28"/>
      <c r="AH867" s="28"/>
    </row>
    <row r="868" ht="15.75" customHeight="1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  <c r="AC868" s="28"/>
      <c r="AD868" s="28"/>
      <c r="AE868" s="28"/>
      <c r="AF868" s="28"/>
      <c r="AG868" s="28"/>
      <c r="AH868" s="28"/>
    </row>
    <row r="869" ht="15.75" customHeight="1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  <c r="AC869" s="28"/>
      <c r="AD869" s="28"/>
      <c r="AE869" s="28"/>
      <c r="AF869" s="28"/>
      <c r="AG869" s="28"/>
      <c r="AH869" s="28"/>
    </row>
    <row r="870" ht="15.75" customHeight="1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  <c r="AC870" s="28"/>
      <c r="AD870" s="28"/>
      <c r="AE870" s="28"/>
      <c r="AF870" s="28"/>
      <c r="AG870" s="28"/>
      <c r="AH870" s="28"/>
    </row>
    <row r="871" ht="15.75" customHeight="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  <c r="AC871" s="28"/>
      <c r="AD871" s="28"/>
      <c r="AE871" s="28"/>
      <c r="AF871" s="28"/>
      <c r="AG871" s="28"/>
      <c r="AH871" s="28"/>
    </row>
    <row r="872" ht="15.75" customHeight="1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  <c r="AC872" s="28"/>
      <c r="AD872" s="28"/>
      <c r="AE872" s="28"/>
      <c r="AF872" s="28"/>
      <c r="AG872" s="28"/>
      <c r="AH872" s="28"/>
    </row>
    <row r="873" ht="15.75" customHeight="1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  <c r="AC873" s="28"/>
      <c r="AD873" s="28"/>
      <c r="AE873" s="28"/>
      <c r="AF873" s="28"/>
      <c r="AG873" s="28"/>
      <c r="AH873" s="28"/>
    </row>
    <row r="874" ht="15.75" customHeight="1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  <c r="AB874" s="28"/>
      <c r="AC874" s="28"/>
      <c r="AD874" s="28"/>
      <c r="AE874" s="28"/>
      <c r="AF874" s="28"/>
      <c r="AG874" s="28"/>
      <c r="AH874" s="28"/>
    </row>
    <row r="875" ht="15.75" customHeight="1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  <c r="AC875" s="28"/>
      <c r="AD875" s="28"/>
      <c r="AE875" s="28"/>
      <c r="AF875" s="28"/>
      <c r="AG875" s="28"/>
      <c r="AH875" s="28"/>
    </row>
    <row r="876" ht="15.75" customHeight="1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  <c r="AB876" s="28"/>
      <c r="AC876" s="28"/>
      <c r="AD876" s="28"/>
      <c r="AE876" s="28"/>
      <c r="AF876" s="28"/>
      <c r="AG876" s="28"/>
      <c r="AH876" s="28"/>
    </row>
    <row r="877" ht="15.75" customHeight="1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  <c r="AB877" s="28"/>
      <c r="AC877" s="28"/>
      <c r="AD877" s="28"/>
      <c r="AE877" s="28"/>
      <c r="AF877" s="28"/>
      <c r="AG877" s="28"/>
      <c r="AH877" s="28"/>
    </row>
    <row r="878" ht="15.75" customHeight="1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  <c r="AB878" s="28"/>
      <c r="AC878" s="28"/>
      <c r="AD878" s="28"/>
      <c r="AE878" s="28"/>
      <c r="AF878" s="28"/>
      <c r="AG878" s="28"/>
      <c r="AH878" s="28"/>
    </row>
    <row r="879" ht="15.75" customHeight="1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  <c r="AB879" s="28"/>
      <c r="AC879" s="28"/>
      <c r="AD879" s="28"/>
      <c r="AE879" s="28"/>
      <c r="AF879" s="28"/>
      <c r="AG879" s="28"/>
      <c r="AH879" s="28"/>
    </row>
    <row r="880" ht="15.75" customHeight="1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  <c r="AB880" s="28"/>
      <c r="AC880" s="28"/>
      <c r="AD880" s="28"/>
      <c r="AE880" s="28"/>
      <c r="AF880" s="28"/>
      <c r="AG880" s="28"/>
      <c r="AH880" s="28"/>
    </row>
    <row r="881" ht="15.75" customHeight="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  <c r="AC881" s="28"/>
      <c r="AD881" s="28"/>
      <c r="AE881" s="28"/>
      <c r="AF881" s="28"/>
      <c r="AG881" s="28"/>
      <c r="AH881" s="28"/>
    </row>
    <row r="882" ht="15.75" customHeight="1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  <c r="AB882" s="28"/>
      <c r="AC882" s="28"/>
      <c r="AD882" s="28"/>
      <c r="AE882" s="28"/>
      <c r="AF882" s="28"/>
      <c r="AG882" s="28"/>
      <c r="AH882" s="28"/>
    </row>
    <row r="883" ht="15.75" customHeight="1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  <c r="AB883" s="28"/>
      <c r="AC883" s="28"/>
      <c r="AD883" s="28"/>
      <c r="AE883" s="28"/>
      <c r="AF883" s="28"/>
      <c r="AG883" s="28"/>
      <c r="AH883" s="28"/>
    </row>
    <row r="884" ht="15.75" customHeight="1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  <c r="AB884" s="28"/>
      <c r="AC884" s="28"/>
      <c r="AD884" s="28"/>
      <c r="AE884" s="28"/>
      <c r="AF884" s="28"/>
      <c r="AG884" s="28"/>
      <c r="AH884" s="28"/>
    </row>
    <row r="885" ht="15.75" customHeight="1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  <c r="AB885" s="28"/>
      <c r="AC885" s="28"/>
      <c r="AD885" s="28"/>
      <c r="AE885" s="28"/>
      <c r="AF885" s="28"/>
      <c r="AG885" s="28"/>
      <c r="AH885" s="28"/>
    </row>
    <row r="886" ht="15.75" customHeight="1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  <c r="AB886" s="28"/>
      <c r="AC886" s="28"/>
      <c r="AD886" s="28"/>
      <c r="AE886" s="28"/>
      <c r="AF886" s="28"/>
      <c r="AG886" s="28"/>
      <c r="AH886" s="28"/>
    </row>
    <row r="887" ht="15.75" customHeight="1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  <c r="AC887" s="28"/>
      <c r="AD887" s="28"/>
      <c r="AE887" s="28"/>
      <c r="AF887" s="28"/>
      <c r="AG887" s="28"/>
      <c r="AH887" s="28"/>
    </row>
    <row r="888" ht="15.75" customHeight="1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  <c r="AB888" s="28"/>
      <c r="AC888" s="28"/>
      <c r="AD888" s="28"/>
      <c r="AE888" s="28"/>
      <c r="AF888" s="28"/>
      <c r="AG888" s="28"/>
      <c r="AH888" s="28"/>
    </row>
    <row r="889" ht="15.75" customHeight="1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  <c r="AB889" s="28"/>
      <c r="AC889" s="28"/>
      <c r="AD889" s="28"/>
      <c r="AE889" s="28"/>
      <c r="AF889" s="28"/>
      <c r="AG889" s="28"/>
      <c r="AH889" s="28"/>
    </row>
    <row r="890" ht="15.75" customHeight="1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  <c r="AB890" s="28"/>
      <c r="AC890" s="28"/>
      <c r="AD890" s="28"/>
      <c r="AE890" s="28"/>
      <c r="AF890" s="28"/>
      <c r="AG890" s="28"/>
      <c r="AH890" s="28"/>
    </row>
    <row r="891" ht="15.75" customHeight="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  <c r="AB891" s="28"/>
      <c r="AC891" s="28"/>
      <c r="AD891" s="28"/>
      <c r="AE891" s="28"/>
      <c r="AF891" s="28"/>
      <c r="AG891" s="28"/>
      <c r="AH891" s="28"/>
    </row>
    <row r="892" ht="15.75" customHeight="1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  <c r="AB892" s="28"/>
      <c r="AC892" s="28"/>
      <c r="AD892" s="28"/>
      <c r="AE892" s="28"/>
      <c r="AF892" s="28"/>
      <c r="AG892" s="28"/>
      <c r="AH892" s="28"/>
    </row>
    <row r="893" ht="15.75" customHeight="1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  <c r="AC893" s="28"/>
      <c r="AD893" s="28"/>
      <c r="AE893" s="28"/>
      <c r="AF893" s="28"/>
      <c r="AG893" s="28"/>
      <c r="AH893" s="28"/>
    </row>
    <row r="894" ht="15.75" customHeight="1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  <c r="AB894" s="28"/>
      <c r="AC894" s="28"/>
      <c r="AD894" s="28"/>
      <c r="AE894" s="28"/>
      <c r="AF894" s="28"/>
      <c r="AG894" s="28"/>
      <c r="AH894" s="28"/>
    </row>
    <row r="895" ht="15.75" customHeight="1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  <c r="AB895" s="28"/>
      <c r="AC895" s="28"/>
      <c r="AD895" s="28"/>
      <c r="AE895" s="28"/>
      <c r="AF895" s="28"/>
      <c r="AG895" s="28"/>
      <c r="AH895" s="28"/>
    </row>
    <row r="896" ht="15.75" customHeight="1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  <c r="AB896" s="28"/>
      <c r="AC896" s="28"/>
      <c r="AD896" s="28"/>
      <c r="AE896" s="28"/>
      <c r="AF896" s="28"/>
      <c r="AG896" s="28"/>
      <c r="AH896" s="28"/>
    </row>
    <row r="897" ht="15.75" customHeight="1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  <c r="AB897" s="28"/>
      <c r="AC897" s="28"/>
      <c r="AD897" s="28"/>
      <c r="AE897" s="28"/>
      <c r="AF897" s="28"/>
      <c r="AG897" s="28"/>
      <c r="AH897" s="28"/>
    </row>
    <row r="898" ht="15.75" customHeight="1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  <c r="AB898" s="28"/>
      <c r="AC898" s="28"/>
      <c r="AD898" s="28"/>
      <c r="AE898" s="28"/>
      <c r="AF898" s="28"/>
      <c r="AG898" s="28"/>
      <c r="AH898" s="28"/>
    </row>
    <row r="899" ht="15.75" customHeight="1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  <c r="AC899" s="28"/>
      <c r="AD899" s="28"/>
      <c r="AE899" s="28"/>
      <c r="AF899" s="28"/>
      <c r="AG899" s="28"/>
      <c r="AH899" s="28"/>
    </row>
    <row r="900" ht="15.75" customHeight="1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  <c r="AB900" s="28"/>
      <c r="AC900" s="28"/>
      <c r="AD900" s="28"/>
      <c r="AE900" s="28"/>
      <c r="AF900" s="28"/>
      <c r="AG900" s="28"/>
      <c r="AH900" s="28"/>
    </row>
    <row r="901" ht="15.75" customHeight="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  <c r="AB901" s="28"/>
      <c r="AC901" s="28"/>
      <c r="AD901" s="28"/>
      <c r="AE901" s="28"/>
      <c r="AF901" s="28"/>
      <c r="AG901" s="28"/>
      <c r="AH901" s="28"/>
    </row>
    <row r="902" ht="15.75" customHeight="1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  <c r="AB902" s="28"/>
      <c r="AC902" s="28"/>
      <c r="AD902" s="28"/>
      <c r="AE902" s="28"/>
      <c r="AF902" s="28"/>
      <c r="AG902" s="28"/>
      <c r="AH902" s="28"/>
    </row>
    <row r="903" ht="15.75" customHeight="1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  <c r="AB903" s="28"/>
      <c r="AC903" s="28"/>
      <c r="AD903" s="28"/>
      <c r="AE903" s="28"/>
      <c r="AF903" s="28"/>
      <c r="AG903" s="28"/>
      <c r="AH903" s="28"/>
    </row>
    <row r="904" ht="15.75" customHeight="1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  <c r="AB904" s="28"/>
      <c r="AC904" s="28"/>
      <c r="AD904" s="28"/>
      <c r="AE904" s="28"/>
      <c r="AF904" s="28"/>
      <c r="AG904" s="28"/>
      <c r="AH904" s="28"/>
    </row>
    <row r="905" ht="15.75" customHeight="1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  <c r="AB905" s="28"/>
      <c r="AC905" s="28"/>
      <c r="AD905" s="28"/>
      <c r="AE905" s="28"/>
      <c r="AF905" s="28"/>
      <c r="AG905" s="28"/>
      <c r="AH905" s="28"/>
    </row>
    <row r="906" ht="15.75" customHeight="1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  <c r="AB906" s="28"/>
      <c r="AC906" s="28"/>
      <c r="AD906" s="28"/>
      <c r="AE906" s="28"/>
      <c r="AF906" s="28"/>
      <c r="AG906" s="28"/>
      <c r="AH906" s="28"/>
    </row>
    <row r="907" ht="15.75" customHeight="1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  <c r="AB907" s="28"/>
      <c r="AC907" s="28"/>
      <c r="AD907" s="28"/>
      <c r="AE907" s="28"/>
      <c r="AF907" s="28"/>
      <c r="AG907" s="28"/>
      <c r="AH907" s="28"/>
    </row>
    <row r="908" ht="15.75" customHeight="1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  <c r="AB908" s="28"/>
      <c r="AC908" s="28"/>
      <c r="AD908" s="28"/>
      <c r="AE908" s="28"/>
      <c r="AF908" s="28"/>
      <c r="AG908" s="28"/>
      <c r="AH908" s="28"/>
    </row>
    <row r="909" ht="15.75" customHeight="1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  <c r="AB909" s="28"/>
      <c r="AC909" s="28"/>
      <c r="AD909" s="28"/>
      <c r="AE909" s="28"/>
      <c r="AF909" s="28"/>
      <c r="AG909" s="28"/>
      <c r="AH909" s="28"/>
    </row>
    <row r="910" ht="15.75" customHeight="1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  <c r="AB910" s="28"/>
      <c r="AC910" s="28"/>
      <c r="AD910" s="28"/>
      <c r="AE910" s="28"/>
      <c r="AF910" s="28"/>
      <c r="AG910" s="28"/>
      <c r="AH910" s="28"/>
    </row>
    <row r="911" ht="15.75" customHeight="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  <c r="AB911" s="28"/>
      <c r="AC911" s="28"/>
      <c r="AD911" s="28"/>
      <c r="AE911" s="28"/>
      <c r="AF911" s="28"/>
      <c r="AG911" s="28"/>
      <c r="AH911" s="28"/>
    </row>
    <row r="912" ht="15.75" customHeight="1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  <c r="AB912" s="28"/>
      <c r="AC912" s="28"/>
      <c r="AD912" s="28"/>
      <c r="AE912" s="28"/>
      <c r="AF912" s="28"/>
      <c r="AG912" s="28"/>
      <c r="AH912" s="28"/>
    </row>
    <row r="913" ht="15.75" customHeight="1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  <c r="AB913" s="28"/>
      <c r="AC913" s="28"/>
      <c r="AD913" s="28"/>
      <c r="AE913" s="28"/>
      <c r="AF913" s="28"/>
      <c r="AG913" s="28"/>
      <c r="AH913" s="28"/>
    </row>
    <row r="914" ht="15.75" customHeight="1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  <c r="AB914" s="28"/>
      <c r="AC914" s="28"/>
      <c r="AD914" s="28"/>
      <c r="AE914" s="28"/>
      <c r="AF914" s="28"/>
      <c r="AG914" s="28"/>
      <c r="AH914" s="28"/>
    </row>
    <row r="915" ht="15.75" customHeight="1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  <c r="AB915" s="28"/>
      <c r="AC915" s="28"/>
      <c r="AD915" s="28"/>
      <c r="AE915" s="28"/>
      <c r="AF915" s="28"/>
      <c r="AG915" s="28"/>
      <c r="AH915" s="28"/>
    </row>
    <row r="916" ht="15.75" customHeight="1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  <c r="AB916" s="28"/>
      <c r="AC916" s="28"/>
      <c r="AD916" s="28"/>
      <c r="AE916" s="28"/>
      <c r="AF916" s="28"/>
      <c r="AG916" s="28"/>
      <c r="AH916" s="28"/>
    </row>
    <row r="917" ht="15.75" customHeight="1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  <c r="AB917" s="28"/>
      <c r="AC917" s="28"/>
      <c r="AD917" s="28"/>
      <c r="AE917" s="28"/>
      <c r="AF917" s="28"/>
      <c r="AG917" s="28"/>
      <c r="AH917" s="28"/>
    </row>
    <row r="918" ht="15.75" customHeight="1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  <c r="AB918" s="28"/>
      <c r="AC918" s="28"/>
      <c r="AD918" s="28"/>
      <c r="AE918" s="28"/>
      <c r="AF918" s="28"/>
      <c r="AG918" s="28"/>
      <c r="AH918" s="28"/>
    </row>
    <row r="919" ht="15.75" customHeight="1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  <c r="AB919" s="28"/>
      <c r="AC919" s="28"/>
      <c r="AD919" s="28"/>
      <c r="AE919" s="28"/>
      <c r="AF919" s="28"/>
      <c r="AG919" s="28"/>
      <c r="AH919" s="28"/>
    </row>
    <row r="920" ht="15.75" customHeight="1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  <c r="AB920" s="28"/>
      <c r="AC920" s="28"/>
      <c r="AD920" s="28"/>
      <c r="AE920" s="28"/>
      <c r="AF920" s="28"/>
      <c r="AG920" s="28"/>
      <c r="AH920" s="28"/>
    </row>
    <row r="921" ht="15.75" customHeight="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  <c r="AB921" s="28"/>
      <c r="AC921" s="28"/>
      <c r="AD921" s="28"/>
      <c r="AE921" s="28"/>
      <c r="AF921" s="28"/>
      <c r="AG921" s="28"/>
      <c r="AH921" s="28"/>
    </row>
    <row r="922" ht="15.75" customHeight="1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  <c r="AB922" s="28"/>
      <c r="AC922" s="28"/>
      <c r="AD922" s="28"/>
      <c r="AE922" s="28"/>
      <c r="AF922" s="28"/>
      <c r="AG922" s="28"/>
      <c r="AH922" s="28"/>
    </row>
    <row r="923" ht="15.75" customHeight="1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  <c r="AB923" s="28"/>
      <c r="AC923" s="28"/>
      <c r="AD923" s="28"/>
      <c r="AE923" s="28"/>
      <c r="AF923" s="28"/>
      <c r="AG923" s="28"/>
      <c r="AH923" s="28"/>
    </row>
    <row r="924" ht="15.75" customHeight="1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  <c r="AB924" s="28"/>
      <c r="AC924" s="28"/>
      <c r="AD924" s="28"/>
      <c r="AE924" s="28"/>
      <c r="AF924" s="28"/>
      <c r="AG924" s="28"/>
      <c r="AH924" s="28"/>
    </row>
    <row r="925" ht="15.75" customHeight="1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  <c r="AB925" s="28"/>
      <c r="AC925" s="28"/>
      <c r="AD925" s="28"/>
      <c r="AE925" s="28"/>
      <c r="AF925" s="28"/>
      <c r="AG925" s="28"/>
      <c r="AH925" s="28"/>
    </row>
    <row r="926" ht="15.75" customHeight="1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  <c r="AB926" s="28"/>
      <c r="AC926" s="28"/>
      <c r="AD926" s="28"/>
      <c r="AE926" s="28"/>
      <c r="AF926" s="28"/>
      <c r="AG926" s="28"/>
      <c r="AH926" s="28"/>
    </row>
    <row r="927" ht="15.75" customHeight="1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  <c r="AB927" s="28"/>
      <c r="AC927" s="28"/>
      <c r="AD927" s="28"/>
      <c r="AE927" s="28"/>
      <c r="AF927" s="28"/>
      <c r="AG927" s="28"/>
      <c r="AH927" s="28"/>
    </row>
    <row r="928" ht="15.75" customHeight="1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  <c r="AB928" s="28"/>
      <c r="AC928" s="28"/>
      <c r="AD928" s="28"/>
      <c r="AE928" s="28"/>
      <c r="AF928" s="28"/>
      <c r="AG928" s="28"/>
      <c r="AH928" s="28"/>
    </row>
    <row r="929" ht="15.75" customHeight="1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  <c r="AB929" s="28"/>
      <c r="AC929" s="28"/>
      <c r="AD929" s="28"/>
      <c r="AE929" s="28"/>
      <c r="AF929" s="28"/>
      <c r="AG929" s="28"/>
      <c r="AH929" s="28"/>
    </row>
    <row r="930" ht="15.75" customHeight="1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  <c r="AB930" s="28"/>
      <c r="AC930" s="28"/>
      <c r="AD930" s="28"/>
      <c r="AE930" s="28"/>
      <c r="AF930" s="28"/>
      <c r="AG930" s="28"/>
      <c r="AH930" s="28"/>
    </row>
    <row r="931" ht="15.75" customHeight="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  <c r="AB931" s="28"/>
      <c r="AC931" s="28"/>
      <c r="AD931" s="28"/>
      <c r="AE931" s="28"/>
      <c r="AF931" s="28"/>
      <c r="AG931" s="28"/>
      <c r="AH931" s="28"/>
    </row>
    <row r="932" ht="15.75" customHeight="1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  <c r="AB932" s="28"/>
      <c r="AC932" s="28"/>
      <c r="AD932" s="28"/>
      <c r="AE932" s="28"/>
      <c r="AF932" s="28"/>
      <c r="AG932" s="28"/>
      <c r="AH932" s="28"/>
    </row>
    <row r="933" ht="15.75" customHeight="1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  <c r="AB933" s="28"/>
      <c r="AC933" s="28"/>
      <c r="AD933" s="28"/>
      <c r="AE933" s="28"/>
      <c r="AF933" s="28"/>
      <c r="AG933" s="28"/>
      <c r="AH933" s="28"/>
    </row>
    <row r="934" ht="15.75" customHeight="1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  <c r="AB934" s="28"/>
      <c r="AC934" s="28"/>
      <c r="AD934" s="28"/>
      <c r="AE934" s="28"/>
      <c r="AF934" s="28"/>
      <c r="AG934" s="28"/>
      <c r="AH934" s="28"/>
    </row>
    <row r="935" ht="15.75" customHeight="1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  <c r="AB935" s="28"/>
      <c r="AC935" s="28"/>
      <c r="AD935" s="28"/>
      <c r="AE935" s="28"/>
      <c r="AF935" s="28"/>
      <c r="AG935" s="28"/>
      <c r="AH935" s="28"/>
    </row>
    <row r="936" ht="15.75" customHeight="1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  <c r="AB936" s="28"/>
      <c r="AC936" s="28"/>
      <c r="AD936" s="28"/>
      <c r="AE936" s="28"/>
      <c r="AF936" s="28"/>
      <c r="AG936" s="28"/>
      <c r="AH936" s="28"/>
    </row>
    <row r="937" ht="15.75" customHeight="1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  <c r="AB937" s="28"/>
      <c r="AC937" s="28"/>
      <c r="AD937" s="28"/>
      <c r="AE937" s="28"/>
      <c r="AF937" s="28"/>
      <c r="AG937" s="28"/>
      <c r="AH937" s="28"/>
    </row>
    <row r="938" ht="15.75" customHeight="1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  <c r="AB938" s="28"/>
      <c r="AC938" s="28"/>
      <c r="AD938" s="28"/>
      <c r="AE938" s="28"/>
      <c r="AF938" s="28"/>
      <c r="AG938" s="28"/>
      <c r="AH938" s="28"/>
    </row>
    <row r="939" ht="15.75" customHeight="1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  <c r="AB939" s="28"/>
      <c r="AC939" s="28"/>
      <c r="AD939" s="28"/>
      <c r="AE939" s="28"/>
      <c r="AF939" s="28"/>
      <c r="AG939" s="28"/>
      <c r="AH939" s="28"/>
    </row>
    <row r="940" ht="15.75" customHeight="1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  <c r="AB940" s="28"/>
      <c r="AC940" s="28"/>
      <c r="AD940" s="28"/>
      <c r="AE940" s="28"/>
      <c r="AF940" s="28"/>
      <c r="AG940" s="28"/>
      <c r="AH940" s="28"/>
    </row>
    <row r="941" ht="15.75" customHeight="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  <c r="AB941" s="28"/>
      <c r="AC941" s="28"/>
      <c r="AD941" s="28"/>
      <c r="AE941" s="28"/>
      <c r="AF941" s="28"/>
      <c r="AG941" s="28"/>
      <c r="AH941" s="28"/>
    </row>
    <row r="942" ht="15.75" customHeight="1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  <c r="AB942" s="28"/>
      <c r="AC942" s="28"/>
      <c r="AD942" s="28"/>
      <c r="AE942" s="28"/>
      <c r="AF942" s="28"/>
      <c r="AG942" s="28"/>
      <c r="AH942" s="28"/>
    </row>
    <row r="943" ht="15.75" customHeight="1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  <c r="AB943" s="28"/>
      <c r="AC943" s="28"/>
      <c r="AD943" s="28"/>
      <c r="AE943" s="28"/>
      <c r="AF943" s="28"/>
      <c r="AG943" s="28"/>
      <c r="AH943" s="28"/>
    </row>
    <row r="944" ht="15.75" customHeight="1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  <c r="AB944" s="28"/>
      <c r="AC944" s="28"/>
      <c r="AD944" s="28"/>
      <c r="AE944" s="28"/>
      <c r="AF944" s="28"/>
      <c r="AG944" s="28"/>
      <c r="AH944" s="28"/>
    </row>
    <row r="945" ht="15.75" customHeight="1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  <c r="AB945" s="28"/>
      <c r="AC945" s="28"/>
      <c r="AD945" s="28"/>
      <c r="AE945" s="28"/>
      <c r="AF945" s="28"/>
      <c r="AG945" s="28"/>
      <c r="AH945" s="28"/>
    </row>
    <row r="946" ht="15.75" customHeight="1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  <c r="AB946" s="28"/>
      <c r="AC946" s="28"/>
      <c r="AD946" s="28"/>
      <c r="AE946" s="28"/>
      <c r="AF946" s="28"/>
      <c r="AG946" s="28"/>
      <c r="AH946" s="28"/>
    </row>
    <row r="947" ht="15.75" customHeight="1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  <c r="AB947" s="28"/>
      <c r="AC947" s="28"/>
      <c r="AD947" s="28"/>
      <c r="AE947" s="28"/>
      <c r="AF947" s="28"/>
      <c r="AG947" s="28"/>
      <c r="AH947" s="28"/>
    </row>
    <row r="948" ht="15.75" customHeight="1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  <c r="AB948" s="28"/>
      <c r="AC948" s="28"/>
      <c r="AD948" s="28"/>
      <c r="AE948" s="28"/>
      <c r="AF948" s="28"/>
      <c r="AG948" s="28"/>
      <c r="AH948" s="28"/>
    </row>
    <row r="949" ht="15.75" customHeight="1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  <c r="AB949" s="28"/>
      <c r="AC949" s="28"/>
      <c r="AD949" s="28"/>
      <c r="AE949" s="28"/>
      <c r="AF949" s="28"/>
      <c r="AG949" s="28"/>
      <c r="AH949" s="28"/>
    </row>
    <row r="950" ht="15.75" customHeight="1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  <c r="AB950" s="28"/>
      <c r="AC950" s="28"/>
      <c r="AD950" s="28"/>
      <c r="AE950" s="28"/>
      <c r="AF950" s="28"/>
      <c r="AG950" s="28"/>
      <c r="AH950" s="28"/>
    </row>
    <row r="951" ht="15.75" customHeight="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  <c r="AB951" s="28"/>
      <c r="AC951" s="28"/>
      <c r="AD951" s="28"/>
      <c r="AE951" s="28"/>
      <c r="AF951" s="28"/>
      <c r="AG951" s="28"/>
      <c r="AH951" s="28"/>
    </row>
    <row r="952" ht="15.75" customHeight="1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  <c r="AB952" s="28"/>
      <c r="AC952" s="28"/>
      <c r="AD952" s="28"/>
      <c r="AE952" s="28"/>
      <c r="AF952" s="28"/>
      <c r="AG952" s="28"/>
      <c r="AH952" s="28"/>
    </row>
    <row r="953" ht="15.75" customHeight="1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  <c r="AB953" s="28"/>
      <c r="AC953" s="28"/>
      <c r="AD953" s="28"/>
      <c r="AE953" s="28"/>
      <c r="AF953" s="28"/>
      <c r="AG953" s="28"/>
      <c r="AH953" s="28"/>
    </row>
    <row r="954" ht="15.75" customHeight="1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  <c r="AB954" s="28"/>
      <c r="AC954" s="28"/>
      <c r="AD954" s="28"/>
      <c r="AE954" s="28"/>
      <c r="AF954" s="28"/>
      <c r="AG954" s="28"/>
      <c r="AH954" s="28"/>
    </row>
    <row r="955" ht="15.75" customHeight="1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  <c r="AB955" s="28"/>
      <c r="AC955" s="28"/>
      <c r="AD955" s="28"/>
      <c r="AE955" s="28"/>
      <c r="AF955" s="28"/>
      <c r="AG955" s="28"/>
      <c r="AH955" s="28"/>
    </row>
    <row r="956" ht="15.75" customHeight="1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  <c r="AB956" s="28"/>
      <c r="AC956" s="28"/>
      <c r="AD956" s="28"/>
      <c r="AE956" s="28"/>
      <c r="AF956" s="28"/>
      <c r="AG956" s="28"/>
      <c r="AH956" s="28"/>
    </row>
    <row r="957" ht="15.75" customHeight="1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  <c r="AB957" s="28"/>
      <c r="AC957" s="28"/>
      <c r="AD957" s="28"/>
      <c r="AE957" s="28"/>
      <c r="AF957" s="28"/>
      <c r="AG957" s="28"/>
      <c r="AH957" s="28"/>
    </row>
    <row r="958" ht="15.75" customHeight="1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  <c r="AB958" s="28"/>
      <c r="AC958" s="28"/>
      <c r="AD958" s="28"/>
      <c r="AE958" s="28"/>
      <c r="AF958" s="28"/>
      <c r="AG958" s="28"/>
      <c r="AH958" s="28"/>
    </row>
    <row r="959" ht="15.75" customHeight="1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  <c r="AB959" s="28"/>
      <c r="AC959" s="28"/>
      <c r="AD959" s="28"/>
      <c r="AE959" s="28"/>
      <c r="AF959" s="28"/>
      <c r="AG959" s="28"/>
      <c r="AH959" s="28"/>
    </row>
    <row r="960" ht="15.75" customHeight="1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  <c r="AB960" s="28"/>
      <c r="AC960" s="28"/>
      <c r="AD960" s="28"/>
      <c r="AE960" s="28"/>
      <c r="AF960" s="28"/>
      <c r="AG960" s="28"/>
      <c r="AH960" s="28"/>
    </row>
    <row r="961" ht="15.75" customHeight="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  <c r="AB961" s="28"/>
      <c r="AC961" s="28"/>
      <c r="AD961" s="28"/>
      <c r="AE961" s="28"/>
      <c r="AF961" s="28"/>
      <c r="AG961" s="28"/>
      <c r="AH961" s="28"/>
    </row>
    <row r="962" ht="15.75" customHeight="1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  <c r="AB962" s="28"/>
      <c r="AC962" s="28"/>
      <c r="AD962" s="28"/>
      <c r="AE962" s="28"/>
      <c r="AF962" s="28"/>
      <c r="AG962" s="28"/>
      <c r="AH962" s="28"/>
    </row>
    <row r="963" ht="15.75" customHeight="1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  <c r="AB963" s="28"/>
      <c r="AC963" s="28"/>
      <c r="AD963" s="28"/>
      <c r="AE963" s="28"/>
      <c r="AF963" s="28"/>
      <c r="AG963" s="28"/>
      <c r="AH963" s="28"/>
    </row>
    <row r="964" ht="15.75" customHeight="1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  <c r="AB964" s="28"/>
      <c r="AC964" s="28"/>
      <c r="AD964" s="28"/>
      <c r="AE964" s="28"/>
      <c r="AF964" s="28"/>
      <c r="AG964" s="28"/>
      <c r="AH964" s="28"/>
    </row>
    <row r="965" ht="15.75" customHeight="1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  <c r="AB965" s="28"/>
      <c r="AC965" s="28"/>
      <c r="AD965" s="28"/>
      <c r="AE965" s="28"/>
      <c r="AF965" s="28"/>
      <c r="AG965" s="28"/>
      <c r="AH965" s="28"/>
    </row>
    <row r="966" ht="15.75" customHeight="1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  <c r="AB966" s="28"/>
      <c r="AC966" s="28"/>
      <c r="AD966" s="28"/>
      <c r="AE966" s="28"/>
      <c r="AF966" s="28"/>
      <c r="AG966" s="28"/>
      <c r="AH966" s="28"/>
    </row>
    <row r="967" ht="15.75" customHeight="1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  <c r="AB967" s="28"/>
      <c r="AC967" s="28"/>
      <c r="AD967" s="28"/>
      <c r="AE967" s="28"/>
      <c r="AF967" s="28"/>
      <c r="AG967" s="28"/>
      <c r="AH967" s="28"/>
    </row>
    <row r="968" ht="15.75" customHeight="1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  <c r="AA968" s="28"/>
      <c r="AB968" s="28"/>
      <c r="AC968" s="28"/>
      <c r="AD968" s="28"/>
      <c r="AE968" s="28"/>
      <c r="AF968" s="28"/>
      <c r="AG968" s="28"/>
      <c r="AH968" s="28"/>
    </row>
    <row r="969" ht="15.75" customHeight="1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  <c r="AB969" s="28"/>
      <c r="AC969" s="28"/>
      <c r="AD969" s="28"/>
      <c r="AE969" s="28"/>
      <c r="AF969" s="28"/>
      <c r="AG969" s="28"/>
      <c r="AH969" s="28"/>
    </row>
    <row r="970" ht="15.75" customHeight="1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  <c r="AA970" s="28"/>
      <c r="AB970" s="28"/>
      <c r="AC970" s="28"/>
      <c r="AD970" s="28"/>
      <c r="AE970" s="28"/>
      <c r="AF970" s="28"/>
      <c r="AG970" s="28"/>
      <c r="AH970" s="28"/>
    </row>
    <row r="971" ht="15.75" customHeight="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  <c r="AB971" s="28"/>
      <c r="AC971" s="28"/>
      <c r="AD971" s="28"/>
      <c r="AE971" s="28"/>
      <c r="AF971" s="28"/>
      <c r="AG971" s="28"/>
      <c r="AH971" s="28"/>
    </row>
    <row r="972" ht="15.75" customHeight="1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  <c r="AA972" s="28"/>
      <c r="AB972" s="28"/>
      <c r="AC972" s="28"/>
      <c r="AD972" s="28"/>
      <c r="AE972" s="28"/>
      <c r="AF972" s="28"/>
      <c r="AG972" s="28"/>
      <c r="AH972" s="28"/>
    </row>
    <row r="973" ht="15.75" customHeight="1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  <c r="AB973" s="28"/>
      <c r="AC973" s="28"/>
      <c r="AD973" s="28"/>
      <c r="AE973" s="28"/>
      <c r="AF973" s="28"/>
      <c r="AG973" s="28"/>
      <c r="AH973" s="28"/>
    </row>
    <row r="974" ht="15.75" customHeight="1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  <c r="AB974" s="28"/>
      <c r="AC974" s="28"/>
      <c r="AD974" s="28"/>
      <c r="AE974" s="28"/>
      <c r="AF974" s="28"/>
      <c r="AG974" s="28"/>
      <c r="AH974" s="28"/>
    </row>
    <row r="975" ht="15.75" customHeight="1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  <c r="AB975" s="28"/>
      <c r="AC975" s="28"/>
      <c r="AD975" s="28"/>
      <c r="AE975" s="28"/>
      <c r="AF975" s="28"/>
      <c r="AG975" s="28"/>
      <c r="AH975" s="28"/>
    </row>
    <row r="976" ht="15.75" customHeight="1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  <c r="AB976" s="28"/>
      <c r="AC976" s="28"/>
      <c r="AD976" s="28"/>
      <c r="AE976" s="28"/>
      <c r="AF976" s="28"/>
      <c r="AG976" s="28"/>
      <c r="AH976" s="28"/>
    </row>
    <row r="977" ht="15.75" customHeight="1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  <c r="AB977" s="28"/>
      <c r="AC977" s="28"/>
      <c r="AD977" s="28"/>
      <c r="AE977" s="28"/>
      <c r="AF977" s="28"/>
      <c r="AG977" s="28"/>
      <c r="AH977" s="28"/>
    </row>
    <row r="978" ht="15.75" customHeight="1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  <c r="AB978" s="28"/>
      <c r="AC978" s="28"/>
      <c r="AD978" s="28"/>
      <c r="AE978" s="28"/>
      <c r="AF978" s="28"/>
      <c r="AG978" s="28"/>
      <c r="AH978" s="28"/>
    </row>
    <row r="979" ht="15.75" customHeight="1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  <c r="AB979" s="28"/>
      <c r="AC979" s="28"/>
      <c r="AD979" s="28"/>
      <c r="AE979" s="28"/>
      <c r="AF979" s="28"/>
      <c r="AG979" s="28"/>
      <c r="AH979" s="28"/>
    </row>
    <row r="980" ht="15.75" customHeight="1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  <c r="AB980" s="28"/>
      <c r="AC980" s="28"/>
      <c r="AD980" s="28"/>
      <c r="AE980" s="28"/>
      <c r="AF980" s="28"/>
      <c r="AG980" s="28"/>
      <c r="AH980" s="28"/>
    </row>
    <row r="981" ht="15.75" customHeight="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  <c r="AB981" s="28"/>
      <c r="AC981" s="28"/>
      <c r="AD981" s="28"/>
      <c r="AE981" s="28"/>
      <c r="AF981" s="28"/>
      <c r="AG981" s="28"/>
      <c r="AH981" s="28"/>
    </row>
    <row r="982" ht="15.75" customHeight="1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  <c r="AB982" s="28"/>
      <c r="AC982" s="28"/>
      <c r="AD982" s="28"/>
      <c r="AE982" s="28"/>
      <c r="AF982" s="28"/>
      <c r="AG982" s="28"/>
      <c r="AH982" s="28"/>
    </row>
    <row r="983" ht="15.75" customHeight="1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  <c r="AB983" s="28"/>
      <c r="AC983" s="28"/>
      <c r="AD983" s="28"/>
      <c r="AE983" s="28"/>
      <c r="AF983" s="28"/>
      <c r="AG983" s="28"/>
      <c r="AH983" s="28"/>
    </row>
    <row r="984" ht="15.75" customHeight="1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  <c r="AB984" s="28"/>
      <c r="AC984" s="28"/>
      <c r="AD984" s="28"/>
      <c r="AE984" s="28"/>
      <c r="AF984" s="28"/>
      <c r="AG984" s="28"/>
      <c r="AH984" s="28"/>
    </row>
    <row r="985" ht="15.75" customHeight="1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  <c r="AB985" s="28"/>
      <c r="AC985" s="28"/>
      <c r="AD985" s="28"/>
      <c r="AE985" s="28"/>
      <c r="AF985" s="28"/>
      <c r="AG985" s="28"/>
      <c r="AH985" s="28"/>
    </row>
    <row r="986" ht="15.75" customHeight="1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  <c r="AB986" s="28"/>
      <c r="AC986" s="28"/>
      <c r="AD986" s="28"/>
      <c r="AE986" s="28"/>
      <c r="AF986" s="28"/>
      <c r="AG986" s="28"/>
      <c r="AH986" s="28"/>
    </row>
    <row r="987" ht="15.75" customHeight="1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  <c r="AB987" s="28"/>
      <c r="AC987" s="28"/>
      <c r="AD987" s="28"/>
      <c r="AE987" s="28"/>
      <c r="AF987" s="28"/>
      <c r="AG987" s="28"/>
      <c r="AH987" s="28"/>
    </row>
    <row r="988" ht="15.75" customHeight="1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  <c r="AB988" s="28"/>
      <c r="AC988" s="28"/>
      <c r="AD988" s="28"/>
      <c r="AE988" s="28"/>
      <c r="AF988" s="28"/>
      <c r="AG988" s="28"/>
      <c r="AH988" s="28"/>
    </row>
    <row r="989" ht="15.75" customHeight="1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  <c r="AB989" s="28"/>
      <c r="AC989" s="28"/>
      <c r="AD989" s="28"/>
      <c r="AE989" s="28"/>
      <c r="AF989" s="28"/>
      <c r="AG989" s="28"/>
      <c r="AH989" s="28"/>
    </row>
    <row r="990" ht="15.75" customHeight="1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  <c r="AB990" s="28"/>
      <c r="AC990" s="28"/>
      <c r="AD990" s="28"/>
      <c r="AE990" s="28"/>
      <c r="AF990" s="28"/>
      <c r="AG990" s="28"/>
      <c r="AH990" s="28"/>
    </row>
    <row r="991" ht="15.75" customHeight="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  <c r="AB991" s="28"/>
      <c r="AC991" s="28"/>
      <c r="AD991" s="28"/>
      <c r="AE991" s="28"/>
      <c r="AF991" s="28"/>
      <c r="AG991" s="28"/>
      <c r="AH991" s="28"/>
    </row>
    <row r="992" ht="15.75" customHeight="1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  <c r="AB992" s="28"/>
      <c r="AC992" s="28"/>
      <c r="AD992" s="28"/>
      <c r="AE992" s="28"/>
      <c r="AF992" s="28"/>
      <c r="AG992" s="28"/>
      <c r="AH992" s="28"/>
    </row>
    <row r="993" ht="15.75" customHeight="1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  <c r="AB993" s="28"/>
      <c r="AC993" s="28"/>
      <c r="AD993" s="28"/>
      <c r="AE993" s="28"/>
      <c r="AF993" s="28"/>
      <c r="AG993" s="28"/>
      <c r="AH993" s="28"/>
    </row>
    <row r="994" ht="15.75" customHeight="1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  <c r="AA994" s="28"/>
      <c r="AB994" s="28"/>
      <c r="AC994" s="28"/>
      <c r="AD994" s="28"/>
      <c r="AE994" s="28"/>
      <c r="AF994" s="28"/>
      <c r="AG994" s="28"/>
      <c r="AH994" s="28"/>
    </row>
    <row r="995" ht="15.75" customHeight="1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  <c r="AA995" s="28"/>
      <c r="AB995" s="28"/>
      <c r="AC995" s="28"/>
      <c r="AD995" s="28"/>
      <c r="AE995" s="28"/>
      <c r="AF995" s="28"/>
      <c r="AG995" s="28"/>
      <c r="AH995" s="28"/>
    </row>
    <row r="996" ht="15.75" customHeight="1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  <c r="AA996" s="28"/>
      <c r="AB996" s="28"/>
      <c r="AC996" s="28"/>
      <c r="AD996" s="28"/>
      <c r="AE996" s="28"/>
      <c r="AF996" s="28"/>
      <c r="AG996" s="28"/>
      <c r="AH996" s="28"/>
    </row>
    <row r="997" ht="15.75" customHeight="1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  <c r="AA997" s="28"/>
      <c r="AB997" s="28"/>
      <c r="AC997" s="28"/>
      <c r="AD997" s="28"/>
      <c r="AE997" s="28"/>
      <c r="AF997" s="28"/>
      <c r="AG997" s="28"/>
      <c r="AH997" s="28"/>
    </row>
    <row r="998" ht="15.75" customHeight="1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  <c r="AA998" s="28"/>
      <c r="AB998" s="28"/>
      <c r="AC998" s="28"/>
      <c r="AD998" s="28"/>
      <c r="AE998" s="28"/>
      <c r="AF998" s="28"/>
      <c r="AG998" s="28"/>
      <c r="AH998" s="28"/>
    </row>
    <row r="999" ht="15.75" customHeight="1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  <c r="AA999" s="28"/>
      <c r="AB999" s="28"/>
      <c r="AC999" s="28"/>
      <c r="AD999" s="28"/>
      <c r="AE999" s="28"/>
      <c r="AF999" s="28"/>
      <c r="AG999" s="28"/>
      <c r="AH999" s="28"/>
    </row>
    <row r="1000" ht="15.75" customHeight="1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  <c r="AA1000" s="28"/>
      <c r="AB1000" s="28"/>
      <c r="AC1000" s="28"/>
      <c r="AD1000" s="28"/>
      <c r="AE1000" s="28"/>
      <c r="AF1000" s="28"/>
      <c r="AG1000" s="28"/>
      <c r="AH1000" s="28"/>
    </row>
  </sheetData>
  <mergeCells count="1">
    <mergeCell ref="A1:AH1"/>
  </mergeCells>
  <printOptions/>
  <pageMargins bottom="0.787401575" footer="0.0" header="0.0" left="0.511811024" right="0.511811024" top="0.7874015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9.57"/>
    <col customWidth="1" min="3" max="3" width="9.71"/>
    <col customWidth="1" min="4" max="4" width="13.57"/>
    <col customWidth="1" min="5" max="5" width="13.86"/>
    <col customWidth="1" min="6" max="6" width="15.29"/>
    <col customWidth="1" min="7" max="7" width="12.0"/>
    <col customWidth="1" min="8" max="8" width="20.43"/>
    <col customWidth="1" min="9" max="9" width="9.57"/>
    <col customWidth="1" min="10" max="10" width="19.29"/>
    <col customWidth="1" min="11" max="11" width="9.71"/>
    <col customWidth="1" min="12" max="12" width="19.43"/>
    <col customWidth="1" min="13" max="13" width="21.14"/>
    <col customWidth="1" min="14" max="14" width="18.86"/>
    <col customWidth="1" min="15" max="15" width="12.57"/>
    <col customWidth="1" min="16" max="16" width="13.0"/>
    <col customWidth="1" min="17" max="17" width="12.43"/>
    <col customWidth="1" min="18" max="18" width="15.43"/>
    <col customWidth="1" min="19" max="19" width="8.71"/>
    <col customWidth="1" min="20" max="20" width="10.29"/>
    <col customWidth="1" min="21" max="21" width="14.71"/>
    <col customWidth="1" min="22" max="22" width="15.57"/>
    <col customWidth="1" min="23" max="23" width="13.57"/>
    <col customWidth="1" min="24" max="24" width="10.14"/>
    <col customWidth="1" min="25" max="25" width="14.14"/>
    <col customWidth="1" min="26" max="27" width="11.57"/>
    <col customWidth="1" min="28" max="28" width="23.43"/>
    <col customWidth="1" min="29" max="29" width="20.86"/>
    <col customWidth="1" min="30" max="30" width="21.14"/>
  </cols>
  <sheetData>
    <row r="1">
      <c r="A1" s="121" t="s">
        <v>348</v>
      </c>
      <c r="B1" s="15"/>
      <c r="C1" s="15"/>
      <c r="D1" s="15"/>
      <c r="E1" s="15"/>
      <c r="F1" s="15"/>
      <c r="G1" s="15"/>
      <c r="H1" s="15"/>
      <c r="I1" s="12"/>
      <c r="J1" s="121" t="s">
        <v>349</v>
      </c>
      <c r="K1" s="15"/>
      <c r="L1" s="12"/>
      <c r="M1" s="122"/>
      <c r="N1" s="15"/>
      <c r="O1" s="15"/>
      <c r="P1" s="15"/>
      <c r="Q1" s="15"/>
      <c r="R1" s="15"/>
      <c r="S1" s="12"/>
      <c r="T1" s="121" t="s">
        <v>350</v>
      </c>
      <c r="U1" s="15"/>
      <c r="V1" s="15"/>
      <c r="W1" s="15"/>
      <c r="X1" s="12"/>
      <c r="Y1" s="121" t="s">
        <v>351</v>
      </c>
      <c r="Z1" s="15"/>
      <c r="AA1" s="15"/>
      <c r="AB1" s="12"/>
      <c r="AC1" s="123" t="s">
        <v>352</v>
      </c>
      <c r="AD1" s="12"/>
    </row>
    <row r="2">
      <c r="A2" s="124" t="s">
        <v>51</v>
      </c>
      <c r="B2" s="125" t="s">
        <v>353</v>
      </c>
      <c r="C2" s="125" t="s">
        <v>354</v>
      </c>
      <c r="D2" s="125" t="s">
        <v>355</v>
      </c>
      <c r="E2" s="125" t="s">
        <v>356</v>
      </c>
      <c r="F2" s="125" t="s">
        <v>357</v>
      </c>
      <c r="G2" s="126" t="s">
        <v>358</v>
      </c>
      <c r="H2" s="126" t="s">
        <v>359</v>
      </c>
      <c r="I2" s="127" t="s">
        <v>360</v>
      </c>
      <c r="J2" s="124" t="s">
        <v>353</v>
      </c>
      <c r="K2" s="125" t="s">
        <v>354</v>
      </c>
      <c r="L2" s="128" t="s">
        <v>361</v>
      </c>
      <c r="M2" s="129" t="s">
        <v>362</v>
      </c>
      <c r="N2" s="130" t="s">
        <v>363</v>
      </c>
      <c r="O2" s="130" t="s">
        <v>364</v>
      </c>
      <c r="P2" s="131" t="s">
        <v>365</v>
      </c>
      <c r="Q2" s="131" t="s">
        <v>366</v>
      </c>
      <c r="R2" s="130" t="s">
        <v>367</v>
      </c>
      <c r="S2" s="132" t="s">
        <v>368</v>
      </c>
      <c r="T2" s="129" t="s">
        <v>369</v>
      </c>
      <c r="U2" s="130" t="s">
        <v>370</v>
      </c>
      <c r="V2" s="130" t="s">
        <v>371</v>
      </c>
      <c r="W2" s="130" t="s">
        <v>372</v>
      </c>
      <c r="X2" s="133" t="s">
        <v>373</v>
      </c>
      <c r="Y2" s="129" t="s">
        <v>374</v>
      </c>
      <c r="Z2" s="130" t="s">
        <v>375</v>
      </c>
      <c r="AA2" s="130" t="s">
        <v>376</v>
      </c>
      <c r="AB2" s="133" t="s">
        <v>377</v>
      </c>
      <c r="AC2" s="134" t="s">
        <v>378</v>
      </c>
      <c r="AD2" s="135" t="s">
        <v>379</v>
      </c>
    </row>
    <row r="3">
      <c r="A3" s="136" t="s">
        <v>380</v>
      </c>
      <c r="B3" s="36" t="s">
        <v>381</v>
      </c>
      <c r="C3" s="36">
        <v>3.0</v>
      </c>
      <c r="D3" s="36">
        <v>17.84</v>
      </c>
      <c r="E3" s="36">
        <v>32.122</v>
      </c>
      <c r="F3" s="36">
        <v>2.694</v>
      </c>
      <c r="G3" s="32">
        <v>18.638</v>
      </c>
      <c r="H3" s="47">
        <v>19.6585</v>
      </c>
      <c r="I3" s="137">
        <v>30.5</v>
      </c>
      <c r="J3" s="136" t="s">
        <v>382</v>
      </c>
      <c r="K3" s="36">
        <v>2.0</v>
      </c>
      <c r="L3" s="138">
        <v>18.4859</v>
      </c>
      <c r="M3" s="139">
        <v>18.0558</v>
      </c>
      <c r="N3" s="36" t="s">
        <v>383</v>
      </c>
      <c r="O3" s="36" t="s">
        <v>384</v>
      </c>
      <c r="P3" s="140">
        <v>0.55924</v>
      </c>
      <c r="Q3" s="140">
        <v>0.55714</v>
      </c>
      <c r="R3" s="36" t="s">
        <v>385</v>
      </c>
      <c r="S3" s="115" t="s">
        <v>386</v>
      </c>
      <c r="T3" s="136">
        <v>318.0269</v>
      </c>
      <c r="U3" s="36">
        <v>113.0</v>
      </c>
      <c r="V3" s="36">
        <v>9.0</v>
      </c>
      <c r="W3" s="36">
        <v>9.0</v>
      </c>
      <c r="X3" s="137">
        <v>283.0</v>
      </c>
      <c r="Y3" s="141">
        <v>0.0479</v>
      </c>
      <c r="Z3" s="36" t="s">
        <v>387</v>
      </c>
      <c r="AA3" s="36">
        <v>1.0</v>
      </c>
      <c r="AB3" s="137" t="s">
        <v>388</v>
      </c>
      <c r="AC3" s="136">
        <v>48.6</v>
      </c>
      <c r="AD3" s="137">
        <v>51.4</v>
      </c>
    </row>
    <row r="4">
      <c r="A4" s="142" t="s">
        <v>389</v>
      </c>
      <c r="B4" s="143" t="s">
        <v>390</v>
      </c>
      <c r="C4" s="143">
        <v>3.0</v>
      </c>
      <c r="D4" s="143"/>
      <c r="E4" s="143">
        <v>28.437</v>
      </c>
      <c r="F4" s="143">
        <v>2.705</v>
      </c>
      <c r="G4" s="144">
        <v>25.32</v>
      </c>
      <c r="H4" s="145">
        <v>28.3534</v>
      </c>
      <c r="I4" s="146">
        <v>36.5</v>
      </c>
      <c r="J4" s="142" t="s">
        <v>391</v>
      </c>
      <c r="K4" s="143">
        <v>3.0</v>
      </c>
      <c r="L4" s="146">
        <v>28.07</v>
      </c>
      <c r="M4" s="147">
        <v>27.81</v>
      </c>
      <c r="N4" s="143" t="s">
        <v>383</v>
      </c>
      <c r="O4" s="143" t="s">
        <v>392</v>
      </c>
      <c r="P4" s="148">
        <v>0.56433</v>
      </c>
      <c r="Q4" s="148">
        <v>0.56292</v>
      </c>
      <c r="R4" s="143">
        <v>900.0</v>
      </c>
      <c r="S4" s="149" t="s">
        <v>393</v>
      </c>
      <c r="T4" s="142">
        <v>12.78</v>
      </c>
      <c r="U4" s="143"/>
      <c r="V4" s="143"/>
      <c r="W4" s="143">
        <v>8.0</v>
      </c>
      <c r="X4" s="146">
        <v>28.4</v>
      </c>
      <c r="Y4" s="142" t="s">
        <v>394</v>
      </c>
      <c r="Z4" s="143">
        <v>1.0</v>
      </c>
      <c r="AA4" s="143"/>
      <c r="AB4" s="146" t="s">
        <v>395</v>
      </c>
      <c r="AC4" s="142"/>
      <c r="AD4" s="146"/>
    </row>
    <row r="5">
      <c r="A5" s="28"/>
      <c r="B5" s="28"/>
      <c r="C5" s="150"/>
      <c r="D5" s="150"/>
    </row>
    <row r="6">
      <c r="A6" s="28"/>
      <c r="B6" s="28"/>
      <c r="C6" s="150"/>
      <c r="D6" s="150"/>
    </row>
    <row r="7">
      <c r="A7" s="28"/>
      <c r="B7" s="28"/>
      <c r="C7" s="150"/>
      <c r="D7" s="15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I1"/>
    <mergeCell ref="J1:L1"/>
    <mergeCell ref="M1:S1"/>
    <mergeCell ref="T1:X1"/>
    <mergeCell ref="Y1:AB1"/>
    <mergeCell ref="AC1:AD1"/>
  </mergeCells>
  <printOptions/>
  <pageMargins bottom="0.787401575" footer="0.0" header="0.0" left="0.511811024" right="0.511811024" top="0.7874015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10.14"/>
    <col customWidth="1" min="2" max="2" width="24.0"/>
    <col customWidth="1" min="3" max="3" width="10.0"/>
    <col customWidth="1" min="4" max="4" width="19.86"/>
    <col customWidth="1" min="5" max="5" width="27.43"/>
    <col customWidth="1" min="6" max="6" width="23.14"/>
    <col customWidth="1" min="7" max="7" width="21.71"/>
    <col customWidth="1" min="8" max="8" width="18.86"/>
    <col customWidth="1" min="9" max="9" width="16.71"/>
    <col customWidth="1" min="10" max="10" width="10.57"/>
    <col customWidth="1" min="11" max="11" width="19.71"/>
    <col customWidth="1" min="12" max="12" width="25.29"/>
    <col customWidth="1" min="13" max="13" width="22.0"/>
    <col customWidth="1" min="14" max="14" width="19.0"/>
    <col customWidth="1" min="15" max="15" width="14.43"/>
    <col customWidth="1" min="16" max="16" width="9.14"/>
    <col customWidth="1" min="17" max="26" width="8.71"/>
  </cols>
  <sheetData>
    <row r="1">
      <c r="A1" s="25"/>
      <c r="B1" s="26"/>
      <c r="C1" s="26"/>
      <c r="D1" s="26"/>
      <c r="E1" s="26"/>
      <c r="F1" s="27"/>
      <c r="G1" s="25" t="s">
        <v>396</v>
      </c>
      <c r="H1" s="26"/>
      <c r="I1" s="27"/>
      <c r="J1" s="25" t="s">
        <v>397</v>
      </c>
      <c r="K1" s="26"/>
      <c r="L1" s="26"/>
      <c r="M1" s="26"/>
      <c r="N1" s="27"/>
      <c r="O1" s="151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</row>
    <row r="2" ht="45.0" customHeight="1">
      <c r="A2" s="30" t="s">
        <v>51</v>
      </c>
      <c r="B2" s="30" t="s">
        <v>228</v>
      </c>
      <c r="C2" s="152" t="s">
        <v>53</v>
      </c>
      <c r="D2" s="153" t="s">
        <v>317</v>
      </c>
      <c r="E2" s="30" t="s">
        <v>398</v>
      </c>
      <c r="F2" s="30" t="s">
        <v>399</v>
      </c>
      <c r="G2" s="30" t="s">
        <v>400</v>
      </c>
      <c r="H2" s="30" t="s">
        <v>401</v>
      </c>
      <c r="I2" s="30" t="s">
        <v>402</v>
      </c>
      <c r="J2" s="30" t="s">
        <v>305</v>
      </c>
      <c r="K2" s="30" t="s">
        <v>306</v>
      </c>
      <c r="L2" s="30" t="s">
        <v>403</v>
      </c>
      <c r="M2" s="30" t="s">
        <v>309</v>
      </c>
      <c r="N2" s="30" t="s">
        <v>310</v>
      </c>
      <c r="O2" s="30" t="s">
        <v>63</v>
      </c>
      <c r="P2" s="154"/>
      <c r="Q2" s="154"/>
      <c r="R2" s="154"/>
      <c r="S2" s="154"/>
      <c r="T2" s="154"/>
      <c r="U2" s="154"/>
      <c r="V2" s="154"/>
      <c r="W2" s="154"/>
      <c r="X2" s="154"/>
      <c r="Y2" s="154"/>
      <c r="Z2" s="154"/>
    </row>
    <row r="3">
      <c r="A3" s="20" t="s">
        <v>85</v>
      </c>
      <c r="B3" s="20" t="s">
        <v>232</v>
      </c>
      <c r="C3" s="56">
        <v>5055.1</v>
      </c>
      <c r="D3" s="54" t="s">
        <v>232</v>
      </c>
      <c r="E3" s="31">
        <v>10000.0</v>
      </c>
      <c r="F3" s="20">
        <v>400.0</v>
      </c>
      <c r="G3" s="32">
        <v>6.817218734673597</v>
      </c>
      <c r="H3" s="47">
        <v>2.0514183745824326</v>
      </c>
      <c r="I3" s="31">
        <v>70.217</v>
      </c>
      <c r="J3" s="31" t="s">
        <v>404</v>
      </c>
      <c r="K3" s="40">
        <v>1.201</v>
      </c>
      <c r="L3" s="31">
        <v>0.097087379</v>
      </c>
      <c r="M3" s="31">
        <v>22.0</v>
      </c>
      <c r="N3" s="20">
        <v>17027.0</v>
      </c>
      <c r="O3" s="31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</row>
    <row r="4">
      <c r="A4" s="20" t="s">
        <v>85</v>
      </c>
      <c r="B4" s="20" t="s">
        <v>232</v>
      </c>
      <c r="C4" s="56">
        <v>5055.1</v>
      </c>
      <c r="D4" s="20" t="s">
        <v>232</v>
      </c>
      <c r="E4" s="31">
        <v>10000.0</v>
      </c>
      <c r="F4" s="20">
        <v>800.0</v>
      </c>
      <c r="G4" s="32">
        <v>6.8727936088372</v>
      </c>
      <c r="H4" s="48">
        <v>2.0549</v>
      </c>
      <c r="I4" s="31">
        <v>70.79</v>
      </c>
      <c r="J4" s="31" t="s">
        <v>404</v>
      </c>
      <c r="K4" s="40">
        <v>1.201</v>
      </c>
      <c r="L4" s="31">
        <v>0.097087379</v>
      </c>
      <c r="M4" s="31">
        <v>22.0</v>
      </c>
      <c r="N4" s="20">
        <v>17027.0</v>
      </c>
      <c r="O4" s="31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</row>
    <row r="5">
      <c r="A5" s="20" t="s">
        <v>85</v>
      </c>
      <c r="B5" s="20" t="s">
        <v>232</v>
      </c>
      <c r="C5" s="56">
        <v>5055.1</v>
      </c>
      <c r="D5" s="20" t="s">
        <v>232</v>
      </c>
      <c r="E5" s="31">
        <v>10000.0</v>
      </c>
      <c r="F5" s="20">
        <v>1200.0</v>
      </c>
      <c r="G5" s="32">
        <v>6.99451639935266</v>
      </c>
      <c r="H5" s="155">
        <v>2.06012021344068</v>
      </c>
      <c r="I5" s="31">
        <v>72.044</v>
      </c>
      <c r="J5" s="31" t="s">
        <v>404</v>
      </c>
      <c r="K5" s="40">
        <v>1.201</v>
      </c>
      <c r="L5" s="31">
        <v>0.097087379</v>
      </c>
      <c r="M5" s="31">
        <v>22.0</v>
      </c>
      <c r="N5" s="20">
        <v>17027.0</v>
      </c>
      <c r="O5" s="31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</row>
    <row r="6">
      <c r="A6" s="20" t="s">
        <v>85</v>
      </c>
      <c r="B6" s="20" t="s">
        <v>232</v>
      </c>
      <c r="C6" s="56">
        <v>5055.1</v>
      </c>
      <c r="D6" s="20" t="s">
        <v>232</v>
      </c>
      <c r="E6" s="31">
        <v>10000.0</v>
      </c>
      <c r="F6" s="20">
        <v>1600.0</v>
      </c>
      <c r="G6" s="32">
        <v>7.08201325063726</v>
      </c>
      <c r="H6" s="155">
        <v>2.0637067783863223</v>
      </c>
      <c r="I6" s="31">
        <v>72.945</v>
      </c>
      <c r="J6" s="31" t="s">
        <v>404</v>
      </c>
      <c r="K6" s="40">
        <v>1.201</v>
      </c>
      <c r="L6" s="31">
        <v>0.097087379</v>
      </c>
      <c r="M6" s="31">
        <v>22.0</v>
      </c>
      <c r="N6" s="20">
        <v>17027.0</v>
      </c>
      <c r="O6" s="31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</row>
    <row r="7">
      <c r="A7" s="20" t="s">
        <v>85</v>
      </c>
      <c r="B7" s="20" t="s">
        <v>232</v>
      </c>
      <c r="C7" s="56">
        <v>5055.1</v>
      </c>
      <c r="D7" s="20" t="s">
        <v>232</v>
      </c>
      <c r="E7" s="31">
        <v>10000.0</v>
      </c>
      <c r="F7" s="20">
        <v>2000.0</v>
      </c>
      <c r="G7" s="32">
        <v>7.1743501488544315</v>
      </c>
      <c r="H7" s="155">
        <v>2.0678613877146</v>
      </c>
      <c r="I7" s="31">
        <v>73.896</v>
      </c>
      <c r="J7" s="31" t="s">
        <v>404</v>
      </c>
      <c r="K7" s="40">
        <v>1.201</v>
      </c>
      <c r="L7" s="31">
        <v>0.097087379</v>
      </c>
      <c r="M7" s="31">
        <v>22.0</v>
      </c>
      <c r="N7" s="20">
        <v>17027.0</v>
      </c>
      <c r="O7" s="31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</row>
    <row r="8">
      <c r="A8" s="20" t="s">
        <v>85</v>
      </c>
      <c r="B8" s="20" t="s">
        <v>232</v>
      </c>
      <c r="C8" s="56">
        <v>5055.1</v>
      </c>
      <c r="D8" s="20" t="s">
        <v>232</v>
      </c>
      <c r="E8" s="31">
        <v>10000.0</v>
      </c>
      <c r="F8" s="20">
        <v>2400.0</v>
      </c>
      <c r="G8" s="32">
        <v>7.229209986964141</v>
      </c>
      <c r="H8" s="20">
        <v>2.0699</v>
      </c>
      <c r="I8" s="31">
        <v>74.461</v>
      </c>
      <c r="J8" s="31" t="s">
        <v>404</v>
      </c>
      <c r="K8" s="40">
        <v>1.201</v>
      </c>
      <c r="L8" s="31">
        <v>0.097087379</v>
      </c>
      <c r="M8" s="31">
        <v>22.0</v>
      </c>
      <c r="N8" s="20">
        <v>17027.0</v>
      </c>
      <c r="O8" s="31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</row>
    <row r="9">
      <c r="A9" s="20" t="s">
        <v>85</v>
      </c>
      <c r="B9" s="20" t="s">
        <v>232</v>
      </c>
      <c r="C9" s="56">
        <v>5055.1</v>
      </c>
      <c r="D9" s="20" t="s">
        <v>232</v>
      </c>
      <c r="E9" s="31">
        <v>10000.0</v>
      </c>
      <c r="F9" s="20">
        <v>2800.0</v>
      </c>
      <c r="G9" s="32">
        <v>7.276392408962352</v>
      </c>
      <c r="H9" s="20">
        <v>2.0709</v>
      </c>
      <c r="I9" s="31">
        <v>74.947</v>
      </c>
      <c r="J9" s="31" t="s">
        <v>404</v>
      </c>
      <c r="K9" s="40">
        <v>1.201</v>
      </c>
      <c r="L9" s="31">
        <v>0.097087379</v>
      </c>
      <c r="M9" s="31">
        <v>22.0</v>
      </c>
      <c r="N9" s="20">
        <v>17027.0</v>
      </c>
      <c r="O9" s="31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</row>
    <row r="10">
      <c r="A10" s="20" t="s">
        <v>85</v>
      </c>
      <c r="B10" s="20" t="s">
        <v>232</v>
      </c>
      <c r="C10" s="56">
        <v>5055.1</v>
      </c>
      <c r="D10" s="20" t="s">
        <v>232</v>
      </c>
      <c r="E10" s="31">
        <v>10000.0</v>
      </c>
      <c r="F10" s="20">
        <v>3200.0</v>
      </c>
      <c r="G10" s="32">
        <v>7.323533484178082</v>
      </c>
      <c r="H10" s="32">
        <v>2.0726</v>
      </c>
      <c r="I10" s="31">
        <v>75.432</v>
      </c>
      <c r="J10" s="31" t="s">
        <v>404</v>
      </c>
      <c r="K10" s="40">
        <v>1.201</v>
      </c>
      <c r="L10" s="31">
        <v>0.097087379</v>
      </c>
      <c r="M10" s="31">
        <v>22.0</v>
      </c>
      <c r="N10" s="20">
        <v>17027.0</v>
      </c>
      <c r="O10" s="31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</row>
    <row r="11">
      <c r="A11" s="20" t="s">
        <v>89</v>
      </c>
      <c r="B11" s="20" t="s">
        <v>232</v>
      </c>
      <c r="C11" s="36">
        <v>5055.2</v>
      </c>
      <c r="D11" s="20" t="s">
        <v>232</v>
      </c>
      <c r="E11" s="31">
        <v>10000.0</v>
      </c>
      <c r="F11" s="20">
        <v>400.0</v>
      </c>
      <c r="G11" s="156">
        <v>9.797375391</v>
      </c>
      <c r="H11" s="32">
        <v>2.297</v>
      </c>
      <c r="I11" s="31">
        <v>99.345</v>
      </c>
      <c r="J11" s="31" t="s">
        <v>404</v>
      </c>
      <c r="K11" s="40">
        <v>1.201</v>
      </c>
      <c r="L11" s="31">
        <v>0.098619329</v>
      </c>
      <c r="M11" s="31">
        <v>22.0</v>
      </c>
      <c r="N11" s="20">
        <v>17027.0</v>
      </c>
      <c r="O11" s="31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</row>
    <row r="12">
      <c r="A12" s="20" t="s">
        <v>89</v>
      </c>
      <c r="B12" s="20" t="s">
        <v>232</v>
      </c>
      <c r="C12" s="36">
        <v>5055.2</v>
      </c>
      <c r="D12" s="20" t="s">
        <v>232</v>
      </c>
      <c r="E12" s="31">
        <v>10000.0</v>
      </c>
      <c r="F12" s="20">
        <v>800.0</v>
      </c>
      <c r="G12" s="32">
        <v>10.22424339</v>
      </c>
      <c r="H12" s="32">
        <v>2.3101</v>
      </c>
      <c r="I12" s="31">
        <v>103.674</v>
      </c>
      <c r="J12" s="31" t="s">
        <v>404</v>
      </c>
      <c r="K12" s="40">
        <v>1.201</v>
      </c>
      <c r="L12" s="31">
        <v>0.098619329</v>
      </c>
      <c r="M12" s="31">
        <v>22.0</v>
      </c>
      <c r="N12" s="20">
        <v>17027.0</v>
      </c>
      <c r="O12" s="31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</row>
    <row r="13">
      <c r="A13" s="20" t="s">
        <v>89</v>
      </c>
      <c r="B13" s="20" t="s">
        <v>232</v>
      </c>
      <c r="C13" s="36">
        <v>5055.2</v>
      </c>
      <c r="D13" s="20" t="s">
        <v>232</v>
      </c>
      <c r="E13" s="31">
        <v>10000.0</v>
      </c>
      <c r="F13" s="20">
        <v>1200.0</v>
      </c>
      <c r="G13" s="32">
        <v>10.41936006</v>
      </c>
      <c r="H13" s="32">
        <v>2.3128</v>
      </c>
      <c r="I13" s="31">
        <v>105.652</v>
      </c>
      <c r="J13" s="31" t="s">
        <v>404</v>
      </c>
      <c r="K13" s="40">
        <v>1.201</v>
      </c>
      <c r="L13" s="31">
        <v>0.098619329</v>
      </c>
      <c r="M13" s="31">
        <v>22.0</v>
      </c>
      <c r="N13" s="20">
        <v>17027.0</v>
      </c>
      <c r="O13" s="31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</row>
    <row r="14">
      <c r="A14" s="20" t="s">
        <v>89</v>
      </c>
      <c r="B14" s="20" t="s">
        <v>232</v>
      </c>
      <c r="C14" s="36">
        <v>5055.2</v>
      </c>
      <c r="D14" s="20" t="s">
        <v>232</v>
      </c>
      <c r="E14" s="31">
        <v>10000.0</v>
      </c>
      <c r="F14" s="20">
        <v>1600.0</v>
      </c>
      <c r="G14" s="32">
        <v>10.64542067</v>
      </c>
      <c r="H14" s="32">
        <v>2.3204</v>
      </c>
      <c r="I14" s="31">
        <v>107.945</v>
      </c>
      <c r="J14" s="31" t="s">
        <v>404</v>
      </c>
      <c r="K14" s="40">
        <v>1.201</v>
      </c>
      <c r="L14" s="31">
        <v>0.098619329</v>
      </c>
      <c r="M14" s="31">
        <v>22.0</v>
      </c>
      <c r="N14" s="20">
        <v>17027.0</v>
      </c>
      <c r="O14" s="31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</row>
    <row r="15">
      <c r="A15" s="20" t="s">
        <v>89</v>
      </c>
      <c r="B15" s="20" t="s">
        <v>232</v>
      </c>
      <c r="C15" s="36">
        <v>5055.2</v>
      </c>
      <c r="D15" s="20" t="s">
        <v>232</v>
      </c>
      <c r="E15" s="31">
        <v>10000.0</v>
      </c>
      <c r="F15" s="20">
        <v>2000.0</v>
      </c>
      <c r="G15" s="32">
        <v>10.82010683</v>
      </c>
      <c r="H15" s="32">
        <v>2.3254</v>
      </c>
      <c r="I15" s="31">
        <v>109.716</v>
      </c>
      <c r="J15" s="31" t="s">
        <v>404</v>
      </c>
      <c r="K15" s="40">
        <v>1.201</v>
      </c>
      <c r="L15" s="31">
        <v>0.098619329</v>
      </c>
      <c r="M15" s="31">
        <v>22.0</v>
      </c>
      <c r="N15" s="20">
        <v>17027.0</v>
      </c>
      <c r="O15" s="31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</row>
    <row r="16">
      <c r="A16" s="20" t="s">
        <v>89</v>
      </c>
      <c r="B16" s="20" t="s">
        <v>232</v>
      </c>
      <c r="C16" s="36">
        <v>5055.2</v>
      </c>
      <c r="D16" s="20" t="s">
        <v>232</v>
      </c>
      <c r="E16" s="31">
        <v>10000.0</v>
      </c>
      <c r="F16" s="20">
        <v>2400.0</v>
      </c>
      <c r="G16" s="32">
        <v>11.0072007</v>
      </c>
      <c r="H16" s="32">
        <v>2.3313</v>
      </c>
      <c r="I16" s="31">
        <v>111.613</v>
      </c>
      <c r="J16" s="31" t="s">
        <v>404</v>
      </c>
      <c r="K16" s="40">
        <v>1.201</v>
      </c>
      <c r="L16" s="31">
        <v>0.098619329</v>
      </c>
      <c r="M16" s="31">
        <v>22.0</v>
      </c>
      <c r="N16" s="20">
        <v>17027.0</v>
      </c>
      <c r="O16" s="31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</row>
    <row r="17">
      <c r="A17" s="20" t="s">
        <v>89</v>
      </c>
      <c r="B17" s="20" t="s">
        <v>232</v>
      </c>
      <c r="C17" s="36">
        <v>5055.2</v>
      </c>
      <c r="D17" s="20" t="s">
        <v>232</v>
      </c>
      <c r="E17" s="31">
        <v>10000.0</v>
      </c>
      <c r="F17" s="20">
        <v>2800.0</v>
      </c>
      <c r="G17" s="32">
        <v>11.16278089</v>
      </c>
      <c r="H17" s="32">
        <v>2.3365</v>
      </c>
      <c r="I17" s="31">
        <v>113.191</v>
      </c>
      <c r="J17" s="31" t="s">
        <v>404</v>
      </c>
      <c r="K17" s="40">
        <v>1.201</v>
      </c>
      <c r="L17" s="31">
        <v>0.098619329</v>
      </c>
      <c r="M17" s="31">
        <v>22.0</v>
      </c>
      <c r="N17" s="20">
        <v>17027.0</v>
      </c>
      <c r="O17" s="31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</row>
    <row r="18">
      <c r="A18" s="20" t="s">
        <v>89</v>
      </c>
      <c r="B18" s="20" t="s">
        <v>232</v>
      </c>
      <c r="C18" s="36">
        <v>5055.2</v>
      </c>
      <c r="D18" s="20" t="s">
        <v>232</v>
      </c>
      <c r="E18" s="31">
        <v>10000.0</v>
      </c>
      <c r="F18" s="20">
        <v>3200.0</v>
      </c>
      <c r="G18" s="32">
        <v>11.28850808</v>
      </c>
      <c r="H18" s="32">
        <v>2.3412</v>
      </c>
      <c r="I18" s="31">
        <v>114.465</v>
      </c>
      <c r="J18" s="31" t="s">
        <v>404</v>
      </c>
      <c r="K18" s="40">
        <v>1.201</v>
      </c>
      <c r="L18" s="31">
        <v>0.098619329</v>
      </c>
      <c r="M18" s="31">
        <v>22.0</v>
      </c>
      <c r="N18" s="20">
        <v>17027.0</v>
      </c>
      <c r="O18" s="31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</row>
    <row r="19">
      <c r="A19" s="20" t="s">
        <v>92</v>
      </c>
      <c r="B19" s="20" t="s">
        <v>232</v>
      </c>
      <c r="C19" s="36">
        <v>5055.4</v>
      </c>
      <c r="D19" s="20" t="s">
        <v>232</v>
      </c>
      <c r="E19" s="31" t="s">
        <v>248</v>
      </c>
      <c r="F19" s="20" t="s">
        <v>248</v>
      </c>
      <c r="G19" s="20" t="s">
        <v>248</v>
      </c>
      <c r="H19" s="20" t="s">
        <v>248</v>
      </c>
      <c r="I19" s="31" t="s">
        <v>248</v>
      </c>
      <c r="J19" s="31" t="s">
        <v>248</v>
      </c>
      <c r="K19" s="31" t="s">
        <v>248</v>
      </c>
      <c r="L19" s="31" t="s">
        <v>248</v>
      </c>
      <c r="M19" s="31" t="s">
        <v>248</v>
      </c>
      <c r="N19" s="20" t="s">
        <v>248</v>
      </c>
      <c r="O19" s="31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</row>
    <row r="20">
      <c r="A20" s="20" t="s">
        <v>92</v>
      </c>
      <c r="B20" s="20" t="s">
        <v>232</v>
      </c>
      <c r="C20" s="36">
        <v>5055.4</v>
      </c>
      <c r="D20" s="20" t="s">
        <v>232</v>
      </c>
      <c r="E20" s="31" t="s">
        <v>248</v>
      </c>
      <c r="F20" s="20" t="s">
        <v>248</v>
      </c>
      <c r="G20" s="20" t="s">
        <v>248</v>
      </c>
      <c r="H20" s="20" t="s">
        <v>248</v>
      </c>
      <c r="I20" s="31" t="s">
        <v>248</v>
      </c>
      <c r="J20" s="31" t="s">
        <v>248</v>
      </c>
      <c r="K20" s="31" t="s">
        <v>248</v>
      </c>
      <c r="L20" s="31" t="s">
        <v>248</v>
      </c>
      <c r="M20" s="31" t="s">
        <v>248</v>
      </c>
      <c r="N20" s="20" t="s">
        <v>248</v>
      </c>
      <c r="O20" s="31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</row>
    <row r="21" ht="15.75" customHeight="1">
      <c r="A21" s="20" t="s">
        <v>92</v>
      </c>
      <c r="B21" s="20" t="s">
        <v>232</v>
      </c>
      <c r="C21" s="36">
        <v>5055.4</v>
      </c>
      <c r="D21" s="20" t="s">
        <v>232</v>
      </c>
      <c r="E21" s="31" t="s">
        <v>248</v>
      </c>
      <c r="F21" s="20" t="s">
        <v>248</v>
      </c>
      <c r="G21" s="20" t="s">
        <v>248</v>
      </c>
      <c r="H21" s="20" t="s">
        <v>248</v>
      </c>
      <c r="I21" s="31" t="s">
        <v>248</v>
      </c>
      <c r="J21" s="31" t="s">
        <v>248</v>
      </c>
      <c r="K21" s="31" t="s">
        <v>248</v>
      </c>
      <c r="L21" s="31" t="s">
        <v>248</v>
      </c>
      <c r="M21" s="31" t="s">
        <v>248</v>
      </c>
      <c r="N21" s="20" t="s">
        <v>248</v>
      </c>
      <c r="O21" s="31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</row>
    <row r="22" ht="15.75" customHeight="1">
      <c r="A22" s="20" t="s">
        <v>92</v>
      </c>
      <c r="B22" s="20" t="s">
        <v>232</v>
      </c>
      <c r="C22" s="36">
        <v>5055.4</v>
      </c>
      <c r="D22" s="20" t="s">
        <v>232</v>
      </c>
      <c r="E22" s="31" t="s">
        <v>248</v>
      </c>
      <c r="F22" s="20" t="s">
        <v>248</v>
      </c>
      <c r="G22" s="20" t="s">
        <v>248</v>
      </c>
      <c r="H22" s="20" t="s">
        <v>248</v>
      </c>
      <c r="I22" s="31" t="s">
        <v>248</v>
      </c>
      <c r="J22" s="31" t="s">
        <v>248</v>
      </c>
      <c r="K22" s="31" t="s">
        <v>248</v>
      </c>
      <c r="L22" s="31" t="s">
        <v>248</v>
      </c>
      <c r="M22" s="31" t="s">
        <v>248</v>
      </c>
      <c r="N22" s="20" t="s">
        <v>248</v>
      </c>
      <c r="O22" s="31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</row>
    <row r="23" ht="15.75" customHeight="1">
      <c r="A23" s="20" t="s">
        <v>92</v>
      </c>
      <c r="B23" s="20" t="s">
        <v>232</v>
      </c>
      <c r="C23" s="36">
        <v>5055.4</v>
      </c>
      <c r="D23" s="20" t="s">
        <v>232</v>
      </c>
      <c r="E23" s="31" t="s">
        <v>248</v>
      </c>
      <c r="F23" s="20" t="s">
        <v>248</v>
      </c>
      <c r="G23" s="20" t="s">
        <v>248</v>
      </c>
      <c r="H23" s="20" t="s">
        <v>248</v>
      </c>
      <c r="I23" s="31" t="s">
        <v>248</v>
      </c>
      <c r="J23" s="31" t="s">
        <v>248</v>
      </c>
      <c r="K23" s="31" t="s">
        <v>248</v>
      </c>
      <c r="L23" s="31" t="s">
        <v>248</v>
      </c>
      <c r="M23" s="31" t="s">
        <v>248</v>
      </c>
      <c r="N23" s="20" t="s">
        <v>248</v>
      </c>
      <c r="O23" s="31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</row>
    <row r="24" ht="15.75" customHeight="1">
      <c r="A24" s="20" t="s">
        <v>92</v>
      </c>
      <c r="B24" s="20" t="s">
        <v>232</v>
      </c>
      <c r="C24" s="36">
        <v>5055.4</v>
      </c>
      <c r="D24" s="20" t="s">
        <v>232</v>
      </c>
      <c r="E24" s="31" t="s">
        <v>248</v>
      </c>
      <c r="F24" s="20" t="s">
        <v>248</v>
      </c>
      <c r="G24" s="20" t="s">
        <v>248</v>
      </c>
      <c r="H24" s="20" t="s">
        <v>248</v>
      </c>
      <c r="I24" s="31" t="s">
        <v>248</v>
      </c>
      <c r="J24" s="31" t="s">
        <v>248</v>
      </c>
      <c r="K24" s="31" t="s">
        <v>248</v>
      </c>
      <c r="L24" s="31" t="s">
        <v>248</v>
      </c>
      <c r="M24" s="31" t="s">
        <v>248</v>
      </c>
      <c r="N24" s="20" t="s">
        <v>248</v>
      </c>
      <c r="O24" s="31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</row>
    <row r="25" ht="15.75" customHeight="1">
      <c r="A25" s="20" t="s">
        <v>92</v>
      </c>
      <c r="B25" s="20" t="s">
        <v>232</v>
      </c>
      <c r="C25" s="36">
        <v>5055.4</v>
      </c>
      <c r="D25" s="20" t="s">
        <v>232</v>
      </c>
      <c r="E25" s="31" t="s">
        <v>248</v>
      </c>
      <c r="F25" s="20" t="s">
        <v>248</v>
      </c>
      <c r="G25" s="20" t="s">
        <v>248</v>
      </c>
      <c r="H25" s="20" t="s">
        <v>248</v>
      </c>
      <c r="I25" s="31" t="s">
        <v>248</v>
      </c>
      <c r="J25" s="31" t="s">
        <v>248</v>
      </c>
      <c r="K25" s="31" t="s">
        <v>248</v>
      </c>
      <c r="L25" s="31" t="s">
        <v>248</v>
      </c>
      <c r="M25" s="31" t="s">
        <v>248</v>
      </c>
      <c r="N25" s="20" t="s">
        <v>248</v>
      </c>
      <c r="O25" s="31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</row>
    <row r="26" ht="15.75" customHeight="1">
      <c r="A26" s="20" t="s">
        <v>92</v>
      </c>
      <c r="B26" s="20" t="s">
        <v>232</v>
      </c>
      <c r="C26" s="36">
        <v>5055.4</v>
      </c>
      <c r="D26" s="20" t="s">
        <v>232</v>
      </c>
      <c r="E26" s="31" t="s">
        <v>248</v>
      </c>
      <c r="F26" s="20" t="s">
        <v>248</v>
      </c>
      <c r="G26" s="20" t="s">
        <v>248</v>
      </c>
      <c r="H26" s="20" t="s">
        <v>248</v>
      </c>
      <c r="I26" s="31" t="s">
        <v>248</v>
      </c>
      <c r="J26" s="31" t="s">
        <v>248</v>
      </c>
      <c r="K26" s="31" t="s">
        <v>248</v>
      </c>
      <c r="L26" s="31" t="s">
        <v>248</v>
      </c>
      <c r="M26" s="31" t="s">
        <v>248</v>
      </c>
      <c r="N26" s="20" t="s">
        <v>248</v>
      </c>
      <c r="O26" s="31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</row>
    <row r="27" ht="15.75" customHeight="1">
      <c r="A27" s="20" t="s">
        <v>97</v>
      </c>
      <c r="B27" s="20" t="s">
        <v>232</v>
      </c>
      <c r="C27" s="20">
        <v>5055.75</v>
      </c>
      <c r="D27" s="20" t="s">
        <v>232</v>
      </c>
      <c r="E27" s="31">
        <v>2000.0</v>
      </c>
      <c r="F27" s="20">
        <v>400.0</v>
      </c>
      <c r="G27" s="32">
        <v>4.382199</v>
      </c>
      <c r="H27" s="32">
        <v>2.138</v>
      </c>
      <c r="I27" s="31">
        <v>49.563</v>
      </c>
      <c r="J27" s="31" t="s">
        <v>404</v>
      </c>
      <c r="K27" s="40">
        <v>1.201</v>
      </c>
      <c r="L27" s="31">
        <v>0.088417</v>
      </c>
      <c r="M27" s="31">
        <v>22.0</v>
      </c>
      <c r="N27" s="20">
        <v>17027.0</v>
      </c>
      <c r="O27" s="31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 ht="15.75" customHeight="1">
      <c r="A28" s="20" t="s">
        <v>97</v>
      </c>
      <c r="B28" s="20" t="s">
        <v>232</v>
      </c>
      <c r="C28" s="20">
        <v>5055.75</v>
      </c>
      <c r="D28" s="20" t="s">
        <v>232</v>
      </c>
      <c r="E28" s="31">
        <v>2000.0</v>
      </c>
      <c r="F28" s="20">
        <v>800.0</v>
      </c>
      <c r="G28" s="32">
        <v>4.5623286</v>
      </c>
      <c r="H28" s="32">
        <v>2.1471</v>
      </c>
      <c r="I28" s="31">
        <v>51.6</v>
      </c>
      <c r="J28" s="31" t="s">
        <v>31</v>
      </c>
      <c r="K28" s="40">
        <v>1.201</v>
      </c>
      <c r="L28" s="31">
        <v>0.088417</v>
      </c>
      <c r="M28" s="31">
        <v>22.0</v>
      </c>
      <c r="N28" s="20">
        <v>17027.0</v>
      </c>
      <c r="O28" s="31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</row>
    <row r="29" ht="15.75" customHeight="1">
      <c r="A29" s="20" t="s">
        <v>97</v>
      </c>
      <c r="B29" s="20" t="s">
        <v>232</v>
      </c>
      <c r="C29" s="20">
        <v>5055.75</v>
      </c>
      <c r="D29" s="20" t="s">
        <v>232</v>
      </c>
      <c r="E29" s="31">
        <v>2000.0</v>
      </c>
      <c r="F29" s="20">
        <v>1200.0</v>
      </c>
      <c r="G29" s="32">
        <v>4.6223</v>
      </c>
      <c r="H29" s="32">
        <v>2.1448</v>
      </c>
      <c r="I29" s="31">
        <v>52.278</v>
      </c>
      <c r="J29" s="31" t="s">
        <v>31</v>
      </c>
      <c r="K29" s="40">
        <v>1.201</v>
      </c>
      <c r="L29" s="31">
        <v>0.088417</v>
      </c>
      <c r="M29" s="31">
        <v>22.0</v>
      </c>
      <c r="N29" s="20">
        <v>17027.0</v>
      </c>
      <c r="O29" s="31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</row>
    <row r="30" ht="15.75" customHeight="1">
      <c r="A30" s="20" t="s">
        <v>97</v>
      </c>
      <c r="B30" s="20" t="s">
        <v>232</v>
      </c>
      <c r="C30" s="20">
        <v>5055.75</v>
      </c>
      <c r="D30" s="20" t="s">
        <v>232</v>
      </c>
      <c r="E30" s="31">
        <v>2000.0</v>
      </c>
      <c r="F30" s="20">
        <v>1600.0</v>
      </c>
      <c r="G30" s="32">
        <v>4.685559</v>
      </c>
      <c r="H30" s="32">
        <v>2.1454</v>
      </c>
      <c r="I30" s="31">
        <v>52.994</v>
      </c>
      <c r="J30" s="31" t="s">
        <v>31</v>
      </c>
      <c r="K30" s="40">
        <v>1.201</v>
      </c>
      <c r="L30" s="31">
        <v>0.088417</v>
      </c>
      <c r="M30" s="31">
        <v>22.0</v>
      </c>
      <c r="N30" s="20">
        <v>17027.0</v>
      </c>
      <c r="O30" s="31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15.75" customHeight="1">
      <c r="A31" s="20" t="s">
        <v>97</v>
      </c>
      <c r="B31" s="20" t="s">
        <v>232</v>
      </c>
      <c r="C31" s="20">
        <v>5055.75</v>
      </c>
      <c r="D31" s="20" t="s">
        <v>232</v>
      </c>
      <c r="E31" s="31">
        <v>2000.0</v>
      </c>
      <c r="F31" s="20">
        <v>2000.0</v>
      </c>
      <c r="G31" s="32">
        <v>4.743204</v>
      </c>
      <c r="H31" s="32">
        <v>2.1483</v>
      </c>
      <c r="I31" s="31">
        <v>53.646</v>
      </c>
      <c r="J31" s="31" t="s">
        <v>31</v>
      </c>
      <c r="K31" s="40">
        <v>1.201</v>
      </c>
      <c r="L31" s="31">
        <v>0.088417</v>
      </c>
      <c r="M31" s="31">
        <v>22.0</v>
      </c>
      <c r="N31" s="20">
        <v>17027.0</v>
      </c>
      <c r="O31" s="31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ht="15.75" customHeight="1">
      <c r="A32" s="20" t="s">
        <v>97</v>
      </c>
      <c r="B32" s="20" t="s">
        <v>232</v>
      </c>
      <c r="C32" s="20">
        <v>5055.75</v>
      </c>
      <c r="D32" s="20" t="s">
        <v>232</v>
      </c>
      <c r="E32" s="31">
        <v>2000.0</v>
      </c>
      <c r="F32" s="20">
        <v>2400.0</v>
      </c>
      <c r="G32" s="32">
        <v>4.785522</v>
      </c>
      <c r="H32" s="32">
        <v>2.1494</v>
      </c>
      <c r="I32" s="31">
        <v>54.124</v>
      </c>
      <c r="J32" s="31" t="s">
        <v>31</v>
      </c>
      <c r="K32" s="40">
        <v>1.201</v>
      </c>
      <c r="L32" s="31">
        <v>0.088417</v>
      </c>
      <c r="M32" s="31">
        <v>22.0</v>
      </c>
      <c r="N32" s="20">
        <v>17027.0</v>
      </c>
      <c r="O32" s="31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ht="15.75" customHeight="1">
      <c r="A33" s="20" t="s">
        <v>97</v>
      </c>
      <c r="B33" s="20" t="s">
        <v>232</v>
      </c>
      <c r="C33" s="20">
        <v>5055.75</v>
      </c>
      <c r="D33" s="20" t="s">
        <v>232</v>
      </c>
      <c r="E33" s="31">
        <v>2000.0</v>
      </c>
      <c r="F33" s="20">
        <v>2800.0</v>
      </c>
      <c r="G33" s="32">
        <v>4.826339</v>
      </c>
      <c r="H33" s="32">
        <v>2.1501</v>
      </c>
      <c r="I33" s="31">
        <v>54.586</v>
      </c>
      <c r="J33" s="31" t="s">
        <v>31</v>
      </c>
      <c r="K33" s="40">
        <v>1.201</v>
      </c>
      <c r="L33" s="31">
        <v>0.088417</v>
      </c>
      <c r="M33" s="31">
        <v>22.0</v>
      </c>
      <c r="N33" s="20">
        <v>17027.0</v>
      </c>
      <c r="O33" s="31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ht="15.75" customHeight="1">
      <c r="A34" s="20" t="s">
        <v>97</v>
      </c>
      <c r="B34" s="20" t="s">
        <v>232</v>
      </c>
      <c r="C34" s="20">
        <v>5055.75</v>
      </c>
      <c r="D34" s="20" t="s">
        <v>232</v>
      </c>
      <c r="E34" s="31">
        <v>1000.0</v>
      </c>
      <c r="F34" s="20">
        <v>3200.0</v>
      </c>
      <c r="G34" s="32">
        <v>7.4804475106992365</v>
      </c>
      <c r="H34" s="32">
        <v>2.3826</v>
      </c>
      <c r="I34" s="31">
        <v>84.604</v>
      </c>
      <c r="J34" s="31" t="s">
        <v>31</v>
      </c>
      <c r="K34" s="40">
        <v>1.201</v>
      </c>
      <c r="L34" s="31">
        <v>0.088417</v>
      </c>
      <c r="M34" s="31">
        <v>22.0</v>
      </c>
      <c r="N34" s="20">
        <v>17027.0</v>
      </c>
      <c r="O34" s="31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ht="15.75" customHeight="1">
      <c r="A35" s="20" t="s">
        <v>100</v>
      </c>
      <c r="B35" s="20" t="s">
        <v>232</v>
      </c>
      <c r="C35" s="20">
        <v>5056.1</v>
      </c>
      <c r="D35" s="20" t="s">
        <v>232</v>
      </c>
      <c r="E35" s="31">
        <v>5000.0</v>
      </c>
      <c r="F35" s="20">
        <v>400.0</v>
      </c>
      <c r="G35" s="32">
        <v>6.272854972</v>
      </c>
      <c r="H35" s="32">
        <v>1.97791</v>
      </c>
      <c r="I35" s="31">
        <v>60.53</v>
      </c>
      <c r="J35" s="31" t="s">
        <v>31</v>
      </c>
      <c r="K35" s="40">
        <v>1.201</v>
      </c>
      <c r="L35" s="155">
        <v>0.1036</v>
      </c>
      <c r="M35" s="31">
        <v>22.0</v>
      </c>
      <c r="N35" s="20">
        <v>17027.0</v>
      </c>
      <c r="O35" s="31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ht="15.75" customHeight="1">
      <c r="A36" s="20" t="s">
        <v>100</v>
      </c>
      <c r="B36" s="20" t="s">
        <v>232</v>
      </c>
      <c r="C36" s="20">
        <v>5056.1</v>
      </c>
      <c r="D36" s="20" t="s">
        <v>232</v>
      </c>
      <c r="E36" s="31">
        <v>5000.0</v>
      </c>
      <c r="F36" s="20">
        <v>800.0</v>
      </c>
      <c r="G36" s="32">
        <v>6.33957</v>
      </c>
      <c r="H36" s="32">
        <v>1.97462</v>
      </c>
      <c r="I36" s="31">
        <v>61.177</v>
      </c>
      <c r="J36" s="31" t="s">
        <v>31</v>
      </c>
      <c r="K36" s="40">
        <v>1.201</v>
      </c>
      <c r="L36" s="155">
        <v>0.1036</v>
      </c>
      <c r="M36" s="31">
        <v>22.0</v>
      </c>
      <c r="N36" s="20">
        <v>17027.0</v>
      </c>
      <c r="O36" s="31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ht="15.75" customHeight="1">
      <c r="A37" s="20" t="s">
        <v>100</v>
      </c>
      <c r="B37" s="20" t="s">
        <v>232</v>
      </c>
      <c r="C37" s="20">
        <v>5056.1</v>
      </c>
      <c r="D37" s="20" t="s">
        <v>232</v>
      </c>
      <c r="E37" s="31">
        <v>5000.0</v>
      </c>
      <c r="F37" s="20">
        <v>1200.0</v>
      </c>
      <c r="G37" s="32">
        <v>6.449520194</v>
      </c>
      <c r="H37" s="32">
        <v>1.9751</v>
      </c>
      <c r="I37" s="31">
        <v>62.238</v>
      </c>
      <c r="J37" s="31" t="s">
        <v>31</v>
      </c>
      <c r="K37" s="40">
        <v>1.201</v>
      </c>
      <c r="L37" s="155">
        <v>0.1036</v>
      </c>
      <c r="M37" s="31">
        <v>22.0</v>
      </c>
      <c r="N37" s="20">
        <v>17027.0</v>
      </c>
      <c r="O37" s="31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ht="15.75" customHeight="1">
      <c r="A38" s="20" t="s">
        <v>100</v>
      </c>
      <c r="B38" s="20" t="s">
        <v>232</v>
      </c>
      <c r="C38" s="20">
        <v>5056.1</v>
      </c>
      <c r="D38" s="20" t="s">
        <v>232</v>
      </c>
      <c r="E38" s="31">
        <v>5000.0</v>
      </c>
      <c r="F38" s="20">
        <v>1600.0</v>
      </c>
      <c r="G38" s="32">
        <v>6.57095</v>
      </c>
      <c r="H38" s="32">
        <v>1.9787</v>
      </c>
      <c r="I38" s="31">
        <v>63.41</v>
      </c>
      <c r="J38" s="31" t="s">
        <v>31</v>
      </c>
      <c r="K38" s="40">
        <v>1.201</v>
      </c>
      <c r="L38" s="155">
        <v>0.1036</v>
      </c>
      <c r="M38" s="31">
        <v>22.0</v>
      </c>
      <c r="N38" s="20">
        <v>17027.0</v>
      </c>
      <c r="O38" s="31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ht="15.75" customHeight="1">
      <c r="A39" s="20" t="s">
        <v>100</v>
      </c>
      <c r="B39" s="20" t="s">
        <v>232</v>
      </c>
      <c r="C39" s="20">
        <v>5056.1</v>
      </c>
      <c r="D39" s="20" t="s">
        <v>232</v>
      </c>
      <c r="E39" s="31">
        <v>5000.0</v>
      </c>
      <c r="F39" s="20">
        <v>2000.0</v>
      </c>
      <c r="G39" s="32">
        <v>6.693381</v>
      </c>
      <c r="H39" s="32">
        <v>1.9825</v>
      </c>
      <c r="I39" s="31">
        <v>64.591</v>
      </c>
      <c r="J39" s="31" t="s">
        <v>31</v>
      </c>
      <c r="K39" s="40">
        <v>1.201</v>
      </c>
      <c r="L39" s="155">
        <v>0.1036</v>
      </c>
      <c r="M39" s="31">
        <v>22.0</v>
      </c>
      <c r="N39" s="20">
        <v>17027.0</v>
      </c>
      <c r="O39" s="31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 ht="15.75" customHeight="1">
      <c r="A40" s="20" t="s">
        <v>100</v>
      </c>
      <c r="B40" s="20" t="s">
        <v>232</v>
      </c>
      <c r="C40" s="20">
        <v>5056.1</v>
      </c>
      <c r="D40" s="20" t="s">
        <v>232</v>
      </c>
      <c r="E40" s="31">
        <v>5000.0</v>
      </c>
      <c r="F40" s="20">
        <v>2400.0</v>
      </c>
      <c r="G40" s="32">
        <v>6.783537</v>
      </c>
      <c r="H40" s="32">
        <v>1.9845</v>
      </c>
      <c r="I40" s="31">
        <v>65.461</v>
      </c>
      <c r="J40" s="31" t="s">
        <v>31</v>
      </c>
      <c r="K40" s="40">
        <v>1.201</v>
      </c>
      <c r="L40" s="155">
        <v>0.1036</v>
      </c>
      <c r="M40" s="31">
        <v>22.0</v>
      </c>
      <c r="N40" s="20">
        <v>17027.0</v>
      </c>
      <c r="O40" s="31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</row>
    <row r="41" ht="15.75" customHeight="1">
      <c r="A41" s="20" t="s">
        <v>100</v>
      </c>
      <c r="B41" s="20" t="s">
        <v>232</v>
      </c>
      <c r="C41" s="20">
        <v>5056.1</v>
      </c>
      <c r="D41" s="20" t="s">
        <v>232</v>
      </c>
      <c r="E41" s="31">
        <v>5000.0</v>
      </c>
      <c r="F41" s="20">
        <v>2800.0</v>
      </c>
      <c r="G41" s="32">
        <v>6.889492</v>
      </c>
      <c r="H41" s="32">
        <v>1.9888</v>
      </c>
      <c r="I41" s="31">
        <v>66.484</v>
      </c>
      <c r="J41" s="31" t="s">
        <v>31</v>
      </c>
      <c r="K41" s="40">
        <v>1.201</v>
      </c>
      <c r="L41" s="155">
        <v>0.1036</v>
      </c>
      <c r="M41" s="31">
        <v>22.0</v>
      </c>
      <c r="N41" s="20">
        <v>17027.0</v>
      </c>
      <c r="O41" s="31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</row>
    <row r="42" ht="15.75" customHeight="1">
      <c r="A42" s="20" t="s">
        <v>100</v>
      </c>
      <c r="B42" s="20" t="s">
        <v>232</v>
      </c>
      <c r="C42" s="20">
        <v>5056.1</v>
      </c>
      <c r="D42" s="20" t="s">
        <v>232</v>
      </c>
      <c r="E42" s="31">
        <v>5000.0</v>
      </c>
      <c r="F42" s="20">
        <v>3200.0</v>
      </c>
      <c r="G42" s="32">
        <v>6.9779818</v>
      </c>
      <c r="H42" s="32">
        <v>1.992</v>
      </c>
      <c r="I42" s="31">
        <v>67.338</v>
      </c>
      <c r="J42" s="31" t="s">
        <v>31</v>
      </c>
      <c r="K42" s="40">
        <v>1.201</v>
      </c>
      <c r="L42" s="155">
        <v>0.1036</v>
      </c>
      <c r="M42" s="31">
        <v>22.0</v>
      </c>
      <c r="N42" s="20">
        <v>17027.0</v>
      </c>
      <c r="O42" s="31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</row>
    <row r="43" ht="15.75" customHeight="1">
      <c r="A43" s="20" t="s">
        <v>104</v>
      </c>
      <c r="B43" s="20" t="s">
        <v>232</v>
      </c>
      <c r="C43" s="20">
        <v>5056.4</v>
      </c>
      <c r="D43" s="20" t="s">
        <v>232</v>
      </c>
      <c r="E43" s="31">
        <v>10000.0</v>
      </c>
      <c r="F43" s="20">
        <v>400.0</v>
      </c>
      <c r="G43" s="32">
        <v>3.5270584605413315</v>
      </c>
      <c r="H43" s="32">
        <v>2.0178</v>
      </c>
      <c r="I43" s="31">
        <v>34.045</v>
      </c>
      <c r="J43" s="31" t="s">
        <v>31</v>
      </c>
      <c r="K43" s="40">
        <v>1.201</v>
      </c>
      <c r="L43" s="155">
        <v>0.1036</v>
      </c>
      <c r="M43" s="31">
        <v>22.0</v>
      </c>
      <c r="N43" s="20">
        <v>17027.0</v>
      </c>
      <c r="O43" s="31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</row>
    <row r="44" ht="15.75" customHeight="1">
      <c r="A44" s="20" t="s">
        <v>104</v>
      </c>
      <c r="B44" s="20" t="s">
        <v>232</v>
      </c>
      <c r="C44" s="20">
        <v>5056.4</v>
      </c>
      <c r="D44" s="20" t="s">
        <v>232</v>
      </c>
      <c r="E44" s="31">
        <v>10000.0</v>
      </c>
      <c r="F44" s="20">
        <v>800.0</v>
      </c>
      <c r="G44" s="32">
        <v>3.545584766</v>
      </c>
      <c r="H44" s="32">
        <v>2.0035</v>
      </c>
      <c r="I44" s="31">
        <v>34.224</v>
      </c>
      <c r="J44" s="31" t="s">
        <v>31</v>
      </c>
      <c r="K44" s="40">
        <v>1.201</v>
      </c>
      <c r="L44" s="155">
        <v>0.1036</v>
      </c>
      <c r="M44" s="31">
        <v>22.0</v>
      </c>
      <c r="N44" s="20">
        <v>17027.0</v>
      </c>
      <c r="O44" s="31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</row>
    <row r="45" ht="15.75" customHeight="1">
      <c r="A45" s="20" t="s">
        <v>104</v>
      </c>
      <c r="B45" s="20" t="s">
        <v>232</v>
      </c>
      <c r="C45" s="20">
        <v>5056.4</v>
      </c>
      <c r="D45" s="20" t="s">
        <v>232</v>
      </c>
      <c r="E45" s="31">
        <v>10000.0</v>
      </c>
      <c r="F45" s="20">
        <v>1200.0</v>
      </c>
      <c r="G45" s="32">
        <v>3.541033915</v>
      </c>
      <c r="H45" s="32">
        <v>1.9921</v>
      </c>
      <c r="I45" s="31">
        <v>34.18</v>
      </c>
      <c r="J45" s="31" t="s">
        <v>31</v>
      </c>
      <c r="K45" s="40">
        <v>1.201</v>
      </c>
      <c r="L45" s="155">
        <v>0.1036</v>
      </c>
      <c r="M45" s="31">
        <v>22.0</v>
      </c>
      <c r="N45" s="20">
        <v>17027.0</v>
      </c>
      <c r="O45" s="31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</row>
    <row r="46" ht="15.75" customHeight="1">
      <c r="A46" s="20" t="s">
        <v>104</v>
      </c>
      <c r="B46" s="20" t="s">
        <v>232</v>
      </c>
      <c r="C46" s="20">
        <v>5056.4</v>
      </c>
      <c r="D46" s="20" t="s">
        <v>232</v>
      </c>
      <c r="E46" s="31">
        <v>10000.0</v>
      </c>
      <c r="F46" s="20">
        <v>1600.0</v>
      </c>
      <c r="G46" s="32">
        <v>3.590125065</v>
      </c>
      <c r="H46" s="32">
        <v>1.9908</v>
      </c>
      <c r="I46" s="31">
        <v>34.654</v>
      </c>
      <c r="J46" s="31" t="s">
        <v>31</v>
      </c>
      <c r="K46" s="40">
        <v>1.201</v>
      </c>
      <c r="L46" s="155">
        <v>0.1036</v>
      </c>
      <c r="M46" s="31">
        <v>22.0</v>
      </c>
      <c r="N46" s="20">
        <v>17027.0</v>
      </c>
      <c r="O46" s="31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</row>
    <row r="47" ht="15.75" customHeight="1">
      <c r="A47" s="20" t="s">
        <v>104</v>
      </c>
      <c r="B47" s="20" t="s">
        <v>232</v>
      </c>
      <c r="C47" s="20">
        <v>5056.4</v>
      </c>
      <c r="D47" s="20" t="s">
        <v>232</v>
      </c>
      <c r="E47" s="31">
        <v>10000.0</v>
      </c>
      <c r="F47" s="20">
        <v>2000.0</v>
      </c>
      <c r="G47" s="32">
        <v>3.651094371</v>
      </c>
      <c r="H47" s="32">
        <v>1.9933</v>
      </c>
      <c r="I47" s="31">
        <v>35.242</v>
      </c>
      <c r="J47" s="31" t="s">
        <v>31</v>
      </c>
      <c r="K47" s="40">
        <v>1.201</v>
      </c>
      <c r="L47" s="155">
        <v>0.1036</v>
      </c>
      <c r="M47" s="31">
        <v>22.0</v>
      </c>
      <c r="N47" s="20">
        <v>17027.0</v>
      </c>
      <c r="O47" s="31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</row>
    <row r="48" ht="15.75" customHeight="1">
      <c r="A48" s="20" t="s">
        <v>104</v>
      </c>
      <c r="B48" s="20" t="s">
        <v>232</v>
      </c>
      <c r="C48" s="20">
        <v>5056.4</v>
      </c>
      <c r="D48" s="20" t="s">
        <v>232</v>
      </c>
      <c r="E48" s="31">
        <v>10000.0</v>
      </c>
      <c r="F48" s="20">
        <v>2400.0</v>
      </c>
      <c r="G48" s="32">
        <v>3.662293435</v>
      </c>
      <c r="H48" s="32">
        <v>1.9885</v>
      </c>
      <c r="I48" s="31">
        <v>35.35</v>
      </c>
      <c r="J48" s="31" t="s">
        <v>31</v>
      </c>
      <c r="K48" s="40">
        <v>1.201</v>
      </c>
      <c r="L48" s="155">
        <v>0.1036</v>
      </c>
      <c r="M48" s="31">
        <v>22.0</v>
      </c>
      <c r="N48" s="20">
        <v>17027.0</v>
      </c>
      <c r="O48" s="31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</row>
    <row r="49" ht="15.75" customHeight="1">
      <c r="A49" s="20" t="s">
        <v>104</v>
      </c>
      <c r="B49" s="20" t="s">
        <v>232</v>
      </c>
      <c r="C49" s="20">
        <v>5056.4</v>
      </c>
      <c r="D49" s="20" t="s">
        <v>232</v>
      </c>
      <c r="E49" s="31">
        <v>10000.0</v>
      </c>
      <c r="F49" s="20">
        <v>2800.0</v>
      </c>
      <c r="G49" s="32">
        <v>3.68838522</v>
      </c>
      <c r="H49" s="32">
        <v>1.9876</v>
      </c>
      <c r="I49" s="31">
        <v>35.602</v>
      </c>
      <c r="J49" s="31" t="s">
        <v>31</v>
      </c>
      <c r="K49" s="40">
        <v>1.201</v>
      </c>
      <c r="L49" s="155">
        <v>0.1036</v>
      </c>
      <c r="M49" s="31">
        <v>22.0</v>
      </c>
      <c r="N49" s="20">
        <v>17027.0</v>
      </c>
      <c r="O49" s="31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</row>
    <row r="50" ht="15.75" customHeight="1">
      <c r="A50" s="20" t="s">
        <v>104</v>
      </c>
      <c r="B50" s="20" t="s">
        <v>232</v>
      </c>
      <c r="C50" s="20">
        <v>5056.4</v>
      </c>
      <c r="D50" s="20" t="s">
        <v>232</v>
      </c>
      <c r="E50" s="31">
        <v>10000.0</v>
      </c>
      <c r="F50" s="20">
        <v>3200.0</v>
      </c>
      <c r="G50" s="32">
        <v>3.757907511</v>
      </c>
      <c r="H50" s="32">
        <v>1.9937</v>
      </c>
      <c r="I50" s="31">
        <v>36.273</v>
      </c>
      <c r="J50" s="31" t="s">
        <v>31</v>
      </c>
      <c r="K50" s="40">
        <v>1.201</v>
      </c>
      <c r="L50" s="155">
        <v>0.1036</v>
      </c>
      <c r="M50" s="31">
        <v>22.0</v>
      </c>
      <c r="N50" s="20">
        <v>17027.0</v>
      </c>
      <c r="O50" s="31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</row>
    <row r="51" ht="15.75" customHeight="1">
      <c r="A51" s="20" t="s">
        <v>108</v>
      </c>
      <c r="B51" s="20" t="s">
        <v>232</v>
      </c>
      <c r="C51" s="20">
        <v>5056.5</v>
      </c>
      <c r="D51" s="20" t="s">
        <v>232</v>
      </c>
      <c r="E51" s="31">
        <v>50000.0</v>
      </c>
      <c r="F51" s="20">
        <v>400.0</v>
      </c>
      <c r="G51" s="32">
        <v>17.76952</v>
      </c>
      <c r="H51" s="47">
        <v>2.712625145477171</v>
      </c>
      <c r="I51" s="31">
        <v>158.326</v>
      </c>
      <c r="J51" s="31" t="s">
        <v>31</v>
      </c>
      <c r="K51" s="40">
        <v>1.201</v>
      </c>
      <c r="L51" s="157">
        <v>0.112233446</v>
      </c>
      <c r="M51" s="31">
        <v>22.0</v>
      </c>
      <c r="N51" s="20">
        <v>17027.0</v>
      </c>
      <c r="O51" s="31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</row>
    <row r="52" ht="15.75" customHeight="1">
      <c r="A52" s="20" t="s">
        <v>108</v>
      </c>
      <c r="B52" s="20" t="s">
        <v>232</v>
      </c>
      <c r="C52" s="20">
        <v>5056.5</v>
      </c>
      <c r="D52" s="20" t="s">
        <v>232</v>
      </c>
      <c r="E52" s="31">
        <v>50000.0</v>
      </c>
      <c r="F52" s="20">
        <v>800.0</v>
      </c>
      <c r="G52" s="32">
        <v>18.61083</v>
      </c>
      <c r="H52" s="32">
        <v>2.7345</v>
      </c>
      <c r="I52" s="31">
        <v>165.823</v>
      </c>
      <c r="J52" s="31" t="s">
        <v>31</v>
      </c>
      <c r="K52" s="40">
        <v>1.201</v>
      </c>
      <c r="L52" s="157">
        <v>0.112233446</v>
      </c>
      <c r="M52" s="31">
        <v>22.0</v>
      </c>
      <c r="N52" s="20">
        <v>17027.0</v>
      </c>
      <c r="O52" s="31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</row>
    <row r="53" ht="15.75" customHeight="1">
      <c r="A53" s="20" t="s">
        <v>108</v>
      </c>
      <c r="B53" s="20" t="s">
        <v>232</v>
      </c>
      <c r="C53" s="20">
        <v>5056.5</v>
      </c>
      <c r="D53" s="20" t="s">
        <v>232</v>
      </c>
      <c r="E53" s="31">
        <v>50000.0</v>
      </c>
      <c r="F53" s="20">
        <v>1200.0</v>
      </c>
      <c r="G53" s="32">
        <v>19.17364</v>
      </c>
      <c r="H53" s="32">
        <v>2.7448</v>
      </c>
      <c r="I53" s="31">
        <v>170.837</v>
      </c>
      <c r="J53" s="31" t="s">
        <v>31</v>
      </c>
      <c r="K53" s="40">
        <v>1.201</v>
      </c>
      <c r="L53" s="157">
        <v>0.112233446</v>
      </c>
      <c r="M53" s="31">
        <v>22.0</v>
      </c>
      <c r="N53" s="20">
        <v>17027.0</v>
      </c>
      <c r="O53" s="31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</row>
    <row r="54" ht="15.75" customHeight="1">
      <c r="A54" s="20" t="s">
        <v>108</v>
      </c>
      <c r="B54" s="20" t="s">
        <v>232</v>
      </c>
      <c r="C54" s="20">
        <v>5056.5</v>
      </c>
      <c r="D54" s="20" t="s">
        <v>232</v>
      </c>
      <c r="E54" s="31">
        <v>50000.0</v>
      </c>
      <c r="F54" s="20">
        <v>1600.0</v>
      </c>
      <c r="G54" s="32">
        <v>18.95015</v>
      </c>
      <c r="H54" s="32">
        <v>2.7342</v>
      </c>
      <c r="I54" s="31">
        <v>168.846</v>
      </c>
      <c r="J54" s="31" t="s">
        <v>31</v>
      </c>
      <c r="K54" s="40">
        <v>1.201</v>
      </c>
      <c r="L54" s="157">
        <v>0.112233446</v>
      </c>
      <c r="M54" s="31">
        <v>22.0</v>
      </c>
      <c r="N54" s="20">
        <v>17027.0</v>
      </c>
      <c r="O54" s="31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</row>
    <row r="55" ht="15.75" customHeight="1">
      <c r="A55" s="20" t="s">
        <v>108</v>
      </c>
      <c r="B55" s="20" t="s">
        <v>232</v>
      </c>
      <c r="C55" s="20">
        <v>5056.5</v>
      </c>
      <c r="D55" s="20" t="s">
        <v>232</v>
      </c>
      <c r="E55" s="31">
        <v>50000.0</v>
      </c>
      <c r="F55" s="20">
        <v>2000.0</v>
      </c>
      <c r="G55" s="32">
        <v>19.91203</v>
      </c>
      <c r="H55" s="32">
        <v>2.7577</v>
      </c>
      <c r="I55" s="31">
        <v>177.416</v>
      </c>
      <c r="J55" s="31" t="s">
        <v>31</v>
      </c>
      <c r="K55" s="40">
        <v>1.201</v>
      </c>
      <c r="L55" s="157">
        <v>0.112233446</v>
      </c>
      <c r="M55" s="31">
        <v>22.0</v>
      </c>
      <c r="N55" s="20">
        <v>17027.0</v>
      </c>
      <c r="O55" s="31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</row>
    <row r="56" ht="15.75" customHeight="1">
      <c r="A56" s="20" t="s">
        <v>108</v>
      </c>
      <c r="B56" s="20" t="s">
        <v>232</v>
      </c>
      <c r="C56" s="20">
        <v>5056.5</v>
      </c>
      <c r="D56" s="20" t="s">
        <v>232</v>
      </c>
      <c r="E56" s="31">
        <v>50000.0</v>
      </c>
      <c r="F56" s="20">
        <v>2400.0</v>
      </c>
      <c r="G56" s="32">
        <v>19.23334</v>
      </c>
      <c r="H56" s="32">
        <v>2.737</v>
      </c>
      <c r="I56" s="31">
        <v>171.369</v>
      </c>
      <c r="J56" s="31" t="s">
        <v>31</v>
      </c>
      <c r="K56" s="40">
        <v>1.201</v>
      </c>
      <c r="L56" s="157">
        <v>0.112233446</v>
      </c>
      <c r="M56" s="31">
        <v>22.0</v>
      </c>
      <c r="N56" s="20">
        <v>17027.0</v>
      </c>
      <c r="O56" s="31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</row>
    <row r="57" ht="15.75" customHeight="1">
      <c r="A57" s="20" t="s">
        <v>108</v>
      </c>
      <c r="B57" s="20" t="s">
        <v>232</v>
      </c>
      <c r="C57" s="20">
        <v>5056.5</v>
      </c>
      <c r="D57" s="20" t="s">
        <v>232</v>
      </c>
      <c r="E57" s="31">
        <v>20000.0</v>
      </c>
      <c r="F57" s="20">
        <v>2800.0</v>
      </c>
      <c r="G57" s="32">
        <v>12.65999</v>
      </c>
      <c r="H57" s="32">
        <v>2.5116</v>
      </c>
      <c r="I57" s="31">
        <v>112.8</v>
      </c>
      <c r="J57" s="31" t="s">
        <v>31</v>
      </c>
      <c r="K57" s="40">
        <v>1.201</v>
      </c>
      <c r="L57" s="157">
        <v>0.112233446</v>
      </c>
      <c r="M57" s="31">
        <v>22.0</v>
      </c>
      <c r="N57" s="20">
        <v>17027.0</v>
      </c>
      <c r="O57" s="31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</row>
    <row r="58" ht="15.75" customHeight="1">
      <c r="A58" s="20" t="s">
        <v>108</v>
      </c>
      <c r="B58" s="20" t="s">
        <v>232</v>
      </c>
      <c r="C58" s="20">
        <v>5056.5</v>
      </c>
      <c r="D58" s="20" t="s">
        <v>232</v>
      </c>
      <c r="E58" s="31">
        <v>20000.0</v>
      </c>
      <c r="F58" s="20">
        <v>3200.0</v>
      </c>
      <c r="G58" s="32">
        <v>12.94567</v>
      </c>
      <c r="H58" s="32">
        <v>2.52052324931397</v>
      </c>
      <c r="I58" s="31">
        <v>115.346</v>
      </c>
      <c r="J58" s="31" t="s">
        <v>31</v>
      </c>
      <c r="K58" s="40">
        <v>1.201</v>
      </c>
      <c r="L58" s="157">
        <v>0.112233446</v>
      </c>
      <c r="M58" s="31">
        <v>22.0</v>
      </c>
      <c r="N58" s="20">
        <v>17027.0</v>
      </c>
      <c r="O58" s="31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</row>
    <row r="59" ht="15.75" customHeight="1">
      <c r="A59" s="20" t="s">
        <v>111</v>
      </c>
      <c r="B59" s="20" t="s">
        <v>232</v>
      </c>
      <c r="C59" s="20">
        <v>5056.65</v>
      </c>
      <c r="D59" s="20" t="s">
        <v>232</v>
      </c>
      <c r="E59" s="31">
        <v>10000.0</v>
      </c>
      <c r="F59" s="20">
        <v>400.0</v>
      </c>
      <c r="G59" s="32">
        <v>20.57634564</v>
      </c>
      <c r="H59" s="32">
        <v>2.3096</v>
      </c>
      <c r="I59" s="31">
        <v>179.631</v>
      </c>
      <c r="J59" s="31" t="s">
        <v>31</v>
      </c>
      <c r="K59" s="40">
        <v>1.201</v>
      </c>
      <c r="L59" s="157">
        <v>0.114547537</v>
      </c>
      <c r="M59" s="31">
        <v>22.0</v>
      </c>
      <c r="N59" s="20">
        <v>17027.0</v>
      </c>
      <c r="O59" s="31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</row>
    <row r="60" ht="15.75" customHeight="1">
      <c r="A60" s="20" t="s">
        <v>111</v>
      </c>
      <c r="B60" s="20" t="s">
        <v>232</v>
      </c>
      <c r="C60" s="20">
        <v>5056.65</v>
      </c>
      <c r="D60" s="20" t="s">
        <v>232</v>
      </c>
      <c r="E60" s="31">
        <v>10000.0</v>
      </c>
      <c r="F60" s="20">
        <v>800.0</v>
      </c>
      <c r="G60" s="158">
        <v>21.53286</v>
      </c>
      <c r="H60" s="32">
        <v>2.3088</v>
      </c>
      <c r="I60" s="31">
        <v>187.982</v>
      </c>
      <c r="J60" s="31" t="s">
        <v>31</v>
      </c>
      <c r="K60" s="40">
        <v>1.201</v>
      </c>
      <c r="L60" s="157">
        <v>0.114547537</v>
      </c>
      <c r="M60" s="31">
        <v>22.0</v>
      </c>
      <c r="N60" s="20">
        <v>17027.0</v>
      </c>
      <c r="O60" s="31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</row>
    <row r="61" ht="15.75" customHeight="1">
      <c r="A61" s="20" t="s">
        <v>111</v>
      </c>
      <c r="B61" s="20" t="s">
        <v>232</v>
      </c>
      <c r="C61" s="20">
        <v>5056.65</v>
      </c>
      <c r="D61" s="20" t="s">
        <v>232</v>
      </c>
      <c r="E61" s="31">
        <v>10000.0</v>
      </c>
      <c r="F61" s="20">
        <v>1200.0</v>
      </c>
      <c r="G61" s="32">
        <v>22.57942</v>
      </c>
      <c r="H61" s="32">
        <v>2.3188</v>
      </c>
      <c r="I61" s="31">
        <v>197.118</v>
      </c>
      <c r="J61" s="31" t="s">
        <v>31</v>
      </c>
      <c r="K61" s="40">
        <v>1.201</v>
      </c>
      <c r="L61" s="157">
        <v>0.114547537</v>
      </c>
      <c r="M61" s="31">
        <v>22.0</v>
      </c>
      <c r="N61" s="20">
        <v>17027.0</v>
      </c>
      <c r="O61" s="31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</row>
    <row r="62" ht="15.75" customHeight="1">
      <c r="A62" s="20" t="s">
        <v>111</v>
      </c>
      <c r="B62" s="20" t="s">
        <v>232</v>
      </c>
      <c r="C62" s="20">
        <v>5056.65</v>
      </c>
      <c r="D62" s="20" t="s">
        <v>232</v>
      </c>
      <c r="E62" s="31">
        <v>10000.0</v>
      </c>
      <c r="F62" s="20">
        <v>1600.0</v>
      </c>
      <c r="G62" s="32">
        <v>22.92693</v>
      </c>
      <c r="H62" s="32">
        <v>2.3179</v>
      </c>
      <c r="I62" s="31">
        <v>200.152</v>
      </c>
      <c r="J62" s="31" t="s">
        <v>31</v>
      </c>
      <c r="K62" s="40">
        <v>1.201</v>
      </c>
      <c r="L62" s="157">
        <v>0.114547537</v>
      </c>
      <c r="M62" s="31">
        <v>22.0</v>
      </c>
      <c r="N62" s="20">
        <v>17027.0</v>
      </c>
      <c r="O62" s="31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</row>
    <row r="63" ht="15.75" customHeight="1">
      <c r="A63" s="20" t="s">
        <v>111</v>
      </c>
      <c r="B63" s="20" t="s">
        <v>232</v>
      </c>
      <c r="C63" s="20">
        <v>5056.65</v>
      </c>
      <c r="D63" s="20" t="s">
        <v>232</v>
      </c>
      <c r="E63" s="31">
        <v>10000.0</v>
      </c>
      <c r="F63" s="20">
        <v>2000.0</v>
      </c>
      <c r="G63" s="32">
        <v>23.27152</v>
      </c>
      <c r="H63" s="32">
        <v>2.3189</v>
      </c>
      <c r="I63" s="31">
        <v>203.16</v>
      </c>
      <c r="J63" s="31" t="s">
        <v>31</v>
      </c>
      <c r="K63" s="40">
        <v>1.201</v>
      </c>
      <c r="L63" s="157">
        <v>0.114547537</v>
      </c>
      <c r="M63" s="31">
        <v>22.0</v>
      </c>
      <c r="N63" s="20">
        <v>17027.0</v>
      </c>
      <c r="O63" s="31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</row>
    <row r="64" ht="15.75" customHeight="1">
      <c r="A64" s="20" t="s">
        <v>111</v>
      </c>
      <c r="B64" s="20" t="s">
        <v>232</v>
      </c>
      <c r="C64" s="20">
        <v>5056.65</v>
      </c>
      <c r="D64" s="20" t="s">
        <v>232</v>
      </c>
      <c r="E64" s="31">
        <v>10000.0</v>
      </c>
      <c r="F64" s="20">
        <v>2400.0</v>
      </c>
      <c r="G64" s="32">
        <v>23.4766</v>
      </c>
      <c r="H64" s="32">
        <v>2.3174</v>
      </c>
      <c r="I64" s="31">
        <v>204.951</v>
      </c>
      <c r="J64" s="31" t="s">
        <v>31</v>
      </c>
      <c r="K64" s="40">
        <v>1.201</v>
      </c>
      <c r="L64" s="157">
        <v>0.114547537</v>
      </c>
      <c r="M64" s="31">
        <v>22.0</v>
      </c>
      <c r="N64" s="20">
        <v>17027.0</v>
      </c>
      <c r="O64" s="31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</row>
    <row r="65" ht="15.75" customHeight="1">
      <c r="A65" s="20" t="s">
        <v>111</v>
      </c>
      <c r="B65" s="20" t="s">
        <v>232</v>
      </c>
      <c r="C65" s="20">
        <v>5056.65</v>
      </c>
      <c r="D65" s="20" t="s">
        <v>232</v>
      </c>
      <c r="E65" s="31">
        <v>10000.0</v>
      </c>
      <c r="F65" s="20">
        <v>2800.0</v>
      </c>
      <c r="G65" s="32">
        <v>23.73164902707294</v>
      </c>
      <c r="H65" s="32">
        <v>2.3175</v>
      </c>
      <c r="I65" s="31">
        <v>207.177</v>
      </c>
      <c r="J65" s="31" t="s">
        <v>31</v>
      </c>
      <c r="K65" s="40">
        <v>1.201</v>
      </c>
      <c r="L65" s="157">
        <v>0.114547537</v>
      </c>
      <c r="M65" s="31">
        <v>22.0</v>
      </c>
      <c r="N65" s="20">
        <v>17027.0</v>
      </c>
      <c r="O65" s="31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</row>
    <row r="66" ht="15.75" customHeight="1">
      <c r="A66" s="20" t="s">
        <v>111</v>
      </c>
      <c r="B66" s="20" t="s">
        <v>232</v>
      </c>
      <c r="C66" s="20">
        <v>5056.65</v>
      </c>
      <c r="D66" s="20" t="s">
        <v>232</v>
      </c>
      <c r="E66" s="31">
        <v>10000.0</v>
      </c>
      <c r="F66" s="20">
        <v>3200.0</v>
      </c>
      <c r="G66" s="32">
        <v>23.88256</v>
      </c>
      <c r="H66" s="32">
        <v>2.3163758448243024</v>
      </c>
      <c r="I66" s="31">
        <v>208.495</v>
      </c>
      <c r="J66" s="31" t="s">
        <v>31</v>
      </c>
      <c r="K66" s="40">
        <v>1.201</v>
      </c>
      <c r="L66" s="157">
        <v>0.114547537</v>
      </c>
      <c r="M66" s="31">
        <v>22.0</v>
      </c>
      <c r="N66" s="20">
        <v>17027.0</v>
      </c>
      <c r="O66" s="31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</row>
    <row r="67" ht="15.75" customHeight="1">
      <c r="A67" s="20" t="s">
        <v>115</v>
      </c>
      <c r="B67" s="20" t="s">
        <v>232</v>
      </c>
      <c r="C67" s="20">
        <v>5056.95</v>
      </c>
      <c r="D67" s="20" t="s">
        <v>232</v>
      </c>
      <c r="E67" s="31">
        <v>1000.0</v>
      </c>
      <c r="F67" s="20">
        <v>400.0</v>
      </c>
      <c r="G67" s="32">
        <v>15.21692425</v>
      </c>
      <c r="H67" s="32">
        <v>2.0107</v>
      </c>
      <c r="I67" s="31">
        <v>119.561</v>
      </c>
      <c r="J67" s="31" t="s">
        <v>31</v>
      </c>
      <c r="K67" s="40">
        <v>1.201</v>
      </c>
      <c r="L67" s="31">
        <v>0.127273</v>
      </c>
      <c r="M67" s="31">
        <v>22.0</v>
      </c>
      <c r="N67" s="20">
        <v>17027.0</v>
      </c>
      <c r="O67" s="31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</row>
    <row r="68" ht="15.75" customHeight="1">
      <c r="A68" s="20" t="s">
        <v>115</v>
      </c>
      <c r="B68" s="20" t="s">
        <v>232</v>
      </c>
      <c r="C68" s="20">
        <v>5056.95</v>
      </c>
      <c r="D68" s="20" t="s">
        <v>232</v>
      </c>
      <c r="E68" s="31">
        <v>1000.0</v>
      </c>
      <c r="F68" s="20">
        <v>800.0</v>
      </c>
      <c r="G68" s="32">
        <v>15.25692</v>
      </c>
      <c r="H68" s="32">
        <v>2.0006</v>
      </c>
      <c r="I68" s="31">
        <v>119.876</v>
      </c>
      <c r="J68" s="31" t="s">
        <v>31</v>
      </c>
      <c r="K68" s="40">
        <v>1.201</v>
      </c>
      <c r="L68" s="31">
        <v>0.127273</v>
      </c>
      <c r="M68" s="31">
        <v>22.0</v>
      </c>
      <c r="N68" s="20">
        <v>17027.0</v>
      </c>
      <c r="O68" s="31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</row>
    <row r="69" ht="15.75" customHeight="1">
      <c r="A69" s="20" t="s">
        <v>115</v>
      </c>
      <c r="B69" s="20" t="s">
        <v>232</v>
      </c>
      <c r="C69" s="20">
        <v>5056.95</v>
      </c>
      <c r="D69" s="20" t="s">
        <v>232</v>
      </c>
      <c r="E69" s="31">
        <v>1000.0</v>
      </c>
      <c r="F69" s="20">
        <v>1200.0</v>
      </c>
      <c r="G69" s="32">
        <v>15.3972</v>
      </c>
      <c r="H69" s="32">
        <v>1.9969</v>
      </c>
      <c r="I69" s="31">
        <v>120.978</v>
      </c>
      <c r="J69" s="31" t="s">
        <v>31</v>
      </c>
      <c r="K69" s="40">
        <v>1.201</v>
      </c>
      <c r="L69" s="31">
        <v>0.127273</v>
      </c>
      <c r="M69" s="31">
        <v>22.0</v>
      </c>
      <c r="N69" s="20">
        <v>17027.0</v>
      </c>
      <c r="O69" s="31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</row>
    <row r="70" ht="15.75" customHeight="1">
      <c r="A70" s="20" t="s">
        <v>115</v>
      </c>
      <c r="B70" s="20" t="s">
        <v>232</v>
      </c>
      <c r="C70" s="20">
        <v>5056.95</v>
      </c>
      <c r="D70" s="20" t="s">
        <v>232</v>
      </c>
      <c r="E70" s="31">
        <v>1000.0</v>
      </c>
      <c r="F70" s="20">
        <v>1600.0</v>
      </c>
      <c r="G70" s="32">
        <v>15.70329</v>
      </c>
      <c r="H70" s="32">
        <v>2.0012</v>
      </c>
      <c r="I70" s="31">
        <v>123.383</v>
      </c>
      <c r="J70" s="31" t="s">
        <v>31</v>
      </c>
      <c r="K70" s="40">
        <v>1.201</v>
      </c>
      <c r="L70" s="31">
        <v>0.127273</v>
      </c>
      <c r="M70" s="31">
        <v>22.0</v>
      </c>
      <c r="N70" s="20">
        <v>17027.0</v>
      </c>
      <c r="O70" s="31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</row>
    <row r="71" ht="15.75" customHeight="1">
      <c r="A71" s="20" t="s">
        <v>115</v>
      </c>
      <c r="B71" s="20" t="s">
        <v>232</v>
      </c>
      <c r="C71" s="20">
        <v>5056.95</v>
      </c>
      <c r="D71" s="20" t="s">
        <v>232</v>
      </c>
      <c r="E71" s="31">
        <v>1000.0</v>
      </c>
      <c r="F71" s="20">
        <v>2000.0</v>
      </c>
      <c r="G71" s="32">
        <v>15.7184</v>
      </c>
      <c r="H71" s="32">
        <v>1.998</v>
      </c>
      <c r="I71" s="31">
        <v>123.501</v>
      </c>
      <c r="J71" s="31" t="s">
        <v>31</v>
      </c>
      <c r="K71" s="40">
        <v>1.201</v>
      </c>
      <c r="L71" s="31">
        <v>0.127273</v>
      </c>
      <c r="M71" s="31">
        <v>22.0</v>
      </c>
      <c r="N71" s="20">
        <v>17027.0</v>
      </c>
      <c r="O71" s="31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</row>
    <row r="72" ht="15.75" customHeight="1">
      <c r="A72" s="20" t="s">
        <v>115</v>
      </c>
      <c r="B72" s="20" t="s">
        <v>232</v>
      </c>
      <c r="C72" s="20">
        <v>5056.95</v>
      </c>
      <c r="D72" s="20" t="s">
        <v>232</v>
      </c>
      <c r="E72" s="31">
        <v>1000.0</v>
      </c>
      <c r="F72" s="20">
        <v>2400.0</v>
      </c>
      <c r="G72" s="32">
        <v>22.75383</v>
      </c>
      <c r="H72" s="32">
        <v>2.1485</v>
      </c>
      <c r="I72" s="31">
        <v>178.78</v>
      </c>
      <c r="J72" s="31" t="s">
        <v>31</v>
      </c>
      <c r="K72" s="40">
        <v>1.201</v>
      </c>
      <c r="L72" s="31">
        <v>0.127273</v>
      </c>
      <c r="M72" s="31">
        <v>22.0</v>
      </c>
      <c r="N72" s="20">
        <v>17027.0</v>
      </c>
      <c r="O72" s="31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</row>
    <row r="73" ht="15.75" customHeight="1">
      <c r="A73" s="20" t="s">
        <v>115</v>
      </c>
      <c r="B73" s="20" t="s">
        <v>232</v>
      </c>
      <c r="C73" s="20">
        <v>5056.95</v>
      </c>
      <c r="D73" s="20" t="s">
        <v>232</v>
      </c>
      <c r="E73" s="31">
        <v>1000.0</v>
      </c>
      <c r="F73" s="20">
        <v>2800.0</v>
      </c>
      <c r="G73" s="32">
        <v>15.45889</v>
      </c>
      <c r="H73" s="32">
        <v>1.9856</v>
      </c>
      <c r="I73" s="31">
        <v>121.463</v>
      </c>
      <c r="J73" s="31" t="s">
        <v>31</v>
      </c>
      <c r="K73" s="40">
        <v>1.201</v>
      </c>
      <c r="L73" s="31">
        <v>0.127273</v>
      </c>
      <c r="M73" s="31">
        <v>22.0</v>
      </c>
      <c r="N73" s="20">
        <v>17027.0</v>
      </c>
      <c r="O73" s="31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</row>
    <row r="74" ht="15.75" customHeight="1">
      <c r="A74" s="20" t="s">
        <v>115</v>
      </c>
      <c r="B74" s="20" t="s">
        <v>232</v>
      </c>
      <c r="C74" s="20">
        <v>5056.95</v>
      </c>
      <c r="D74" s="20" t="s">
        <v>232</v>
      </c>
      <c r="E74" s="31">
        <v>500.0</v>
      </c>
      <c r="F74" s="20">
        <v>3200.0</v>
      </c>
      <c r="G74" s="32">
        <v>15.60812</v>
      </c>
      <c r="H74" s="32">
        <v>1.9876584657613938</v>
      </c>
      <c r="I74" s="31">
        <v>122.635</v>
      </c>
      <c r="J74" s="31" t="s">
        <v>31</v>
      </c>
      <c r="K74" s="40">
        <v>1.201</v>
      </c>
      <c r="L74" s="31">
        <v>0.127273</v>
      </c>
      <c r="M74" s="31">
        <v>22.0</v>
      </c>
      <c r="N74" s="20">
        <v>17027.0</v>
      </c>
      <c r="O74" s="31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</row>
    <row r="75" ht="15.75" customHeight="1">
      <c r="A75" s="20" t="s">
        <v>178</v>
      </c>
      <c r="B75" s="20" t="s">
        <v>236</v>
      </c>
      <c r="C75" s="20"/>
      <c r="D75" s="20" t="s">
        <v>236</v>
      </c>
      <c r="E75" s="31">
        <v>1000.0</v>
      </c>
      <c r="F75" s="20">
        <v>400.0</v>
      </c>
      <c r="G75" s="47">
        <v>5.807389544948008</v>
      </c>
      <c r="H75" s="47">
        <v>1.918430541701824</v>
      </c>
      <c r="I75" s="155">
        <v>60.68722074470669</v>
      </c>
      <c r="J75" s="31" t="s">
        <v>404</v>
      </c>
      <c r="K75" s="40">
        <v>1.201</v>
      </c>
      <c r="L75" s="140">
        <v>0.0956937799043062</v>
      </c>
      <c r="M75" s="31">
        <v>22.0</v>
      </c>
      <c r="N75" s="20">
        <v>17027.0</v>
      </c>
      <c r="O75" s="31"/>
      <c r="Q75" s="45"/>
      <c r="R75" s="45"/>
      <c r="S75" s="45"/>
      <c r="T75" s="45"/>
      <c r="U75" s="45"/>
      <c r="V75" s="45"/>
      <c r="W75" s="45"/>
      <c r="X75" s="45"/>
      <c r="Y75" s="45"/>
      <c r="Z75" s="45"/>
    </row>
    <row r="76" ht="15.75" customHeight="1">
      <c r="A76" s="20" t="s">
        <v>178</v>
      </c>
      <c r="B76" s="20" t="s">
        <v>236</v>
      </c>
      <c r="C76" s="20"/>
      <c r="D76" s="20" t="s">
        <v>236</v>
      </c>
      <c r="E76" s="31">
        <v>1000.0</v>
      </c>
      <c r="F76" s="20">
        <v>800.0</v>
      </c>
      <c r="G76" s="47">
        <v>7.573690312649769</v>
      </c>
      <c r="H76" s="159">
        <v>2.0302284973459295</v>
      </c>
      <c r="I76" s="155">
        <v>79.1450637671901</v>
      </c>
      <c r="J76" s="31" t="s">
        <v>404</v>
      </c>
      <c r="K76" s="40">
        <v>1.201</v>
      </c>
      <c r="L76" s="140">
        <v>0.0956937799043062</v>
      </c>
      <c r="M76" s="31">
        <v>22.0</v>
      </c>
      <c r="N76" s="20">
        <v>17027.0</v>
      </c>
      <c r="O76" s="31"/>
      <c r="Q76" s="45"/>
      <c r="R76" s="45"/>
      <c r="S76" s="45"/>
      <c r="T76" s="45"/>
      <c r="U76" s="45"/>
      <c r="V76" s="45"/>
      <c r="W76" s="45"/>
      <c r="X76" s="45"/>
      <c r="Y76" s="45"/>
      <c r="Z76" s="45"/>
    </row>
    <row r="77" ht="15.75" customHeight="1">
      <c r="A77" s="20" t="s">
        <v>178</v>
      </c>
      <c r="B77" s="20" t="s">
        <v>236</v>
      </c>
      <c r="C77" s="20"/>
      <c r="D77" s="20" t="s">
        <v>236</v>
      </c>
      <c r="E77" s="31">
        <v>1000.0</v>
      </c>
      <c r="F77" s="20">
        <v>1200.0</v>
      </c>
      <c r="G77" s="47">
        <v>7.8126000061233505</v>
      </c>
      <c r="H77" s="155">
        <v>2.0370358617443576</v>
      </c>
      <c r="I77" s="155">
        <v>81.64167006398903</v>
      </c>
      <c r="J77" s="31" t="s">
        <v>404</v>
      </c>
      <c r="K77" s="40">
        <v>1.201</v>
      </c>
      <c r="L77" s="140">
        <v>0.0956937799043062</v>
      </c>
      <c r="M77" s="31">
        <v>22.0</v>
      </c>
      <c r="N77" s="20">
        <v>17027.0</v>
      </c>
      <c r="O77" s="31"/>
      <c r="Q77" s="45"/>
      <c r="R77" s="45"/>
      <c r="S77" s="45"/>
      <c r="T77" s="45"/>
      <c r="U77" s="45"/>
      <c r="V77" s="45"/>
      <c r="W77" s="45"/>
      <c r="X77" s="45"/>
      <c r="Y77" s="45"/>
      <c r="Z77" s="45"/>
    </row>
    <row r="78" ht="15.75" customHeight="1">
      <c r="A78" s="20" t="s">
        <v>178</v>
      </c>
      <c r="B78" s="20" t="s">
        <v>236</v>
      </c>
      <c r="C78" s="20"/>
      <c r="D78" s="20" t="s">
        <v>236</v>
      </c>
      <c r="E78" s="31">
        <v>1000.0</v>
      </c>
      <c r="F78" s="20">
        <v>1600.0</v>
      </c>
      <c r="G78" s="47">
        <v>7.951339657035619</v>
      </c>
      <c r="H78" s="155">
        <v>2.0387884135221674</v>
      </c>
      <c r="I78" s="155">
        <v>83.09149941602223</v>
      </c>
      <c r="J78" s="31" t="s">
        <v>404</v>
      </c>
      <c r="K78" s="40">
        <v>1.201</v>
      </c>
      <c r="L78" s="140">
        <v>0.0956937799043062</v>
      </c>
      <c r="M78" s="31">
        <v>22.0</v>
      </c>
      <c r="N78" s="20">
        <v>17027.0</v>
      </c>
      <c r="O78" s="31"/>
      <c r="Q78" s="45"/>
      <c r="R78" s="45"/>
      <c r="S78" s="45"/>
      <c r="T78" s="45"/>
      <c r="U78" s="45"/>
      <c r="V78" s="45"/>
      <c r="W78" s="45"/>
      <c r="X78" s="45"/>
      <c r="Y78" s="45"/>
      <c r="Z78" s="45"/>
    </row>
    <row r="79" ht="15.75" customHeight="1">
      <c r="A79" s="20" t="s">
        <v>178</v>
      </c>
      <c r="B79" s="20" t="s">
        <v>236</v>
      </c>
      <c r="C79" s="20"/>
      <c r="D79" s="20" t="s">
        <v>236</v>
      </c>
      <c r="E79" s="31">
        <v>1000.0</v>
      </c>
      <c r="F79" s="20">
        <v>2000.0</v>
      </c>
      <c r="G79" s="47">
        <v>8.105586303435185</v>
      </c>
      <c r="H79" s="155">
        <v>2.0440575185855936</v>
      </c>
      <c r="I79" s="155">
        <v>84.7033768708977</v>
      </c>
      <c r="J79" s="31" t="s">
        <v>404</v>
      </c>
      <c r="K79" s="40">
        <v>1.201</v>
      </c>
      <c r="L79" s="140">
        <v>0.0956937799043062</v>
      </c>
      <c r="M79" s="31">
        <v>22.0</v>
      </c>
      <c r="N79" s="20">
        <v>17027.0</v>
      </c>
      <c r="O79" s="31"/>
      <c r="Q79" s="45"/>
      <c r="R79" s="45"/>
      <c r="S79" s="45"/>
      <c r="T79" s="45"/>
      <c r="U79" s="45"/>
      <c r="V79" s="45"/>
      <c r="W79" s="45"/>
      <c r="X79" s="45"/>
      <c r="Y79" s="45"/>
      <c r="Z79" s="45"/>
    </row>
    <row r="80" ht="15.75" customHeight="1">
      <c r="A80" s="20" t="s">
        <v>178</v>
      </c>
      <c r="B80" s="20" t="s">
        <v>236</v>
      </c>
      <c r="C80" s="20"/>
      <c r="D80" s="20" t="s">
        <v>236</v>
      </c>
      <c r="E80" s="31">
        <v>1000.0</v>
      </c>
      <c r="F80" s="20">
        <v>2400.0</v>
      </c>
      <c r="G80" s="47">
        <v>8.311167932755746</v>
      </c>
      <c r="H80" s="47">
        <v>2.0509614350367187</v>
      </c>
      <c r="I80" s="155">
        <v>86.85170489729755</v>
      </c>
      <c r="J80" s="31" t="s">
        <v>404</v>
      </c>
      <c r="K80" s="40">
        <v>1.201</v>
      </c>
      <c r="L80" s="140">
        <v>0.0956937799043062</v>
      </c>
      <c r="M80" s="31">
        <v>22.0</v>
      </c>
      <c r="N80" s="20">
        <v>17027.0</v>
      </c>
      <c r="O80" s="31"/>
      <c r="Q80" s="45"/>
      <c r="R80" s="45"/>
      <c r="S80" s="45"/>
      <c r="T80" s="45"/>
      <c r="U80" s="45"/>
      <c r="V80" s="45"/>
      <c r="W80" s="45"/>
      <c r="X80" s="45"/>
      <c r="Y80" s="45"/>
      <c r="Z80" s="45"/>
    </row>
    <row r="81" ht="15.75" customHeight="1">
      <c r="A81" s="20" t="s">
        <v>178</v>
      </c>
      <c r="B81" s="20" t="s">
        <v>236</v>
      </c>
      <c r="C81" s="20"/>
      <c r="D81" s="20" t="s">
        <v>236</v>
      </c>
      <c r="E81" s="31">
        <v>1000.0</v>
      </c>
      <c r="F81" s="20">
        <v>2800.0</v>
      </c>
      <c r="G81" s="47">
        <v>5.931119520189247</v>
      </c>
      <c r="H81" s="47">
        <v>1.8932880992707324</v>
      </c>
      <c r="I81" s="155">
        <v>61.980198985977644</v>
      </c>
      <c r="J81" s="31" t="s">
        <v>404</v>
      </c>
      <c r="K81" s="40">
        <v>1.201</v>
      </c>
      <c r="L81" s="140">
        <v>0.0956937799043062</v>
      </c>
      <c r="M81" s="31">
        <v>22.0</v>
      </c>
      <c r="N81" s="20">
        <v>17027.0</v>
      </c>
      <c r="O81" s="31"/>
      <c r="Q81" s="45"/>
      <c r="R81" s="45"/>
      <c r="S81" s="45"/>
      <c r="T81" s="45"/>
      <c r="U81" s="45"/>
      <c r="V81" s="45"/>
      <c r="W81" s="45"/>
      <c r="X81" s="45"/>
      <c r="Y81" s="45"/>
      <c r="Z81" s="45"/>
    </row>
    <row r="82" ht="15.75" customHeight="1">
      <c r="A82" s="20" t="s">
        <v>178</v>
      </c>
      <c r="B82" s="20" t="s">
        <v>236</v>
      </c>
      <c r="C82" s="20"/>
      <c r="D82" s="20" t="s">
        <v>236</v>
      </c>
      <c r="E82" s="31">
        <v>1000.0</v>
      </c>
      <c r="F82" s="20">
        <v>3200.0</v>
      </c>
      <c r="G82" s="47">
        <v>5.9300029778574155</v>
      </c>
      <c r="H82" s="47">
        <v>1.8888571445285</v>
      </c>
      <c r="I82" s="155">
        <v>61.96853111861</v>
      </c>
      <c r="J82" s="31" t="s">
        <v>404</v>
      </c>
      <c r="K82" s="40">
        <v>1.201</v>
      </c>
      <c r="L82" s="140">
        <v>0.0956937799043062</v>
      </c>
      <c r="M82" s="31">
        <v>22.0</v>
      </c>
      <c r="N82" s="20">
        <v>17027.0</v>
      </c>
      <c r="O82" s="31"/>
      <c r="Q82" s="45"/>
      <c r="R82" s="45"/>
      <c r="S82" s="45"/>
      <c r="T82" s="45"/>
      <c r="U82" s="45"/>
      <c r="V82" s="45"/>
      <c r="W82" s="45"/>
      <c r="X82" s="45"/>
      <c r="Y82" s="45"/>
      <c r="Z82" s="45"/>
    </row>
    <row r="83" ht="15.75" customHeight="1">
      <c r="A83" s="20" t="s">
        <v>179</v>
      </c>
      <c r="B83" s="20" t="s">
        <v>236</v>
      </c>
      <c r="C83" s="20"/>
      <c r="D83" s="20" t="s">
        <v>236</v>
      </c>
      <c r="E83" s="31">
        <v>1000.0</v>
      </c>
      <c r="F83" s="20">
        <v>400.0</v>
      </c>
      <c r="G83" s="159">
        <v>7.646795358649624</v>
      </c>
      <c r="H83" s="47">
        <v>2.2420638984623267</v>
      </c>
      <c r="I83" s="155">
        <v>84.56973411468286</v>
      </c>
      <c r="J83" s="31" t="s">
        <v>404</v>
      </c>
      <c r="K83" s="40">
        <v>1.201</v>
      </c>
      <c r="L83" s="160">
        <v>0.09042</v>
      </c>
      <c r="M83" s="31">
        <v>22.0</v>
      </c>
      <c r="N83" s="20">
        <v>17027.0</v>
      </c>
      <c r="O83" s="31"/>
      <c r="Q83" s="45"/>
      <c r="R83" s="45"/>
      <c r="S83" s="45"/>
      <c r="T83" s="45"/>
      <c r="U83" s="45"/>
      <c r="V83" s="45"/>
      <c r="W83" s="45"/>
      <c r="X83" s="45"/>
      <c r="Y83" s="45"/>
      <c r="Z83" s="45"/>
    </row>
    <row r="84" ht="15.75" customHeight="1">
      <c r="A84" s="20" t="s">
        <v>179</v>
      </c>
      <c r="B84" s="20" t="s">
        <v>236</v>
      </c>
      <c r="C84" s="20"/>
      <c r="D84" s="20" t="s">
        <v>236</v>
      </c>
      <c r="E84" s="31">
        <v>1000.0</v>
      </c>
      <c r="F84" s="20">
        <v>800.0</v>
      </c>
      <c r="G84" s="47">
        <v>6.365032313064832</v>
      </c>
      <c r="H84" s="47">
        <v>2.1366740835256537</v>
      </c>
      <c r="I84" s="155">
        <v>70.39407557028126</v>
      </c>
      <c r="J84" s="31" t="s">
        <v>404</v>
      </c>
      <c r="K84" s="40">
        <v>1.201</v>
      </c>
      <c r="L84" s="160">
        <v>0.09042</v>
      </c>
      <c r="M84" s="31">
        <v>22.0</v>
      </c>
      <c r="N84" s="20">
        <v>17027.0</v>
      </c>
      <c r="O84" s="31"/>
      <c r="Q84" s="45"/>
      <c r="R84" s="45"/>
      <c r="S84" s="45"/>
      <c r="T84" s="45"/>
      <c r="U84" s="45"/>
      <c r="V84" s="45"/>
      <c r="W84" s="45"/>
      <c r="X84" s="45"/>
      <c r="Y84" s="45"/>
      <c r="Z84" s="45"/>
    </row>
    <row r="85" ht="15.75" customHeight="1">
      <c r="A85" s="20" t="s">
        <v>179</v>
      </c>
      <c r="B85" s="20" t="s">
        <v>236</v>
      </c>
      <c r="C85" s="20"/>
      <c r="D85" s="20" t="s">
        <v>236</v>
      </c>
      <c r="E85" s="31">
        <v>5000.0</v>
      </c>
      <c r="F85" s="20">
        <v>1200.0</v>
      </c>
      <c r="G85" s="47">
        <v>4.004953924625581</v>
      </c>
      <c r="H85" s="47">
        <v>1.8946824667758153</v>
      </c>
      <c r="I85" s="155">
        <v>44.292788372324495</v>
      </c>
      <c r="J85" s="31" t="s">
        <v>404</v>
      </c>
      <c r="K85" s="40">
        <v>1.201</v>
      </c>
      <c r="L85" s="160">
        <v>0.09042</v>
      </c>
      <c r="M85" s="31">
        <v>22.0</v>
      </c>
      <c r="N85" s="20">
        <v>17027.0</v>
      </c>
      <c r="O85" s="31"/>
      <c r="Q85" s="45"/>
      <c r="R85" s="45"/>
      <c r="S85" s="45"/>
      <c r="T85" s="45"/>
      <c r="U85" s="45"/>
      <c r="V85" s="45"/>
      <c r="W85" s="45"/>
      <c r="X85" s="45"/>
      <c r="Y85" s="45"/>
      <c r="Z85" s="45"/>
    </row>
    <row r="86" ht="15.75" customHeight="1">
      <c r="A86" s="20" t="s">
        <v>179</v>
      </c>
      <c r="B86" s="20" t="s">
        <v>236</v>
      </c>
      <c r="C86" s="20"/>
      <c r="D86" s="20" t="s">
        <v>236</v>
      </c>
      <c r="E86" s="31">
        <v>2000.0</v>
      </c>
      <c r="F86" s="20">
        <v>1600.0</v>
      </c>
      <c r="G86" s="47">
        <v>4.001187889488607</v>
      </c>
      <c r="H86" s="47">
        <v>1.8875790683048679</v>
      </c>
      <c r="I86" s="155">
        <v>44.25113790631063</v>
      </c>
      <c r="J86" s="31" t="s">
        <v>404</v>
      </c>
      <c r="K86" s="40">
        <v>1.201</v>
      </c>
      <c r="L86" s="160">
        <v>0.09042</v>
      </c>
      <c r="M86" s="31">
        <v>22.0</v>
      </c>
      <c r="N86" s="20">
        <v>17027.0</v>
      </c>
      <c r="O86" s="31"/>
      <c r="Q86" s="45"/>
      <c r="R86" s="45"/>
      <c r="S86" s="45"/>
      <c r="T86" s="45"/>
      <c r="U86" s="45"/>
      <c r="V86" s="45"/>
      <c r="W86" s="45"/>
      <c r="X86" s="45"/>
      <c r="Y86" s="45"/>
      <c r="Z86" s="45"/>
    </row>
    <row r="87" ht="15.75" customHeight="1">
      <c r="A87" s="20" t="s">
        <v>179</v>
      </c>
      <c r="B87" s="20" t="s">
        <v>236</v>
      </c>
      <c r="C87" s="20"/>
      <c r="D87" s="20" t="s">
        <v>236</v>
      </c>
      <c r="E87" s="31">
        <v>2000.0</v>
      </c>
      <c r="F87" s="20">
        <v>2000.0</v>
      </c>
      <c r="G87" s="47">
        <v>4.169566480076399</v>
      </c>
      <c r="H87" s="47">
        <v>1.90315999723107</v>
      </c>
      <c r="I87" s="155">
        <v>46.11332094753814</v>
      </c>
      <c r="J87" s="31" t="s">
        <v>404</v>
      </c>
      <c r="K87" s="40">
        <v>1.201</v>
      </c>
      <c r="L87" s="160">
        <v>0.09042</v>
      </c>
      <c r="M87" s="31">
        <v>22.0</v>
      </c>
      <c r="N87" s="20">
        <v>17027.0</v>
      </c>
      <c r="O87" s="31"/>
      <c r="Q87" s="45"/>
      <c r="R87" s="45"/>
      <c r="S87" s="45"/>
      <c r="T87" s="45"/>
      <c r="U87" s="45"/>
      <c r="V87" s="45"/>
      <c r="W87" s="45"/>
      <c r="X87" s="45"/>
      <c r="Y87" s="45"/>
      <c r="Z87" s="45"/>
    </row>
    <row r="88" ht="15.75" customHeight="1">
      <c r="A88" s="20" t="s">
        <v>179</v>
      </c>
      <c r="B88" s="20" t="s">
        <v>236</v>
      </c>
      <c r="C88" s="20"/>
      <c r="D88" s="20" t="s">
        <v>236</v>
      </c>
      <c r="E88" s="31">
        <v>2000.0</v>
      </c>
      <c r="F88" s="20">
        <v>2400.0</v>
      </c>
      <c r="G88" s="47">
        <v>4.231398691468623</v>
      </c>
      <c r="H88" s="47">
        <v>1.9065521780359533</v>
      </c>
      <c r="I88" s="155">
        <v>46.79715429626878</v>
      </c>
      <c r="J88" s="31" t="s">
        <v>404</v>
      </c>
      <c r="K88" s="40">
        <v>1.201</v>
      </c>
      <c r="L88" s="160">
        <v>0.09042</v>
      </c>
      <c r="M88" s="31">
        <v>22.0</v>
      </c>
      <c r="N88" s="20">
        <v>17027.0</v>
      </c>
      <c r="O88" s="31"/>
      <c r="Q88" s="45"/>
      <c r="R88" s="45"/>
      <c r="S88" s="45"/>
      <c r="T88" s="45"/>
      <c r="U88" s="45"/>
      <c r="V88" s="45"/>
      <c r="W88" s="45"/>
      <c r="X88" s="45"/>
      <c r="Y88" s="45"/>
      <c r="Z88" s="45"/>
    </row>
    <row r="89" ht="15.75" customHeight="1">
      <c r="A89" s="20" t="s">
        <v>179</v>
      </c>
      <c r="B89" s="20" t="s">
        <v>236</v>
      </c>
      <c r="C89" s="20"/>
      <c r="D89" s="20" t="s">
        <v>236</v>
      </c>
      <c r="E89" s="31">
        <v>2000.0</v>
      </c>
      <c r="F89" s="20">
        <v>2800.0</v>
      </c>
      <c r="G89" s="47">
        <v>4.288046097595582</v>
      </c>
      <c r="H89" s="47">
        <v>1.9092247518014263</v>
      </c>
      <c r="I89" s="155">
        <v>47.4236462905948</v>
      </c>
      <c r="J89" s="31" t="s">
        <v>404</v>
      </c>
      <c r="K89" s="40">
        <v>1.201</v>
      </c>
      <c r="L89" s="160">
        <v>0.09042</v>
      </c>
      <c r="M89" s="31">
        <v>22.0</v>
      </c>
      <c r="N89" s="20">
        <v>17027.0</v>
      </c>
      <c r="O89" s="31"/>
      <c r="Q89" s="45"/>
      <c r="R89" s="45"/>
      <c r="S89" s="45"/>
      <c r="T89" s="45"/>
      <c r="U89" s="45"/>
      <c r="V89" s="45"/>
      <c r="W89" s="45"/>
      <c r="X89" s="45"/>
      <c r="Y89" s="45"/>
      <c r="Z89" s="45"/>
    </row>
    <row r="90" ht="15.75" customHeight="1">
      <c r="A90" s="20" t="s">
        <v>179</v>
      </c>
      <c r="B90" s="20" t="s">
        <v>236</v>
      </c>
      <c r="C90" s="20"/>
      <c r="D90" s="20" t="s">
        <v>236</v>
      </c>
      <c r="E90" s="31">
        <v>2000.0</v>
      </c>
      <c r="F90" s="20">
        <v>3200.0</v>
      </c>
      <c r="G90" s="47">
        <v>4.333952383874484</v>
      </c>
      <c r="H90" s="47">
        <v>1.9111425108553712</v>
      </c>
      <c r="I90" s="155">
        <v>47.93134686877332</v>
      </c>
      <c r="J90" s="31" t="s">
        <v>404</v>
      </c>
      <c r="K90" s="40">
        <v>1.201</v>
      </c>
      <c r="L90" s="160">
        <v>0.09042</v>
      </c>
      <c r="M90" s="31">
        <v>22.0</v>
      </c>
      <c r="N90" s="20">
        <v>17027.0</v>
      </c>
      <c r="O90" s="31"/>
      <c r="Q90" s="45"/>
      <c r="R90" s="45"/>
      <c r="S90" s="45"/>
      <c r="T90" s="45"/>
      <c r="U90" s="45"/>
      <c r="V90" s="45"/>
      <c r="W90" s="45"/>
      <c r="X90" s="45"/>
      <c r="Y90" s="45"/>
      <c r="Z90" s="45"/>
    </row>
    <row r="91" ht="15.75" customHeight="1">
      <c r="A91" s="20" t="s">
        <v>180</v>
      </c>
      <c r="B91" s="20" t="s">
        <v>236</v>
      </c>
      <c r="C91" s="20"/>
      <c r="D91" s="20" t="s">
        <v>236</v>
      </c>
      <c r="E91" s="31">
        <v>5000.0</v>
      </c>
      <c r="F91" s="20">
        <v>400.0</v>
      </c>
      <c r="G91" s="47">
        <v>3.6954421565578484</v>
      </c>
      <c r="H91" s="47">
        <v>1.846234091735194</v>
      </c>
      <c r="I91" s="155">
        <v>32.7784473705681</v>
      </c>
      <c r="J91" s="31" t="s">
        <v>404</v>
      </c>
      <c r="K91" s="40">
        <v>1.201</v>
      </c>
      <c r="L91" s="160">
        <v>0.11274</v>
      </c>
      <c r="M91" s="31">
        <v>22.0</v>
      </c>
      <c r="N91" s="20">
        <v>17027.0</v>
      </c>
      <c r="O91" s="31"/>
      <c r="Q91" s="45"/>
      <c r="R91" s="45"/>
      <c r="S91" s="45"/>
      <c r="T91" s="45"/>
      <c r="U91" s="45"/>
      <c r="V91" s="45"/>
      <c r="W91" s="45"/>
      <c r="X91" s="45"/>
      <c r="Y91" s="45"/>
      <c r="Z91" s="45"/>
    </row>
    <row r="92" ht="15.75" customHeight="1">
      <c r="A92" s="20" t="s">
        <v>180</v>
      </c>
      <c r="B92" s="20" t="s">
        <v>236</v>
      </c>
      <c r="C92" s="20"/>
      <c r="D92" s="20" t="s">
        <v>236</v>
      </c>
      <c r="E92" s="31">
        <v>2000.0</v>
      </c>
      <c r="F92" s="20">
        <v>800.0</v>
      </c>
      <c r="G92" s="47">
        <v>3.837134773241326</v>
      </c>
      <c r="H92" s="47">
        <v>1.8603624078872252</v>
      </c>
      <c r="I92" s="155">
        <v>34.03525610467735</v>
      </c>
      <c r="J92" s="31" t="s">
        <v>404</v>
      </c>
      <c r="K92" s="40">
        <v>1.201</v>
      </c>
      <c r="L92" s="160">
        <v>0.11274</v>
      </c>
      <c r="M92" s="31">
        <v>22.0</v>
      </c>
      <c r="N92" s="20">
        <v>17027.0</v>
      </c>
      <c r="O92" s="31"/>
      <c r="Q92" s="45"/>
      <c r="R92" s="45"/>
      <c r="S92" s="45"/>
      <c r="T92" s="45"/>
      <c r="U92" s="45"/>
      <c r="V92" s="45"/>
      <c r="W92" s="45"/>
      <c r="X92" s="45"/>
      <c r="Y92" s="45"/>
      <c r="Z92" s="45"/>
    </row>
    <row r="93" ht="15.75" customHeight="1">
      <c r="A93" s="20" t="s">
        <v>180</v>
      </c>
      <c r="B93" s="20" t="s">
        <v>236</v>
      </c>
      <c r="C93" s="20"/>
      <c r="D93" s="20" t="s">
        <v>236</v>
      </c>
      <c r="E93" s="31">
        <v>10000.0</v>
      </c>
      <c r="F93" s="20">
        <v>1200.0</v>
      </c>
      <c r="G93" s="47">
        <v>3.537010309057689</v>
      </c>
      <c r="H93" s="47">
        <v>1.8107964836002146</v>
      </c>
      <c r="I93" s="155">
        <v>31.373162223325252</v>
      </c>
      <c r="J93" s="31" t="s">
        <v>404</v>
      </c>
      <c r="K93" s="40">
        <v>1.201</v>
      </c>
      <c r="L93" s="160">
        <v>0.11274</v>
      </c>
      <c r="M93" s="31">
        <v>22.0</v>
      </c>
      <c r="N93" s="20">
        <v>17027.0</v>
      </c>
      <c r="O93" s="31"/>
      <c r="Q93" s="45"/>
      <c r="R93" s="45"/>
      <c r="S93" s="45"/>
      <c r="T93" s="45"/>
      <c r="U93" s="45"/>
      <c r="V93" s="45"/>
      <c r="W93" s="45"/>
      <c r="X93" s="45"/>
      <c r="Y93" s="45"/>
      <c r="Z93" s="45"/>
    </row>
    <row r="94" ht="15.75" customHeight="1">
      <c r="A94" s="20" t="s">
        <v>180</v>
      </c>
      <c r="B94" s="20" t="s">
        <v>236</v>
      </c>
      <c r="C94" s="20"/>
      <c r="D94" s="20" t="s">
        <v>236</v>
      </c>
      <c r="E94" s="31">
        <v>10000.0</v>
      </c>
      <c r="F94" s="20">
        <v>1600.0</v>
      </c>
      <c r="G94" s="47">
        <v>3.603362072338464</v>
      </c>
      <c r="H94" s="47">
        <v>1.8156775916720629</v>
      </c>
      <c r="I94" s="155">
        <v>31.96170012718169</v>
      </c>
      <c r="J94" s="31" t="s">
        <v>404</v>
      </c>
      <c r="K94" s="40">
        <v>1.201</v>
      </c>
      <c r="L94" s="160">
        <v>0.11274</v>
      </c>
      <c r="M94" s="31">
        <v>22.0</v>
      </c>
      <c r="N94" s="20">
        <v>17027.0</v>
      </c>
      <c r="O94" s="31"/>
      <c r="Q94" s="45"/>
      <c r="R94" s="45"/>
      <c r="S94" s="45"/>
      <c r="T94" s="45"/>
      <c r="U94" s="45"/>
      <c r="V94" s="45"/>
      <c r="W94" s="45"/>
      <c r="X94" s="45"/>
      <c r="Y94" s="45"/>
      <c r="Z94" s="45"/>
    </row>
    <row r="95" ht="15.75" customHeight="1">
      <c r="A95" s="20" t="s">
        <v>180</v>
      </c>
      <c r="B95" s="20" t="s">
        <v>236</v>
      </c>
      <c r="C95" s="20"/>
      <c r="D95" s="20" t="s">
        <v>236</v>
      </c>
      <c r="E95" s="31">
        <v>10000.0</v>
      </c>
      <c r="F95" s="20">
        <v>2000.0</v>
      </c>
      <c r="G95" s="47">
        <v>3.6516914726365832</v>
      </c>
      <c r="H95" s="47">
        <v>1.8187193165632727</v>
      </c>
      <c r="I95" s="155">
        <v>32.390380278841434</v>
      </c>
      <c r="J95" s="31" t="s">
        <v>404</v>
      </c>
      <c r="K95" s="40">
        <v>1.201</v>
      </c>
      <c r="L95" s="160">
        <v>0.11274</v>
      </c>
      <c r="M95" s="31">
        <v>22.0</v>
      </c>
      <c r="N95" s="20">
        <v>17027.0</v>
      </c>
      <c r="O95" s="31"/>
      <c r="Q95" s="45"/>
      <c r="R95" s="45"/>
      <c r="S95" s="45"/>
      <c r="T95" s="45"/>
      <c r="U95" s="45"/>
      <c r="V95" s="45"/>
      <c r="W95" s="45"/>
      <c r="X95" s="45"/>
      <c r="Y95" s="45"/>
      <c r="Z95" s="45"/>
    </row>
    <row r="96" ht="15.75" customHeight="1">
      <c r="A96" s="20" t="s">
        <v>180</v>
      </c>
      <c r="B96" s="20" t="s">
        <v>236</v>
      </c>
      <c r="C96" s="20"/>
      <c r="D96" s="20" t="s">
        <v>236</v>
      </c>
      <c r="E96" s="31">
        <v>10000.0</v>
      </c>
      <c r="F96" s="20">
        <v>2400.0</v>
      </c>
      <c r="G96" s="47">
        <v>3.6917792814212986</v>
      </c>
      <c r="H96" s="47">
        <v>1.8208719993454006</v>
      </c>
      <c r="I96" s="155">
        <v>32.74595779156731</v>
      </c>
      <c r="J96" s="31" t="s">
        <v>404</v>
      </c>
      <c r="K96" s="40">
        <v>1.201</v>
      </c>
      <c r="L96" s="160">
        <v>0.11274</v>
      </c>
      <c r="M96" s="31">
        <v>22.0</v>
      </c>
      <c r="N96" s="20">
        <v>17027.0</v>
      </c>
      <c r="O96" s="31"/>
      <c r="Q96" s="45"/>
      <c r="R96" s="45"/>
      <c r="S96" s="45"/>
      <c r="T96" s="45"/>
      <c r="U96" s="45"/>
      <c r="V96" s="45"/>
      <c r="W96" s="45"/>
      <c r="X96" s="45"/>
      <c r="Y96" s="45"/>
      <c r="Z96" s="45"/>
    </row>
    <row r="97" ht="15.75" customHeight="1">
      <c r="A97" s="20" t="s">
        <v>180</v>
      </c>
      <c r="B97" s="20" t="s">
        <v>236</v>
      </c>
      <c r="C97" s="20"/>
      <c r="D97" s="20" t="s">
        <v>236</v>
      </c>
      <c r="E97" s="31">
        <v>10000.0</v>
      </c>
      <c r="F97" s="20">
        <v>2800.0</v>
      </c>
      <c r="G97" s="47">
        <v>3.7267819447884194</v>
      </c>
      <c r="H97" s="47">
        <v>1.8229169336043265</v>
      </c>
      <c r="I97" s="155">
        <v>33.056430235838384</v>
      </c>
      <c r="J97" s="31" t="s">
        <v>404</v>
      </c>
      <c r="K97" s="40">
        <v>1.201</v>
      </c>
      <c r="L97" s="160">
        <v>0.11274</v>
      </c>
      <c r="M97" s="31">
        <v>22.0</v>
      </c>
      <c r="N97" s="20">
        <v>17027.0</v>
      </c>
      <c r="O97" s="31"/>
      <c r="Q97" s="45"/>
      <c r="R97" s="45"/>
      <c r="S97" s="45"/>
      <c r="T97" s="45"/>
      <c r="U97" s="45"/>
      <c r="V97" s="45"/>
      <c r="W97" s="45"/>
      <c r="X97" s="45"/>
      <c r="Y97" s="45"/>
      <c r="Z97" s="45"/>
    </row>
    <row r="98" ht="15.75" customHeight="1">
      <c r="A98" s="20" t="s">
        <v>180</v>
      </c>
      <c r="B98" s="20" t="s">
        <v>236</v>
      </c>
      <c r="C98" s="20"/>
      <c r="D98" s="20" t="s">
        <v>236</v>
      </c>
      <c r="E98" s="31" t="s">
        <v>248</v>
      </c>
      <c r="F98" s="20">
        <v>3200.0</v>
      </c>
      <c r="G98" s="20" t="s">
        <v>248</v>
      </c>
      <c r="H98" s="20" t="s">
        <v>248</v>
      </c>
      <c r="I98" s="31" t="s">
        <v>248</v>
      </c>
      <c r="J98" s="31" t="s">
        <v>248</v>
      </c>
      <c r="K98" s="40" t="s">
        <v>248</v>
      </c>
      <c r="L98" s="160" t="s">
        <v>248</v>
      </c>
      <c r="M98" s="31" t="s">
        <v>248</v>
      </c>
      <c r="N98" s="20" t="s">
        <v>248</v>
      </c>
      <c r="O98" s="31"/>
      <c r="Q98" s="45"/>
      <c r="R98" s="45"/>
      <c r="S98" s="45"/>
      <c r="T98" s="45"/>
      <c r="U98" s="45"/>
      <c r="V98" s="45"/>
      <c r="W98" s="45"/>
      <c r="X98" s="45"/>
      <c r="Y98" s="45"/>
      <c r="Z98" s="45"/>
    </row>
    <row r="99" ht="15.75" customHeight="1">
      <c r="A99" s="20" t="s">
        <v>183</v>
      </c>
      <c r="B99" s="20" t="s">
        <v>236</v>
      </c>
      <c r="C99" s="20"/>
      <c r="D99" s="20" t="s">
        <v>236</v>
      </c>
      <c r="E99" s="31">
        <v>20000.0</v>
      </c>
      <c r="F99" s="20">
        <v>400.0</v>
      </c>
      <c r="G99" s="32">
        <v>2.133668788274071</v>
      </c>
      <c r="H99" s="32">
        <v>1.5807184176066829</v>
      </c>
      <c r="I99" s="160">
        <v>18.925570234824118</v>
      </c>
      <c r="J99" s="31" t="s">
        <v>404</v>
      </c>
      <c r="K99" s="40">
        <v>1.201</v>
      </c>
      <c r="L99" s="160">
        <v>0.11274</v>
      </c>
      <c r="M99" s="31">
        <v>22.0</v>
      </c>
      <c r="N99" s="20">
        <v>17027.0</v>
      </c>
      <c r="O99" s="31"/>
      <c r="Q99" s="45"/>
      <c r="R99" s="45"/>
      <c r="S99" s="45"/>
      <c r="T99" s="45"/>
      <c r="U99" s="45"/>
      <c r="V99" s="45"/>
      <c r="W99" s="45"/>
      <c r="X99" s="45"/>
      <c r="Y99" s="45"/>
      <c r="Z99" s="45"/>
    </row>
    <row r="100" ht="15.75" customHeight="1">
      <c r="A100" s="20" t="s">
        <v>183</v>
      </c>
      <c r="B100" s="20" t="s">
        <v>236</v>
      </c>
      <c r="C100" s="20"/>
      <c r="D100" s="20" t="s">
        <v>236</v>
      </c>
      <c r="E100" s="31">
        <v>20000.0</v>
      </c>
      <c r="F100" s="20">
        <v>800.0</v>
      </c>
      <c r="G100" s="32">
        <v>1.7974777405903843</v>
      </c>
      <c r="H100" s="32">
        <v>1.475722998159441</v>
      </c>
      <c r="I100" s="160">
        <v>15.94356697348221</v>
      </c>
      <c r="J100" s="31" t="s">
        <v>31</v>
      </c>
      <c r="K100" s="40">
        <v>1.201</v>
      </c>
      <c r="L100" s="160">
        <v>0.11274</v>
      </c>
      <c r="M100" s="31">
        <v>22.0</v>
      </c>
      <c r="N100" s="20">
        <v>17027.0</v>
      </c>
      <c r="O100" s="31"/>
      <c r="Q100" s="45"/>
      <c r="R100" s="45"/>
      <c r="S100" s="45"/>
      <c r="T100" s="45"/>
      <c r="U100" s="45"/>
      <c r="V100" s="45"/>
      <c r="W100" s="45"/>
      <c r="X100" s="45"/>
      <c r="Y100" s="45"/>
      <c r="Z100" s="45"/>
    </row>
    <row r="101" ht="15.75" customHeight="1">
      <c r="A101" s="20" t="s">
        <v>183</v>
      </c>
      <c r="B101" s="20" t="s">
        <v>236</v>
      </c>
      <c r="C101" s="20"/>
      <c r="D101" s="20" t="s">
        <v>236</v>
      </c>
      <c r="E101" s="31">
        <v>20000.0</v>
      </c>
      <c r="F101" s="20">
        <v>1200.0</v>
      </c>
      <c r="G101" s="32">
        <v>1.9351556339543254</v>
      </c>
      <c r="H101" s="32">
        <v>1.5087294485452891</v>
      </c>
      <c r="I101" s="160">
        <v>17.164765247066928</v>
      </c>
      <c r="J101" s="31" t="s">
        <v>31</v>
      </c>
      <c r="K101" s="40">
        <v>1.201</v>
      </c>
      <c r="L101" s="160">
        <v>0.11274</v>
      </c>
      <c r="M101" s="31">
        <v>22.0</v>
      </c>
      <c r="N101" s="20">
        <v>17027.0</v>
      </c>
      <c r="O101" s="31"/>
      <c r="Q101" s="45"/>
      <c r="R101" s="45"/>
      <c r="S101" s="45"/>
      <c r="T101" s="45"/>
      <c r="U101" s="45"/>
      <c r="V101" s="45"/>
      <c r="W101" s="45"/>
      <c r="X101" s="45"/>
      <c r="Y101" s="45"/>
      <c r="Z101" s="45"/>
    </row>
    <row r="102" ht="15.75" customHeight="1">
      <c r="A102" s="20" t="s">
        <v>183</v>
      </c>
      <c r="B102" s="20" t="s">
        <v>236</v>
      </c>
      <c r="C102" s="20"/>
      <c r="D102" s="20" t="s">
        <v>236</v>
      </c>
      <c r="E102" s="31">
        <v>20000.0</v>
      </c>
      <c r="F102" s="20">
        <v>1600.0</v>
      </c>
      <c r="G102" s="32">
        <v>1.890373720298475</v>
      </c>
      <c r="H102" s="32">
        <v>1.4915030395228088</v>
      </c>
      <c r="I102" s="160">
        <v>16.767551182352978</v>
      </c>
      <c r="J102" s="31" t="s">
        <v>31</v>
      </c>
      <c r="K102" s="40">
        <v>1.201</v>
      </c>
      <c r="L102" s="160">
        <v>0.11274</v>
      </c>
      <c r="M102" s="31">
        <v>22.0</v>
      </c>
      <c r="N102" s="20">
        <v>17027.0</v>
      </c>
      <c r="O102" s="31"/>
      <c r="Q102" s="45"/>
      <c r="R102" s="45"/>
      <c r="S102" s="45"/>
      <c r="T102" s="45"/>
      <c r="U102" s="45"/>
      <c r="V102" s="45"/>
      <c r="W102" s="45"/>
      <c r="X102" s="45"/>
      <c r="Y102" s="45"/>
      <c r="Z102" s="45"/>
    </row>
    <row r="103" ht="15.75" customHeight="1">
      <c r="A103" s="20" t="s">
        <v>183</v>
      </c>
      <c r="B103" s="20" t="s">
        <v>236</v>
      </c>
      <c r="C103" s="20"/>
      <c r="D103" s="20" t="s">
        <v>236</v>
      </c>
      <c r="E103" s="31">
        <v>20000.0</v>
      </c>
      <c r="F103" s="20">
        <v>2000.0</v>
      </c>
      <c r="G103" s="32">
        <v>1.7950394195409172</v>
      </c>
      <c r="H103" s="32">
        <v>1.46045496809234</v>
      </c>
      <c r="I103" s="160">
        <v>15.921939147959172</v>
      </c>
      <c r="J103" s="31" t="s">
        <v>31</v>
      </c>
      <c r="K103" s="40">
        <v>1.201</v>
      </c>
      <c r="L103" s="160">
        <v>0.11274</v>
      </c>
      <c r="M103" s="31">
        <v>22.0</v>
      </c>
      <c r="N103" s="20">
        <v>17027.0</v>
      </c>
      <c r="O103" s="31"/>
      <c r="Q103" s="45"/>
      <c r="R103" s="45"/>
      <c r="S103" s="45"/>
      <c r="T103" s="45"/>
      <c r="U103" s="45"/>
      <c r="V103" s="45"/>
      <c r="W103" s="45"/>
      <c r="X103" s="45"/>
      <c r="Y103" s="45"/>
      <c r="Z103" s="45"/>
    </row>
    <row r="104" ht="15.75" customHeight="1">
      <c r="A104" s="20" t="s">
        <v>183</v>
      </c>
      <c r="B104" s="20" t="s">
        <v>236</v>
      </c>
      <c r="C104" s="20"/>
      <c r="D104" s="20" t="s">
        <v>236</v>
      </c>
      <c r="E104" s="31">
        <v>20000.0</v>
      </c>
      <c r="F104" s="20">
        <v>2400.0</v>
      </c>
      <c r="G104" s="32">
        <v>1.8525552613153604</v>
      </c>
      <c r="H104" s="32">
        <v>1.473665683953715</v>
      </c>
      <c r="I104" s="160">
        <v>16.432102725876888</v>
      </c>
      <c r="J104" s="31" t="s">
        <v>31</v>
      </c>
      <c r="K104" s="40">
        <v>1.201</v>
      </c>
      <c r="L104" s="160">
        <v>0.11274</v>
      </c>
      <c r="M104" s="31">
        <v>22.0</v>
      </c>
      <c r="N104" s="20">
        <v>17027.0</v>
      </c>
      <c r="O104" s="31"/>
      <c r="Q104" s="45"/>
      <c r="R104" s="45"/>
      <c r="S104" s="45"/>
      <c r="T104" s="45"/>
      <c r="U104" s="45"/>
      <c r="V104" s="45"/>
      <c r="W104" s="45"/>
      <c r="X104" s="45"/>
      <c r="Y104" s="45"/>
      <c r="Z104" s="45"/>
    </row>
    <row r="105" ht="15.75" customHeight="1">
      <c r="A105" s="20" t="s">
        <v>183</v>
      </c>
      <c r="B105" s="20" t="s">
        <v>236</v>
      </c>
      <c r="C105" s="20"/>
      <c r="D105" s="20" t="s">
        <v>236</v>
      </c>
      <c r="E105" s="31">
        <v>20000.0</v>
      </c>
      <c r="F105" s="20">
        <v>2800.0</v>
      </c>
      <c r="G105" s="32">
        <v>1.8777438259553632</v>
      </c>
      <c r="H105" s="32">
        <v>1.4775966532905427</v>
      </c>
      <c r="I105" s="160">
        <v>16.65552444523118</v>
      </c>
      <c r="J105" s="31" t="s">
        <v>31</v>
      </c>
      <c r="K105" s="40">
        <v>1.201</v>
      </c>
      <c r="L105" s="160">
        <v>0.11274</v>
      </c>
      <c r="M105" s="31">
        <v>22.0</v>
      </c>
      <c r="N105" s="20">
        <v>17027.0</v>
      </c>
      <c r="O105" s="31"/>
      <c r="Q105" s="45"/>
      <c r="R105" s="45"/>
      <c r="S105" s="45"/>
      <c r="T105" s="45"/>
      <c r="U105" s="45"/>
      <c r="V105" s="45"/>
      <c r="W105" s="45"/>
      <c r="X105" s="45"/>
      <c r="Y105" s="45"/>
      <c r="Z105" s="45"/>
    </row>
    <row r="106" ht="15.75" customHeight="1">
      <c r="A106" s="20" t="s">
        <v>183</v>
      </c>
      <c r="B106" s="20" t="s">
        <v>236</v>
      </c>
      <c r="C106" s="20"/>
      <c r="D106" s="20" t="s">
        <v>236</v>
      </c>
      <c r="E106" s="31">
        <v>20000.0</v>
      </c>
      <c r="F106" s="20">
        <v>3200.0</v>
      </c>
      <c r="G106" s="32">
        <v>1.9198073794714297</v>
      </c>
      <c r="H106" s="32">
        <v>1.4864223301882709</v>
      </c>
      <c r="I106" s="160">
        <v>17.02862674712994</v>
      </c>
      <c r="J106" s="31" t="s">
        <v>31</v>
      </c>
      <c r="K106" s="40">
        <v>1.201</v>
      </c>
      <c r="L106" s="160">
        <v>0.11274</v>
      </c>
      <c r="M106" s="31">
        <v>22.0</v>
      </c>
      <c r="N106" s="20">
        <v>17027.0</v>
      </c>
      <c r="O106" s="31"/>
      <c r="Q106" s="45"/>
      <c r="R106" s="45"/>
      <c r="S106" s="45"/>
      <c r="T106" s="45"/>
      <c r="U106" s="45"/>
      <c r="V106" s="45"/>
      <c r="W106" s="45"/>
      <c r="X106" s="45"/>
      <c r="Y106" s="45"/>
      <c r="Z106" s="45"/>
    </row>
    <row r="107" ht="15.75" customHeight="1">
      <c r="A107" s="20" t="s">
        <v>184</v>
      </c>
      <c r="B107" s="20" t="s">
        <v>236</v>
      </c>
      <c r="C107" s="20"/>
      <c r="D107" s="20" t="s">
        <v>236</v>
      </c>
      <c r="E107" s="31">
        <v>20000.0</v>
      </c>
      <c r="F107" s="20">
        <v>400.0</v>
      </c>
      <c r="G107" s="32">
        <v>1.9450337846330188</v>
      </c>
      <c r="H107" s="32">
        <v>1.5161387359760357</v>
      </c>
      <c r="I107" s="160">
        <v>17.252384110635255</v>
      </c>
      <c r="J107" s="31" t="s">
        <v>31</v>
      </c>
      <c r="K107" s="40">
        <v>1.201</v>
      </c>
      <c r="L107" s="160">
        <v>0.11274</v>
      </c>
      <c r="M107" s="31">
        <v>22.0</v>
      </c>
      <c r="N107" s="20">
        <v>17027.0</v>
      </c>
      <c r="O107" s="31"/>
      <c r="Q107" s="45"/>
      <c r="R107" s="45"/>
      <c r="S107" s="45"/>
      <c r="T107" s="45"/>
      <c r="U107" s="45"/>
      <c r="V107" s="45"/>
      <c r="W107" s="45"/>
      <c r="X107" s="45"/>
      <c r="Y107" s="45"/>
      <c r="Z107" s="45"/>
    </row>
    <row r="108" ht="15.75" customHeight="1">
      <c r="A108" s="20" t="s">
        <v>184</v>
      </c>
      <c r="B108" s="20" t="s">
        <v>236</v>
      </c>
      <c r="C108" s="20"/>
      <c r="D108" s="20" t="s">
        <v>236</v>
      </c>
      <c r="E108" s="31">
        <v>20000.0</v>
      </c>
      <c r="F108" s="20">
        <v>800.0</v>
      </c>
      <c r="G108" s="32">
        <v>2.086101045276167</v>
      </c>
      <c r="H108" s="32">
        <v>1.543810970070213</v>
      </c>
      <c r="I108" s="160">
        <v>18.50364595774496</v>
      </c>
      <c r="J108" s="31" t="s">
        <v>31</v>
      </c>
      <c r="K108" s="40">
        <v>1.201</v>
      </c>
      <c r="L108" s="160">
        <v>0.11274</v>
      </c>
      <c r="M108" s="31">
        <v>22.0</v>
      </c>
      <c r="N108" s="20">
        <v>17027.0</v>
      </c>
      <c r="O108" s="31"/>
      <c r="Q108" s="45"/>
      <c r="R108" s="45"/>
      <c r="S108" s="45"/>
      <c r="T108" s="45"/>
      <c r="U108" s="45"/>
      <c r="V108" s="45"/>
      <c r="W108" s="45"/>
      <c r="X108" s="45"/>
      <c r="Y108" s="45"/>
      <c r="Z108" s="45"/>
    </row>
    <row r="109" ht="15.75" customHeight="1">
      <c r="A109" s="20" t="s">
        <v>184</v>
      </c>
      <c r="B109" s="20" t="s">
        <v>236</v>
      </c>
      <c r="C109" s="20"/>
      <c r="D109" s="20" t="s">
        <v>236</v>
      </c>
      <c r="E109" s="31">
        <v>50000.0</v>
      </c>
      <c r="F109" s="20">
        <v>1200.0</v>
      </c>
      <c r="G109" s="32">
        <v>2.1604411124470735</v>
      </c>
      <c r="H109" s="32">
        <v>1.5544556498621536</v>
      </c>
      <c r="I109" s="160">
        <v>19.16303984785412</v>
      </c>
      <c r="J109" s="31" t="s">
        <v>31</v>
      </c>
      <c r="K109" s="40">
        <v>1.201</v>
      </c>
      <c r="L109" s="160">
        <v>0.11274</v>
      </c>
      <c r="M109" s="31">
        <v>22.0</v>
      </c>
      <c r="N109" s="20">
        <v>17027.0</v>
      </c>
      <c r="O109" s="31"/>
      <c r="Q109" s="45"/>
      <c r="R109" s="45"/>
      <c r="S109" s="45"/>
      <c r="T109" s="45"/>
      <c r="U109" s="45"/>
      <c r="V109" s="45"/>
      <c r="W109" s="45"/>
      <c r="X109" s="45"/>
      <c r="Y109" s="45"/>
      <c r="Z109" s="45"/>
    </row>
    <row r="110" ht="15.75" customHeight="1">
      <c r="A110" s="20" t="s">
        <v>184</v>
      </c>
      <c r="B110" s="20" t="s">
        <v>236</v>
      </c>
      <c r="C110" s="20"/>
      <c r="D110" s="20" t="s">
        <v>236</v>
      </c>
      <c r="E110" s="31">
        <v>50000.0</v>
      </c>
      <c r="F110" s="20">
        <v>1600.0</v>
      </c>
      <c r="G110" s="32">
        <v>2.2199000451299904</v>
      </c>
      <c r="H110" s="32">
        <v>1.562945033487618</v>
      </c>
      <c r="I110" s="160">
        <v>19.69043857663642</v>
      </c>
      <c r="J110" s="31" t="s">
        <v>31</v>
      </c>
      <c r="K110" s="40">
        <v>1.201</v>
      </c>
      <c r="L110" s="160">
        <v>0.11274</v>
      </c>
      <c r="M110" s="31">
        <v>22.0</v>
      </c>
      <c r="N110" s="20">
        <v>17027.0</v>
      </c>
      <c r="O110" s="31"/>
      <c r="Q110" s="45"/>
      <c r="R110" s="45"/>
      <c r="S110" s="45"/>
      <c r="T110" s="45"/>
      <c r="U110" s="45"/>
      <c r="V110" s="45"/>
      <c r="W110" s="45"/>
      <c r="X110" s="45"/>
      <c r="Y110" s="45"/>
      <c r="Z110" s="45"/>
    </row>
    <row r="111" ht="15.75" customHeight="1">
      <c r="A111" s="20" t="s">
        <v>184</v>
      </c>
      <c r="B111" s="20" t="s">
        <v>236</v>
      </c>
      <c r="C111" s="20"/>
      <c r="D111" s="20" t="s">
        <v>236</v>
      </c>
      <c r="E111" s="31">
        <v>50000.0</v>
      </c>
      <c r="F111" s="20">
        <v>2000.0</v>
      </c>
      <c r="G111" s="32">
        <v>2.302899032766354</v>
      </c>
      <c r="H111" s="32">
        <v>1.5777872438123148</v>
      </c>
      <c r="I111" s="160">
        <v>20.42663679941772</v>
      </c>
      <c r="J111" s="31" t="s">
        <v>31</v>
      </c>
      <c r="K111" s="40">
        <v>1.201</v>
      </c>
      <c r="L111" s="160">
        <v>0.11274</v>
      </c>
      <c r="M111" s="31">
        <v>22.0</v>
      </c>
      <c r="N111" s="20">
        <v>17027.0</v>
      </c>
      <c r="O111" s="31"/>
      <c r="Q111" s="45"/>
      <c r="R111" s="45"/>
      <c r="S111" s="45"/>
      <c r="T111" s="45"/>
      <c r="U111" s="45"/>
      <c r="V111" s="45"/>
      <c r="W111" s="45"/>
      <c r="X111" s="45"/>
      <c r="Y111" s="45"/>
      <c r="Z111" s="45"/>
    </row>
    <row r="112" ht="15.75" customHeight="1">
      <c r="A112" s="20" t="s">
        <v>184</v>
      </c>
      <c r="B112" s="20" t="s">
        <v>236</v>
      </c>
      <c r="C112" s="20"/>
      <c r="D112" s="20" t="s">
        <v>236</v>
      </c>
      <c r="E112" s="31">
        <v>50000.0</v>
      </c>
      <c r="F112" s="20">
        <v>2400.0</v>
      </c>
      <c r="G112" s="32">
        <v>2.3577682686858386</v>
      </c>
      <c r="H112" s="32">
        <v>1.585505464765643</v>
      </c>
      <c r="I112" s="160">
        <v>20.91332507260811</v>
      </c>
      <c r="J112" s="31" t="s">
        <v>31</v>
      </c>
      <c r="K112" s="40">
        <v>1.201</v>
      </c>
      <c r="L112" s="160">
        <v>0.11274</v>
      </c>
      <c r="M112" s="31">
        <v>22.0</v>
      </c>
      <c r="N112" s="20">
        <v>17027.0</v>
      </c>
      <c r="O112" s="31"/>
      <c r="Q112" s="45"/>
      <c r="R112" s="45"/>
      <c r="S112" s="45"/>
      <c r="T112" s="45"/>
      <c r="U112" s="45"/>
      <c r="V112" s="45"/>
      <c r="W112" s="45"/>
      <c r="X112" s="45"/>
      <c r="Y112" s="45"/>
      <c r="Z112" s="45"/>
    </row>
    <row r="113" ht="15.75" customHeight="1">
      <c r="A113" s="20" t="s">
        <v>184</v>
      </c>
      <c r="B113" s="20" t="s">
        <v>236</v>
      </c>
      <c r="C113" s="20"/>
      <c r="D113" s="20" t="s">
        <v>236</v>
      </c>
      <c r="E113" s="31">
        <v>50000.0</v>
      </c>
      <c r="F113" s="20">
        <v>2800.0</v>
      </c>
      <c r="G113" s="32">
        <v>2.3999511428800675</v>
      </c>
      <c r="H113" s="32">
        <v>1.5916417282067077</v>
      </c>
      <c r="I113" s="160">
        <v>21.287485744900366</v>
      </c>
      <c r="J113" s="31" t="s">
        <v>31</v>
      </c>
      <c r="K113" s="40">
        <v>1.201</v>
      </c>
      <c r="L113" s="160">
        <v>0.11274</v>
      </c>
      <c r="M113" s="31">
        <v>22.0</v>
      </c>
      <c r="N113" s="20">
        <v>17027.0</v>
      </c>
      <c r="O113" s="31"/>
      <c r="Q113" s="45"/>
      <c r="R113" s="45"/>
      <c r="S113" s="45"/>
      <c r="T113" s="45"/>
      <c r="U113" s="45"/>
      <c r="V113" s="45"/>
      <c r="W113" s="45"/>
      <c r="X113" s="45"/>
      <c r="Y113" s="45"/>
      <c r="Z113" s="45"/>
    </row>
    <row r="114" ht="15.75" customHeight="1">
      <c r="A114" s="20" t="s">
        <v>184</v>
      </c>
      <c r="B114" s="20" t="s">
        <v>236</v>
      </c>
      <c r="C114" s="20"/>
      <c r="D114" s="20" t="s">
        <v>236</v>
      </c>
      <c r="E114" s="31">
        <v>50000.0</v>
      </c>
      <c r="F114" s="20">
        <v>3200.0</v>
      </c>
      <c r="G114" s="32">
        <v>2.434373592421153</v>
      </c>
      <c r="H114" s="32">
        <v>1.5961056285069468</v>
      </c>
      <c r="I114" s="160">
        <v>21.59281171209112</v>
      </c>
      <c r="J114" s="31" t="s">
        <v>31</v>
      </c>
      <c r="K114" s="40">
        <v>1.201</v>
      </c>
      <c r="L114" s="160">
        <v>0.11274</v>
      </c>
      <c r="M114" s="31">
        <v>22.0</v>
      </c>
      <c r="N114" s="20">
        <v>17027.0</v>
      </c>
      <c r="O114" s="31"/>
      <c r="Q114" s="45"/>
      <c r="R114" s="45"/>
      <c r="S114" s="45"/>
      <c r="T114" s="45"/>
      <c r="U114" s="45"/>
      <c r="V114" s="45"/>
      <c r="W114" s="45"/>
      <c r="X114" s="45"/>
      <c r="Y114" s="45"/>
      <c r="Z114" s="45"/>
    </row>
    <row r="115" ht="15.75" customHeight="1">
      <c r="A115" s="20" t="s">
        <v>188</v>
      </c>
      <c r="B115" s="20" t="s">
        <v>236</v>
      </c>
      <c r="C115" s="20"/>
      <c r="D115" s="20" t="s">
        <v>236</v>
      </c>
      <c r="E115" s="31">
        <v>20000.0</v>
      </c>
      <c r="F115" s="20">
        <v>400.0</v>
      </c>
      <c r="G115" s="32">
        <v>8.172882961812133</v>
      </c>
      <c r="H115" s="32">
        <v>2.070636703748074</v>
      </c>
      <c r="I115" s="160">
        <v>58.51784200657488</v>
      </c>
      <c r="J115" s="31" t="s">
        <v>31</v>
      </c>
      <c r="K115" s="40">
        <v>1.201</v>
      </c>
      <c r="L115" s="160">
        <v>0.13966480446927373</v>
      </c>
      <c r="M115" s="31">
        <v>22.0</v>
      </c>
      <c r="N115" s="20">
        <v>17027.0</v>
      </c>
      <c r="O115" s="31"/>
      <c r="Q115" s="45"/>
      <c r="R115" s="45"/>
      <c r="S115" s="45"/>
      <c r="T115" s="45"/>
      <c r="U115" s="45"/>
      <c r="V115" s="45"/>
      <c r="W115" s="45"/>
      <c r="X115" s="45"/>
      <c r="Y115" s="45"/>
      <c r="Z115" s="45"/>
    </row>
    <row r="116" ht="15.75" customHeight="1">
      <c r="A116" s="20" t="s">
        <v>188</v>
      </c>
      <c r="B116" s="20" t="s">
        <v>236</v>
      </c>
      <c r="C116" s="20"/>
      <c r="D116" s="20" t="s">
        <v>236</v>
      </c>
      <c r="E116" s="31">
        <v>20000.0</v>
      </c>
      <c r="F116" s="20">
        <v>800.0</v>
      </c>
      <c r="G116" s="32">
        <v>3.069576960497177</v>
      </c>
      <c r="H116" s="32">
        <v>1.5750569360710112</v>
      </c>
      <c r="I116" s="160">
        <v>21.97817103715979</v>
      </c>
      <c r="J116" s="31" t="s">
        <v>31</v>
      </c>
      <c r="K116" s="40">
        <v>1.201</v>
      </c>
      <c r="L116" s="160">
        <v>0.13966480446927373</v>
      </c>
      <c r="M116" s="31">
        <v>22.0</v>
      </c>
      <c r="N116" s="20">
        <v>17027.0</v>
      </c>
      <c r="O116" s="31"/>
      <c r="Q116" s="45"/>
      <c r="R116" s="45"/>
      <c r="S116" s="45"/>
      <c r="T116" s="45"/>
      <c r="U116" s="45"/>
      <c r="V116" s="45"/>
      <c r="W116" s="45"/>
      <c r="X116" s="45"/>
      <c r="Y116" s="45"/>
      <c r="Z116" s="45"/>
    </row>
    <row r="117" ht="15.75" customHeight="1">
      <c r="A117" s="20" t="s">
        <v>188</v>
      </c>
      <c r="B117" s="20" t="s">
        <v>236</v>
      </c>
      <c r="C117" s="20"/>
      <c r="D117" s="20" t="s">
        <v>236</v>
      </c>
      <c r="E117" s="31">
        <v>20000.0</v>
      </c>
      <c r="F117" s="20">
        <v>1200.0</v>
      </c>
      <c r="G117" s="32">
        <v>2.897409720394093</v>
      </c>
      <c r="H117" s="32">
        <v>1.5425193182280252</v>
      </c>
      <c r="I117" s="160">
        <v>20.745453598021708</v>
      </c>
      <c r="J117" s="31" t="s">
        <v>31</v>
      </c>
      <c r="K117" s="40">
        <v>1.201</v>
      </c>
      <c r="L117" s="160">
        <v>0.13966480446927373</v>
      </c>
      <c r="M117" s="31">
        <v>22.0</v>
      </c>
      <c r="N117" s="20">
        <v>17027.0</v>
      </c>
      <c r="O117" s="31"/>
      <c r="Q117" s="45"/>
      <c r="R117" s="45"/>
      <c r="S117" s="45"/>
      <c r="T117" s="45"/>
      <c r="U117" s="45"/>
      <c r="V117" s="45"/>
      <c r="W117" s="45"/>
      <c r="X117" s="45"/>
      <c r="Y117" s="45"/>
      <c r="Z117" s="45"/>
    </row>
    <row r="118" ht="15.75" customHeight="1">
      <c r="A118" s="20" t="s">
        <v>188</v>
      </c>
      <c r="B118" s="20" t="s">
        <v>236</v>
      </c>
      <c r="C118" s="20"/>
      <c r="D118" s="20" t="s">
        <v>236</v>
      </c>
      <c r="E118" s="31">
        <v>20000.0</v>
      </c>
      <c r="F118" s="20">
        <v>1600.0</v>
      </c>
      <c r="G118" s="32">
        <v>2.973014258405317</v>
      </c>
      <c r="H118" s="32">
        <v>1.5529686550211514</v>
      </c>
      <c r="I118" s="160">
        <v>21.286782090182072</v>
      </c>
      <c r="J118" s="31" t="s">
        <v>31</v>
      </c>
      <c r="K118" s="40">
        <v>1.201</v>
      </c>
      <c r="L118" s="160">
        <v>0.13966480446927373</v>
      </c>
      <c r="M118" s="31">
        <v>22.0</v>
      </c>
      <c r="N118" s="20">
        <v>17027.0</v>
      </c>
      <c r="O118" s="31"/>
      <c r="Q118" s="45"/>
      <c r="R118" s="45"/>
      <c r="S118" s="45"/>
      <c r="T118" s="45"/>
      <c r="U118" s="45"/>
      <c r="V118" s="45"/>
      <c r="W118" s="45"/>
      <c r="X118" s="45"/>
      <c r="Y118" s="45"/>
      <c r="Z118" s="45"/>
    </row>
    <row r="119" ht="15.75" customHeight="1">
      <c r="A119" s="20" t="s">
        <v>188</v>
      </c>
      <c r="B119" s="20" t="s">
        <v>236</v>
      </c>
      <c r="C119" s="20"/>
      <c r="D119" s="20" t="s">
        <v>236</v>
      </c>
      <c r="E119" s="31">
        <v>20000.0</v>
      </c>
      <c r="F119" s="20">
        <v>2000.0</v>
      </c>
      <c r="G119" s="32">
        <v>2.9905235264368106</v>
      </c>
      <c r="H119" s="32">
        <v>1.5536725331086059</v>
      </c>
      <c r="I119" s="160">
        <v>21.412148449287564</v>
      </c>
      <c r="J119" s="31" t="s">
        <v>31</v>
      </c>
      <c r="K119" s="40">
        <v>1.201</v>
      </c>
      <c r="L119" s="160">
        <v>0.13966480446927373</v>
      </c>
      <c r="M119" s="31">
        <v>22.0</v>
      </c>
      <c r="N119" s="20">
        <v>17027.0</v>
      </c>
      <c r="O119" s="31"/>
      <c r="Q119" s="45"/>
      <c r="R119" s="45"/>
      <c r="S119" s="45"/>
      <c r="T119" s="45"/>
      <c r="U119" s="45"/>
      <c r="V119" s="45"/>
      <c r="W119" s="45"/>
      <c r="X119" s="45"/>
      <c r="Y119" s="45"/>
      <c r="Z119" s="45"/>
    </row>
    <row r="120" ht="15.75" customHeight="1">
      <c r="A120" s="20" t="s">
        <v>188</v>
      </c>
      <c r="B120" s="20" t="s">
        <v>236</v>
      </c>
      <c r="C120" s="20"/>
      <c r="D120" s="20" t="s">
        <v>236</v>
      </c>
      <c r="E120" s="31">
        <v>20000.0</v>
      </c>
      <c r="F120" s="20">
        <v>2400.0</v>
      </c>
      <c r="G120" s="32">
        <v>3.0041721490552287</v>
      </c>
      <c r="H120" s="32">
        <v>1.553854266111713</v>
      </c>
      <c r="I120" s="160">
        <v>21.50987258723544</v>
      </c>
      <c r="J120" s="31" t="s">
        <v>31</v>
      </c>
      <c r="K120" s="40">
        <v>1.201</v>
      </c>
      <c r="L120" s="160">
        <v>0.13966480446927373</v>
      </c>
      <c r="M120" s="31">
        <v>22.0</v>
      </c>
      <c r="N120" s="20">
        <v>17027.0</v>
      </c>
      <c r="O120" s="31"/>
      <c r="Q120" s="45"/>
      <c r="R120" s="45"/>
      <c r="S120" s="45"/>
      <c r="T120" s="45"/>
      <c r="U120" s="45"/>
      <c r="V120" s="45"/>
      <c r="W120" s="45"/>
      <c r="X120" s="45"/>
      <c r="Y120" s="45"/>
      <c r="Z120" s="45"/>
    </row>
    <row r="121" ht="15.75" customHeight="1">
      <c r="A121" s="20" t="s">
        <v>188</v>
      </c>
      <c r="B121" s="20" t="s">
        <v>236</v>
      </c>
      <c r="C121" s="20"/>
      <c r="D121" s="20" t="s">
        <v>236</v>
      </c>
      <c r="E121" s="31">
        <v>20000.0</v>
      </c>
      <c r="F121" s="20">
        <v>2800.0</v>
      </c>
      <c r="G121" s="32">
        <v>3.0502694638160777</v>
      </c>
      <c r="H121" s="32">
        <v>1.5596315449278528</v>
      </c>
      <c r="I121" s="160">
        <v>21.83992936092312</v>
      </c>
      <c r="J121" s="31" t="s">
        <v>31</v>
      </c>
      <c r="K121" s="40">
        <v>1.201</v>
      </c>
      <c r="L121" s="160">
        <v>0.13966480446927373</v>
      </c>
      <c r="M121" s="31">
        <v>22.0</v>
      </c>
      <c r="N121" s="20">
        <v>17027.0</v>
      </c>
      <c r="O121" s="31"/>
      <c r="Q121" s="45"/>
      <c r="R121" s="45"/>
      <c r="S121" s="45"/>
      <c r="T121" s="45"/>
      <c r="U121" s="45"/>
      <c r="V121" s="45"/>
      <c r="W121" s="45"/>
      <c r="X121" s="45"/>
      <c r="Y121" s="45"/>
      <c r="Z121" s="45"/>
    </row>
    <row r="122" ht="15.75" customHeight="1">
      <c r="A122" s="20" t="s">
        <v>188</v>
      </c>
      <c r="B122" s="20" t="s">
        <v>236</v>
      </c>
      <c r="C122" s="20"/>
      <c r="D122" s="20" t="s">
        <v>236</v>
      </c>
      <c r="E122" s="31">
        <v>20000.0</v>
      </c>
      <c r="F122" s="20">
        <v>3200.0</v>
      </c>
      <c r="G122" s="32">
        <v>3.0961728841003713</v>
      </c>
      <c r="H122" s="32">
        <v>1.56520077322922</v>
      </c>
      <c r="I122" s="160">
        <v>22.16859785015866</v>
      </c>
      <c r="J122" s="31" t="s">
        <v>31</v>
      </c>
      <c r="K122" s="40">
        <v>1.201</v>
      </c>
      <c r="L122" s="160">
        <v>0.13966480446927373</v>
      </c>
      <c r="M122" s="31">
        <v>22.0</v>
      </c>
      <c r="N122" s="20">
        <v>17027.0</v>
      </c>
      <c r="O122" s="31"/>
      <c r="Q122" s="45"/>
      <c r="R122" s="45"/>
      <c r="S122" s="45"/>
      <c r="T122" s="45"/>
      <c r="U122" s="45"/>
      <c r="V122" s="45"/>
      <c r="W122" s="45"/>
      <c r="X122" s="45"/>
      <c r="Y122" s="45"/>
      <c r="Z122" s="45"/>
    </row>
    <row r="123" ht="15.75" customHeight="1">
      <c r="A123" s="20" t="s">
        <v>190</v>
      </c>
      <c r="B123" s="20" t="s">
        <v>236</v>
      </c>
      <c r="C123" s="20"/>
      <c r="D123" s="20" t="s">
        <v>236</v>
      </c>
      <c r="E123" s="31">
        <v>20000.0</v>
      </c>
      <c r="F123" s="20">
        <v>400.0</v>
      </c>
      <c r="G123" s="32">
        <v>7.814120386518394</v>
      </c>
      <c r="H123" s="47">
        <v>1.9530809498937283</v>
      </c>
      <c r="I123" s="160">
        <v>53.91743075324481</v>
      </c>
      <c r="J123" s="31" t="s">
        <v>31</v>
      </c>
      <c r="K123" s="40">
        <v>1.201</v>
      </c>
      <c r="L123" s="160">
        <v>0.144927536</v>
      </c>
      <c r="M123" s="31">
        <v>22.0</v>
      </c>
      <c r="N123" s="20">
        <v>17027.0</v>
      </c>
      <c r="O123" s="31"/>
      <c r="Q123" s="45"/>
      <c r="R123" s="45"/>
      <c r="S123" s="45"/>
      <c r="T123" s="45"/>
      <c r="U123" s="45"/>
      <c r="V123" s="45"/>
      <c r="W123" s="45"/>
      <c r="X123" s="45"/>
      <c r="Y123" s="45"/>
      <c r="Z123" s="45"/>
    </row>
    <row r="124" ht="15.75" customHeight="1">
      <c r="A124" s="20" t="s">
        <v>190</v>
      </c>
      <c r="B124" s="20" t="s">
        <v>236</v>
      </c>
      <c r="C124" s="20"/>
      <c r="D124" s="20" t="s">
        <v>236</v>
      </c>
      <c r="E124" s="31">
        <v>10000.0</v>
      </c>
      <c r="F124" s="20">
        <v>800.0</v>
      </c>
      <c r="G124" s="32">
        <v>7.398379882806733</v>
      </c>
      <c r="H124" s="32">
        <v>1.9194849248702113</v>
      </c>
      <c r="I124" s="160">
        <v>51.048821273044574</v>
      </c>
      <c r="J124" s="31" t="s">
        <v>31</v>
      </c>
      <c r="K124" s="40">
        <v>1.201</v>
      </c>
      <c r="L124" s="160">
        <v>0.144927536</v>
      </c>
      <c r="M124" s="31">
        <v>22.0</v>
      </c>
      <c r="N124" s="20">
        <v>17027.0</v>
      </c>
      <c r="O124" s="31"/>
      <c r="Q124" s="45"/>
      <c r="R124" s="45"/>
      <c r="S124" s="45"/>
      <c r="T124" s="45"/>
      <c r="U124" s="45"/>
      <c r="V124" s="45"/>
      <c r="W124" s="45"/>
      <c r="X124" s="45"/>
      <c r="Y124" s="45"/>
      <c r="Z124" s="45"/>
    </row>
    <row r="125" ht="15.75" customHeight="1">
      <c r="A125" s="20" t="s">
        <v>190</v>
      </c>
      <c r="B125" s="20" t="s">
        <v>236</v>
      </c>
      <c r="C125" s="20"/>
      <c r="D125" s="20" t="s">
        <v>236</v>
      </c>
      <c r="E125" s="31">
        <v>5000.0</v>
      </c>
      <c r="F125" s="20">
        <v>1200.0</v>
      </c>
      <c r="G125" s="32">
        <v>6.671916928766462</v>
      </c>
      <c r="H125" s="32">
        <v>1.8630193300537286</v>
      </c>
      <c r="I125" s="160">
        <v>46.03622688214656</v>
      </c>
      <c r="J125" s="31" t="s">
        <v>31</v>
      </c>
      <c r="K125" s="40">
        <v>1.201</v>
      </c>
      <c r="L125" s="160">
        <v>0.144927536</v>
      </c>
      <c r="M125" s="31">
        <v>22.0</v>
      </c>
      <c r="N125" s="20">
        <v>17027.0</v>
      </c>
      <c r="O125" s="31"/>
      <c r="Q125" s="45"/>
      <c r="R125" s="45"/>
      <c r="S125" s="45"/>
      <c r="T125" s="45"/>
      <c r="U125" s="45"/>
      <c r="V125" s="45"/>
      <c r="W125" s="45"/>
      <c r="X125" s="45"/>
      <c r="Y125" s="45"/>
      <c r="Z125" s="45"/>
    </row>
    <row r="126" ht="15.75" customHeight="1">
      <c r="A126" s="20" t="s">
        <v>190</v>
      </c>
      <c r="B126" s="20" t="s">
        <v>236</v>
      </c>
      <c r="C126" s="20"/>
      <c r="D126" s="20" t="s">
        <v>236</v>
      </c>
      <c r="E126" s="31">
        <v>5000.0</v>
      </c>
      <c r="F126" s="20">
        <v>1600.0</v>
      </c>
      <c r="G126" s="32">
        <v>6.8155304671958845</v>
      </c>
      <c r="H126" s="32">
        <v>1.8696841754504578</v>
      </c>
      <c r="I126" s="160">
        <v>47.02716029889506</v>
      </c>
      <c r="J126" s="31" t="s">
        <v>31</v>
      </c>
      <c r="K126" s="40">
        <v>1.201</v>
      </c>
      <c r="L126" s="160">
        <v>0.144927536</v>
      </c>
      <c r="M126" s="31">
        <v>22.0</v>
      </c>
      <c r="N126" s="20">
        <v>17027.0</v>
      </c>
      <c r="O126" s="31"/>
      <c r="Q126" s="45"/>
      <c r="R126" s="45"/>
      <c r="S126" s="45"/>
      <c r="T126" s="45"/>
      <c r="U126" s="45"/>
      <c r="V126" s="45"/>
      <c r="W126" s="45"/>
      <c r="X126" s="45"/>
      <c r="Y126" s="45"/>
      <c r="Z126" s="45"/>
    </row>
    <row r="127" ht="15.75" customHeight="1">
      <c r="A127" s="20" t="s">
        <v>190</v>
      </c>
      <c r="B127" s="20" t="s">
        <v>236</v>
      </c>
      <c r="C127" s="20"/>
      <c r="D127" s="20" t="s">
        <v>236</v>
      </c>
      <c r="E127" s="31">
        <v>5000.0</v>
      </c>
      <c r="F127" s="20">
        <v>2000.0</v>
      </c>
      <c r="G127" s="32">
        <v>6.96496759396512</v>
      </c>
      <c r="H127" s="32">
        <v>1.8768591141784756</v>
      </c>
      <c r="I127" s="160">
        <v>48.058276475252576</v>
      </c>
      <c r="J127" s="31" t="s">
        <v>31</v>
      </c>
      <c r="K127" s="40">
        <v>1.201</v>
      </c>
      <c r="L127" s="160">
        <v>0.144927536</v>
      </c>
      <c r="M127" s="31">
        <v>22.0</v>
      </c>
      <c r="N127" s="20">
        <v>17027.0</v>
      </c>
      <c r="O127" s="31"/>
      <c r="Q127" s="45"/>
      <c r="R127" s="45"/>
      <c r="S127" s="45"/>
      <c r="T127" s="45"/>
      <c r="U127" s="45"/>
      <c r="V127" s="45"/>
      <c r="W127" s="45"/>
      <c r="X127" s="45"/>
      <c r="Y127" s="45"/>
      <c r="Z127" s="45"/>
    </row>
    <row r="128" ht="15.75" customHeight="1">
      <c r="A128" s="20" t="s">
        <v>190</v>
      </c>
      <c r="B128" s="20" t="s">
        <v>236</v>
      </c>
      <c r="C128" s="20"/>
      <c r="D128" s="20" t="s">
        <v>236</v>
      </c>
      <c r="E128" s="31">
        <v>5000.0</v>
      </c>
      <c r="F128" s="20">
        <v>2400.0</v>
      </c>
      <c r="G128" s="32">
        <v>7.131207155564206</v>
      </c>
      <c r="H128" s="32">
        <v>1.8850782039535252</v>
      </c>
      <c r="I128" s="160">
        <v>49.205329452121546</v>
      </c>
      <c r="J128" s="31" t="s">
        <v>31</v>
      </c>
      <c r="K128" s="40">
        <v>1.201</v>
      </c>
      <c r="L128" s="160">
        <v>0.144927536</v>
      </c>
      <c r="M128" s="31">
        <v>22.0</v>
      </c>
      <c r="N128" s="20">
        <v>17027.0</v>
      </c>
      <c r="O128" s="31"/>
      <c r="Q128" s="45"/>
      <c r="R128" s="45"/>
      <c r="S128" s="45"/>
      <c r="T128" s="45"/>
      <c r="U128" s="45"/>
      <c r="V128" s="45"/>
      <c r="W128" s="45"/>
      <c r="X128" s="45"/>
      <c r="Y128" s="45"/>
      <c r="Z128" s="45"/>
    </row>
    <row r="129" ht="15.75" customHeight="1">
      <c r="A129" s="20" t="s">
        <v>190</v>
      </c>
      <c r="B129" s="20" t="s">
        <v>236</v>
      </c>
      <c r="C129" s="20"/>
      <c r="D129" s="20" t="s">
        <v>236</v>
      </c>
      <c r="E129" s="31">
        <v>5000.0</v>
      </c>
      <c r="F129" s="20">
        <v>2800.0</v>
      </c>
      <c r="G129" s="32">
        <v>7.212617051137419</v>
      </c>
      <c r="H129" s="32">
        <v>1.8877539639299104</v>
      </c>
      <c r="I129" s="160">
        <v>49.76705773247548</v>
      </c>
      <c r="J129" s="31" t="s">
        <v>31</v>
      </c>
      <c r="K129" s="40">
        <v>1.201</v>
      </c>
      <c r="L129" s="160">
        <v>0.144927536</v>
      </c>
      <c r="M129" s="31">
        <v>22.0</v>
      </c>
      <c r="N129" s="20">
        <v>17027.0</v>
      </c>
      <c r="O129" s="31"/>
      <c r="Q129" s="45"/>
      <c r="R129" s="45"/>
      <c r="S129" s="45"/>
      <c r="T129" s="45"/>
      <c r="U129" s="45"/>
      <c r="V129" s="45"/>
      <c r="W129" s="45"/>
      <c r="X129" s="45"/>
      <c r="Y129" s="45"/>
      <c r="Z129" s="45"/>
    </row>
    <row r="130" ht="15.75" customHeight="1">
      <c r="A130" s="20" t="s">
        <v>190</v>
      </c>
      <c r="B130" s="20" t="s">
        <v>236</v>
      </c>
      <c r="C130" s="20"/>
      <c r="D130" s="20" t="s">
        <v>236</v>
      </c>
      <c r="E130" s="31">
        <v>5000.0</v>
      </c>
      <c r="F130" s="20">
        <v>3200.0</v>
      </c>
      <c r="G130" s="32">
        <v>7.28872818519656</v>
      </c>
      <c r="H130" s="32">
        <v>1.8919513694472456</v>
      </c>
      <c r="I130" s="160">
        <v>50.292224558323824</v>
      </c>
      <c r="J130" s="31" t="s">
        <v>31</v>
      </c>
      <c r="K130" s="40">
        <v>1.201</v>
      </c>
      <c r="L130" s="160">
        <v>0.144927536</v>
      </c>
      <c r="M130" s="31">
        <v>22.0</v>
      </c>
      <c r="N130" s="20">
        <v>17027.0</v>
      </c>
      <c r="O130" s="31"/>
      <c r="Q130" s="45"/>
      <c r="R130" s="45"/>
      <c r="S130" s="45"/>
      <c r="T130" s="45"/>
      <c r="U130" s="45"/>
      <c r="V130" s="45"/>
      <c r="W130" s="45"/>
      <c r="X130" s="45"/>
      <c r="Y130" s="45"/>
      <c r="Z130" s="45"/>
    </row>
    <row r="131" ht="15.75" customHeight="1">
      <c r="A131" s="20" t="s">
        <v>196</v>
      </c>
      <c r="B131" s="20" t="s">
        <v>236</v>
      </c>
      <c r="C131" s="20"/>
      <c r="D131" s="20" t="s">
        <v>236</v>
      </c>
      <c r="E131" s="31">
        <v>5000.0</v>
      </c>
      <c r="F131" s="20">
        <v>400.0</v>
      </c>
      <c r="G131" s="32">
        <v>10.452097681086878</v>
      </c>
      <c r="H131" s="32">
        <v>1.8289808876410156</v>
      </c>
      <c r="I131" s="160">
        <v>69.19288656299595</v>
      </c>
      <c r="J131" s="31" t="s">
        <v>31</v>
      </c>
      <c r="K131" s="40">
        <v>1.201</v>
      </c>
      <c r="L131" s="160">
        <v>0.151057402</v>
      </c>
      <c r="M131" s="31">
        <v>22.0</v>
      </c>
      <c r="N131" s="20">
        <v>17027.0</v>
      </c>
      <c r="O131" s="31"/>
      <c r="Q131" s="45"/>
      <c r="R131" s="45"/>
      <c r="S131" s="45"/>
      <c r="T131" s="45"/>
      <c r="U131" s="45"/>
      <c r="V131" s="45"/>
      <c r="W131" s="45"/>
      <c r="X131" s="45"/>
      <c r="Y131" s="45"/>
      <c r="Z131" s="45"/>
    </row>
    <row r="132" ht="15.75" customHeight="1">
      <c r="A132" s="20" t="s">
        <v>196</v>
      </c>
      <c r="B132" s="20" t="s">
        <v>236</v>
      </c>
      <c r="C132" s="20"/>
      <c r="D132" s="20" t="s">
        <v>236</v>
      </c>
      <c r="E132" s="31">
        <v>5000.0</v>
      </c>
      <c r="F132" s="20">
        <v>800.0</v>
      </c>
      <c r="G132" s="158">
        <v>11.027423980636925</v>
      </c>
      <c r="H132" s="32">
        <v>1.8400624946334545</v>
      </c>
      <c r="I132" s="160">
        <v>73.00154666129453</v>
      </c>
      <c r="J132" s="31" t="s">
        <v>31</v>
      </c>
      <c r="K132" s="40">
        <v>1.201</v>
      </c>
      <c r="L132" s="160">
        <v>0.151057402</v>
      </c>
      <c r="M132" s="31">
        <v>22.0</v>
      </c>
      <c r="N132" s="20">
        <v>17027.0</v>
      </c>
      <c r="O132" s="31"/>
      <c r="Q132" s="45"/>
      <c r="R132" s="45"/>
      <c r="S132" s="45"/>
      <c r="T132" s="45"/>
      <c r="U132" s="45"/>
      <c r="V132" s="45"/>
      <c r="W132" s="45"/>
      <c r="X132" s="45"/>
      <c r="Y132" s="45"/>
      <c r="Z132" s="45"/>
    </row>
    <row r="133" ht="15.75" customHeight="1">
      <c r="A133" s="20" t="s">
        <v>196</v>
      </c>
      <c r="B133" s="20" t="s">
        <v>236</v>
      </c>
      <c r="C133" s="20"/>
      <c r="D133" s="20" t="s">
        <v>236</v>
      </c>
      <c r="E133" s="31">
        <v>5000.0</v>
      </c>
      <c r="F133" s="20">
        <v>1200.0</v>
      </c>
      <c r="G133" s="32">
        <v>13.870850672688658</v>
      </c>
      <c r="H133" s="32">
        <v>1.9305842097105894</v>
      </c>
      <c r="I133" s="160">
        <v>91.82503133933587</v>
      </c>
      <c r="J133" s="31" t="s">
        <v>31</v>
      </c>
      <c r="K133" s="40">
        <v>1.201</v>
      </c>
      <c r="L133" s="160">
        <v>0.151057402</v>
      </c>
      <c r="M133" s="31">
        <v>22.0</v>
      </c>
      <c r="N133" s="20">
        <v>17027.0</v>
      </c>
      <c r="O133" s="31"/>
      <c r="Q133" s="45"/>
      <c r="R133" s="45"/>
      <c r="S133" s="45"/>
      <c r="T133" s="45"/>
      <c r="U133" s="45"/>
      <c r="V133" s="45"/>
      <c r="W133" s="45"/>
      <c r="X133" s="45"/>
      <c r="Y133" s="45"/>
      <c r="Z133" s="45"/>
    </row>
    <row r="134" ht="15.75" customHeight="1">
      <c r="A134" s="20" t="s">
        <v>196</v>
      </c>
      <c r="B134" s="20" t="s">
        <v>236</v>
      </c>
      <c r="C134" s="20"/>
      <c r="D134" s="20" t="s">
        <v>236</v>
      </c>
      <c r="E134" s="31">
        <v>5000.0</v>
      </c>
      <c r="F134" s="20">
        <v>1600.0</v>
      </c>
      <c r="G134" s="32">
        <v>13.484586480372705</v>
      </c>
      <c r="H134" s="32">
        <v>1.91392721456661</v>
      </c>
      <c r="I134" s="160">
        <v>89.26796238937503</v>
      </c>
      <c r="J134" s="31" t="s">
        <v>31</v>
      </c>
      <c r="K134" s="40">
        <v>1.201</v>
      </c>
      <c r="L134" s="160">
        <v>0.151057402</v>
      </c>
      <c r="M134" s="31">
        <v>22.0</v>
      </c>
      <c r="N134" s="20">
        <v>17027.0</v>
      </c>
      <c r="O134" s="31"/>
      <c r="Q134" s="45"/>
      <c r="R134" s="45"/>
      <c r="S134" s="45"/>
      <c r="T134" s="45"/>
      <c r="U134" s="45"/>
      <c r="V134" s="45"/>
      <c r="W134" s="45"/>
      <c r="X134" s="45"/>
      <c r="Y134" s="45"/>
      <c r="Z134" s="45"/>
    </row>
    <row r="135" ht="15.75" customHeight="1">
      <c r="A135" s="20" t="s">
        <v>196</v>
      </c>
      <c r="B135" s="20" t="s">
        <v>236</v>
      </c>
      <c r="C135" s="20"/>
      <c r="D135" s="20" t="s">
        <v>236</v>
      </c>
      <c r="E135" s="31">
        <v>5000.0</v>
      </c>
      <c r="F135" s="20">
        <v>2000.0</v>
      </c>
      <c r="G135" s="32">
        <v>12.467451246704353</v>
      </c>
      <c r="H135" s="32">
        <v>1.8755721965449816</v>
      </c>
      <c r="I135" s="160">
        <v>82.53452715084</v>
      </c>
      <c r="J135" s="31" t="s">
        <v>31</v>
      </c>
      <c r="K135" s="40">
        <v>1.201</v>
      </c>
      <c r="L135" s="160">
        <v>0.151057402</v>
      </c>
      <c r="M135" s="31">
        <v>22.0</v>
      </c>
      <c r="N135" s="20">
        <v>17027.0</v>
      </c>
      <c r="O135" s="31"/>
      <c r="Q135" s="45"/>
      <c r="R135" s="45"/>
      <c r="S135" s="45"/>
      <c r="T135" s="45"/>
      <c r="U135" s="45"/>
      <c r="V135" s="45"/>
      <c r="W135" s="45"/>
      <c r="X135" s="45"/>
      <c r="Y135" s="45"/>
      <c r="Z135" s="45"/>
    </row>
    <row r="136" ht="15.75" customHeight="1">
      <c r="A136" s="20" t="s">
        <v>196</v>
      </c>
      <c r="B136" s="20" t="s">
        <v>236</v>
      </c>
      <c r="C136" s="20"/>
      <c r="D136" s="20" t="s">
        <v>236</v>
      </c>
      <c r="E136" s="31">
        <v>5000.0</v>
      </c>
      <c r="F136" s="20">
        <v>2400.0</v>
      </c>
      <c r="G136" s="32">
        <v>12.212992704725522</v>
      </c>
      <c r="H136" s="32">
        <v>1.863790373417295</v>
      </c>
      <c r="I136" s="160">
        <v>80.85001160502894</v>
      </c>
      <c r="J136" s="31" t="s">
        <v>31</v>
      </c>
      <c r="K136" s="40">
        <v>1.201</v>
      </c>
      <c r="L136" s="160">
        <v>0.151057402</v>
      </c>
      <c r="M136" s="31">
        <v>22.0</v>
      </c>
      <c r="N136" s="20">
        <v>17027.0</v>
      </c>
      <c r="O136" s="31"/>
      <c r="Q136" s="45"/>
      <c r="R136" s="45"/>
      <c r="S136" s="45"/>
      <c r="T136" s="45"/>
      <c r="U136" s="45"/>
      <c r="V136" s="45"/>
      <c r="W136" s="45"/>
      <c r="X136" s="45"/>
      <c r="Y136" s="45"/>
      <c r="Z136" s="45"/>
    </row>
    <row r="137" ht="15.75" customHeight="1">
      <c r="A137" s="20" t="s">
        <v>196</v>
      </c>
      <c r="B137" s="20" t="s">
        <v>236</v>
      </c>
      <c r="C137" s="20"/>
      <c r="D137" s="20" t="s">
        <v>236</v>
      </c>
      <c r="E137" s="31">
        <v>5000.0</v>
      </c>
      <c r="F137" s="20">
        <v>2800.0</v>
      </c>
      <c r="G137" s="32">
        <v>12.208591965110607</v>
      </c>
      <c r="H137" s="32">
        <v>1.8607580073326628</v>
      </c>
      <c r="I137" s="160">
        <v>80.82087870881432</v>
      </c>
      <c r="J137" s="31" t="s">
        <v>31</v>
      </c>
      <c r="K137" s="40">
        <v>1.201</v>
      </c>
      <c r="L137" s="160">
        <v>0.151057402</v>
      </c>
      <c r="M137" s="31">
        <v>22.0</v>
      </c>
      <c r="N137" s="20">
        <v>17027.0</v>
      </c>
      <c r="O137" s="31"/>
      <c r="Q137" s="45"/>
      <c r="R137" s="45"/>
      <c r="S137" s="45"/>
      <c r="T137" s="45"/>
      <c r="U137" s="45"/>
      <c r="V137" s="45"/>
      <c r="W137" s="45"/>
      <c r="X137" s="45"/>
      <c r="Y137" s="45"/>
      <c r="Z137" s="45"/>
    </row>
    <row r="138" ht="15.75" customHeight="1">
      <c r="A138" s="20" t="s">
        <v>196</v>
      </c>
      <c r="B138" s="20" t="s">
        <v>236</v>
      </c>
      <c r="C138" s="20"/>
      <c r="D138" s="20" t="s">
        <v>236</v>
      </c>
      <c r="E138" s="31">
        <v>5000.0</v>
      </c>
      <c r="F138" s="20">
        <v>3200.0</v>
      </c>
      <c r="G138" s="32">
        <v>12.347991630743602</v>
      </c>
      <c r="H138" s="32">
        <v>1.8640689054590491</v>
      </c>
      <c r="I138" s="160">
        <v>81.74370449416044</v>
      </c>
      <c r="J138" s="31" t="s">
        <v>31</v>
      </c>
      <c r="K138" s="40">
        <v>1.201</v>
      </c>
      <c r="L138" s="160">
        <v>0.151057402</v>
      </c>
      <c r="M138" s="31">
        <v>22.0</v>
      </c>
      <c r="N138" s="20">
        <v>17027.0</v>
      </c>
      <c r="O138" s="31"/>
      <c r="Q138" s="45"/>
      <c r="R138" s="45"/>
      <c r="S138" s="45"/>
      <c r="T138" s="45"/>
      <c r="U138" s="45"/>
      <c r="V138" s="45"/>
      <c r="W138" s="45"/>
      <c r="X138" s="45"/>
      <c r="Y138" s="45"/>
      <c r="Z138" s="45"/>
    </row>
    <row r="139" ht="15.75" customHeight="1">
      <c r="A139" s="20" t="s">
        <v>197</v>
      </c>
      <c r="B139" s="20" t="s">
        <v>236</v>
      </c>
      <c r="C139" s="20"/>
      <c r="D139" s="20" t="s">
        <v>236</v>
      </c>
      <c r="E139" s="31">
        <v>5000.0</v>
      </c>
      <c r="F139" s="20">
        <v>400.0</v>
      </c>
      <c r="G139" s="32">
        <v>6.996313731506399</v>
      </c>
      <c r="H139" s="32">
        <v>2.0604884105394383</v>
      </c>
      <c r="I139" s="160">
        <v>78.77844534969485</v>
      </c>
      <c r="J139" s="31" t="s">
        <v>31</v>
      </c>
      <c r="K139" s="40">
        <v>1.201</v>
      </c>
      <c r="L139" s="31">
        <v>0.08881</v>
      </c>
      <c r="M139" s="31">
        <v>22.0</v>
      </c>
      <c r="N139" s="20">
        <v>17027.0</v>
      </c>
      <c r="O139" s="31"/>
      <c r="Q139" s="45"/>
      <c r="R139" s="45"/>
      <c r="S139" s="45"/>
      <c r="T139" s="45"/>
      <c r="U139" s="45"/>
      <c r="V139" s="45"/>
      <c r="W139" s="45"/>
      <c r="X139" s="45"/>
      <c r="Y139" s="45"/>
      <c r="Z139" s="45"/>
    </row>
    <row r="140" ht="15.75" customHeight="1">
      <c r="A140" s="20" t="s">
        <v>197</v>
      </c>
      <c r="B140" s="20" t="s">
        <v>236</v>
      </c>
      <c r="C140" s="20"/>
      <c r="D140" s="20" t="s">
        <v>236</v>
      </c>
      <c r="E140" s="31">
        <v>5000.0</v>
      </c>
      <c r="F140" s="20">
        <v>800.0</v>
      </c>
      <c r="G140" s="32">
        <v>7.095849635333709</v>
      </c>
      <c r="H140" s="32">
        <v>2.0666401345838707</v>
      </c>
      <c r="I140" s="160">
        <v>79.89921895432619</v>
      </c>
      <c r="J140" s="31" t="s">
        <v>31</v>
      </c>
      <c r="K140" s="40">
        <v>1.201</v>
      </c>
      <c r="L140" s="31">
        <v>0.08881</v>
      </c>
      <c r="M140" s="31">
        <v>22.0</v>
      </c>
      <c r="N140" s="20">
        <v>17027.0</v>
      </c>
      <c r="O140" s="31"/>
      <c r="Q140" s="45"/>
      <c r="R140" s="45"/>
      <c r="S140" s="45"/>
      <c r="T140" s="45"/>
      <c r="U140" s="45"/>
      <c r="V140" s="45"/>
      <c r="W140" s="45"/>
      <c r="X140" s="45"/>
      <c r="Y140" s="45"/>
      <c r="Z140" s="45"/>
    </row>
    <row r="141" ht="15.75" customHeight="1">
      <c r="A141" s="20" t="s">
        <v>197</v>
      </c>
      <c r="B141" s="20" t="s">
        <v>236</v>
      </c>
      <c r="C141" s="20"/>
      <c r="D141" s="20" t="s">
        <v>236</v>
      </c>
      <c r="E141" s="31">
        <v>5000.0</v>
      </c>
      <c r="F141" s="20">
        <v>1200.0</v>
      </c>
      <c r="G141" s="32">
        <v>6.400897135714382</v>
      </c>
      <c r="H141" s="32">
        <v>2.0130751017398447</v>
      </c>
      <c r="I141" s="160">
        <v>72.07405850370884</v>
      </c>
      <c r="J141" s="31" t="s">
        <v>31</v>
      </c>
      <c r="K141" s="40">
        <v>1.201</v>
      </c>
      <c r="L141" s="31">
        <v>0.08881</v>
      </c>
      <c r="M141" s="31">
        <v>22.0</v>
      </c>
      <c r="N141" s="20">
        <v>17027.0</v>
      </c>
      <c r="O141" s="31"/>
      <c r="Q141" s="45"/>
      <c r="R141" s="45"/>
      <c r="S141" s="45"/>
      <c r="T141" s="45"/>
      <c r="U141" s="45"/>
      <c r="V141" s="45"/>
      <c r="W141" s="45"/>
      <c r="X141" s="45"/>
      <c r="Y141" s="45"/>
      <c r="Z141" s="45"/>
    </row>
    <row r="142" ht="15.75" customHeight="1">
      <c r="A142" s="20" t="s">
        <v>197</v>
      </c>
      <c r="B142" s="20" t="s">
        <v>236</v>
      </c>
      <c r="C142" s="20"/>
      <c r="D142" s="20" t="s">
        <v>236</v>
      </c>
      <c r="E142" s="31">
        <v>5000.0</v>
      </c>
      <c r="F142" s="20">
        <v>1600.0</v>
      </c>
      <c r="G142" s="32">
        <v>6.500024501723692</v>
      </c>
      <c r="H142" s="32">
        <v>2.0156069667628027</v>
      </c>
      <c r="I142" s="160">
        <v>73.19023197526958</v>
      </c>
      <c r="J142" s="31" t="s">
        <v>31</v>
      </c>
      <c r="K142" s="40">
        <v>1.201</v>
      </c>
      <c r="L142" s="31">
        <v>0.08881</v>
      </c>
      <c r="M142" s="31">
        <v>22.0</v>
      </c>
      <c r="N142" s="20">
        <v>17027.0</v>
      </c>
      <c r="O142" s="31"/>
      <c r="Q142" s="45"/>
      <c r="R142" s="45"/>
      <c r="S142" s="45"/>
      <c r="T142" s="45"/>
      <c r="U142" s="45"/>
      <c r="V142" s="45"/>
      <c r="W142" s="45"/>
      <c r="X142" s="45"/>
      <c r="Y142" s="45"/>
      <c r="Z142" s="45"/>
    </row>
    <row r="143" ht="15.75" customHeight="1">
      <c r="A143" s="20" t="s">
        <v>197</v>
      </c>
      <c r="B143" s="20" t="s">
        <v>236</v>
      </c>
      <c r="C143" s="20"/>
      <c r="D143" s="20" t="s">
        <v>236</v>
      </c>
      <c r="E143" s="31">
        <v>5000.0</v>
      </c>
      <c r="F143" s="20">
        <v>2000.0</v>
      </c>
      <c r="G143" s="32">
        <v>6.5257254840807875</v>
      </c>
      <c r="H143" s="32">
        <v>2.014099350218149</v>
      </c>
      <c r="I143" s="160">
        <v>73.47962486297475</v>
      </c>
      <c r="J143" s="31" t="s">
        <v>31</v>
      </c>
      <c r="K143" s="40">
        <v>1.201</v>
      </c>
      <c r="L143" s="31">
        <v>0.08881</v>
      </c>
      <c r="M143" s="31">
        <v>22.0</v>
      </c>
      <c r="N143" s="20">
        <v>17027.0</v>
      </c>
      <c r="O143" s="31"/>
      <c r="Q143" s="45"/>
      <c r="R143" s="45"/>
      <c r="S143" s="45"/>
      <c r="T143" s="45"/>
      <c r="U143" s="45"/>
      <c r="V143" s="45"/>
      <c r="W143" s="45"/>
      <c r="X143" s="45"/>
      <c r="Y143" s="45"/>
      <c r="Z143" s="45"/>
    </row>
    <row r="144" ht="15.75" customHeight="1">
      <c r="A144" s="20" t="s">
        <v>197</v>
      </c>
      <c r="B144" s="20" t="s">
        <v>236</v>
      </c>
      <c r="C144" s="20"/>
      <c r="D144" s="20" t="s">
        <v>236</v>
      </c>
      <c r="E144" s="31">
        <v>5000.0</v>
      </c>
      <c r="F144" s="20">
        <v>2400.0</v>
      </c>
      <c r="G144" s="32">
        <v>6.54715512281336</v>
      </c>
      <c r="H144" s="32">
        <v>2.0134420048092587</v>
      </c>
      <c r="I144" s="160">
        <v>73.72092245032496</v>
      </c>
      <c r="J144" s="31" t="s">
        <v>31</v>
      </c>
      <c r="K144" s="40">
        <v>1.201</v>
      </c>
      <c r="L144" s="31">
        <v>0.08881</v>
      </c>
      <c r="M144" s="31">
        <v>22.0</v>
      </c>
      <c r="N144" s="20">
        <v>17027.0</v>
      </c>
      <c r="O144" s="31"/>
      <c r="Q144" s="45"/>
      <c r="R144" s="45"/>
      <c r="S144" s="45"/>
      <c r="T144" s="45"/>
      <c r="U144" s="45"/>
      <c r="V144" s="45"/>
      <c r="W144" s="45"/>
      <c r="X144" s="45"/>
      <c r="Y144" s="45"/>
      <c r="Z144" s="45"/>
    </row>
    <row r="145" ht="15.75" customHeight="1">
      <c r="A145" s="20" t="s">
        <v>197</v>
      </c>
      <c r="B145" s="20" t="s">
        <v>236</v>
      </c>
      <c r="C145" s="20"/>
      <c r="D145" s="20" t="s">
        <v>236</v>
      </c>
      <c r="E145" s="31">
        <v>5000.0</v>
      </c>
      <c r="F145" s="20">
        <v>2800.0</v>
      </c>
      <c r="G145" s="32">
        <v>6.548764991180962</v>
      </c>
      <c r="H145" s="32">
        <v>2.011939249197217</v>
      </c>
      <c r="I145" s="160">
        <v>73.73904955726789</v>
      </c>
      <c r="J145" s="31" t="s">
        <v>31</v>
      </c>
      <c r="K145" s="40">
        <v>1.201</v>
      </c>
      <c r="L145" s="31">
        <v>0.08881</v>
      </c>
      <c r="M145" s="31">
        <v>22.0</v>
      </c>
      <c r="N145" s="20">
        <v>17027.0</v>
      </c>
      <c r="O145" s="31"/>
      <c r="Q145" s="45"/>
      <c r="R145" s="45"/>
      <c r="S145" s="45"/>
      <c r="T145" s="45"/>
      <c r="U145" s="45"/>
      <c r="V145" s="45"/>
      <c r="W145" s="45"/>
      <c r="X145" s="45"/>
      <c r="Y145" s="45"/>
      <c r="Z145" s="45"/>
    </row>
    <row r="146" ht="15.75" customHeight="1">
      <c r="A146" s="20" t="s">
        <v>197</v>
      </c>
      <c r="B146" s="20" t="s">
        <v>236</v>
      </c>
      <c r="C146" s="20"/>
      <c r="D146" s="20" t="s">
        <v>236</v>
      </c>
      <c r="E146" s="31">
        <v>5000.0</v>
      </c>
      <c r="F146" s="20">
        <v>3200.0</v>
      </c>
      <c r="G146" s="32">
        <v>6.582795900536917</v>
      </c>
      <c r="H146" s="32">
        <v>2.0128558752141714</v>
      </c>
      <c r="I146" s="160">
        <v>74.12223736670326</v>
      </c>
      <c r="J146" s="31" t="s">
        <v>31</v>
      </c>
      <c r="K146" s="40">
        <v>1.201</v>
      </c>
      <c r="L146" s="31">
        <v>0.08881</v>
      </c>
      <c r="M146" s="31">
        <v>22.0</v>
      </c>
      <c r="N146" s="20">
        <v>17027.0</v>
      </c>
      <c r="O146" s="31"/>
      <c r="Q146" s="45"/>
      <c r="R146" s="45"/>
      <c r="S146" s="45"/>
      <c r="T146" s="45"/>
      <c r="U146" s="45"/>
      <c r="V146" s="45"/>
      <c r="W146" s="45"/>
      <c r="X146" s="45"/>
      <c r="Y146" s="45"/>
      <c r="Z146" s="45"/>
    </row>
    <row r="147" ht="15.75" customHeight="1">
      <c r="A147" s="20" t="s">
        <v>198</v>
      </c>
      <c r="B147" s="20" t="s">
        <v>236</v>
      </c>
      <c r="C147" s="20"/>
      <c r="D147" s="20" t="s">
        <v>236</v>
      </c>
      <c r="E147" s="31">
        <v>20000.0</v>
      </c>
      <c r="F147" s="20">
        <v>400.0</v>
      </c>
      <c r="G147" s="32">
        <v>1.407328174127476</v>
      </c>
      <c r="H147" s="32" t="s">
        <v>248</v>
      </c>
      <c r="I147" s="31" t="s">
        <v>248</v>
      </c>
      <c r="J147" s="31" t="s">
        <v>31</v>
      </c>
      <c r="K147" s="40">
        <v>1.201</v>
      </c>
      <c r="L147" s="31" t="s">
        <v>248</v>
      </c>
      <c r="M147" s="31" t="s">
        <v>248</v>
      </c>
      <c r="N147" s="31" t="s">
        <v>248</v>
      </c>
      <c r="O147" s="31"/>
      <c r="Q147" s="45"/>
      <c r="R147" s="45"/>
      <c r="S147" s="45"/>
      <c r="T147" s="45"/>
      <c r="U147" s="45"/>
      <c r="V147" s="45"/>
      <c r="W147" s="45"/>
      <c r="X147" s="45"/>
      <c r="Y147" s="45"/>
      <c r="Z147" s="45"/>
    </row>
    <row r="148" ht="15.75" customHeight="1">
      <c r="A148" s="20" t="s">
        <v>198</v>
      </c>
      <c r="B148" s="20" t="s">
        <v>236</v>
      </c>
      <c r="C148" s="20"/>
      <c r="D148" s="20" t="s">
        <v>236</v>
      </c>
      <c r="E148" s="31">
        <v>20000.0</v>
      </c>
      <c r="F148" s="20">
        <v>800.0</v>
      </c>
      <c r="G148" s="32">
        <v>1.5191292506079757</v>
      </c>
      <c r="H148" s="32" t="s">
        <v>248</v>
      </c>
      <c r="I148" s="31" t="s">
        <v>248</v>
      </c>
      <c r="J148" s="31" t="s">
        <v>31</v>
      </c>
      <c r="K148" s="40">
        <v>1.201</v>
      </c>
      <c r="L148" s="31" t="s">
        <v>248</v>
      </c>
      <c r="M148" s="31" t="s">
        <v>248</v>
      </c>
      <c r="N148" s="31" t="s">
        <v>248</v>
      </c>
      <c r="O148" s="31"/>
      <c r="Q148" s="45"/>
      <c r="R148" s="45"/>
      <c r="S148" s="45"/>
      <c r="T148" s="45"/>
      <c r="U148" s="45"/>
      <c r="V148" s="45"/>
      <c r="W148" s="45"/>
      <c r="X148" s="45"/>
      <c r="Y148" s="45"/>
      <c r="Z148" s="45"/>
    </row>
    <row r="149" ht="15.75" customHeight="1">
      <c r="A149" s="20" t="s">
        <v>198</v>
      </c>
      <c r="B149" s="20" t="s">
        <v>236</v>
      </c>
      <c r="C149" s="20"/>
      <c r="D149" s="20" t="s">
        <v>236</v>
      </c>
      <c r="E149" s="31">
        <v>20000.0</v>
      </c>
      <c r="F149" s="20">
        <v>1200.0</v>
      </c>
      <c r="G149" s="32" t="s">
        <v>248</v>
      </c>
      <c r="H149" s="32" t="s">
        <v>248</v>
      </c>
      <c r="I149" s="31" t="s">
        <v>248</v>
      </c>
      <c r="J149" s="31" t="s">
        <v>31</v>
      </c>
      <c r="K149" s="40">
        <v>1.201</v>
      </c>
      <c r="L149" s="31" t="s">
        <v>248</v>
      </c>
      <c r="M149" s="31" t="s">
        <v>248</v>
      </c>
      <c r="N149" s="31" t="s">
        <v>248</v>
      </c>
      <c r="O149" s="31"/>
      <c r="Q149" s="45"/>
      <c r="R149" s="45"/>
      <c r="S149" s="45"/>
      <c r="T149" s="45"/>
      <c r="U149" s="45"/>
      <c r="V149" s="45"/>
      <c r="W149" s="45"/>
      <c r="X149" s="45"/>
      <c r="Y149" s="45"/>
      <c r="Z149" s="45"/>
    </row>
    <row r="150" ht="15.75" customHeight="1">
      <c r="A150" s="20" t="s">
        <v>198</v>
      </c>
      <c r="B150" s="20" t="s">
        <v>236</v>
      </c>
      <c r="C150" s="20"/>
      <c r="D150" s="20" t="s">
        <v>236</v>
      </c>
      <c r="E150" s="31">
        <v>20000.0</v>
      </c>
      <c r="F150" s="20">
        <v>1600.0</v>
      </c>
      <c r="G150" s="32" t="s">
        <v>248</v>
      </c>
      <c r="H150" s="32" t="s">
        <v>248</v>
      </c>
      <c r="I150" s="31" t="s">
        <v>248</v>
      </c>
      <c r="J150" s="31" t="s">
        <v>31</v>
      </c>
      <c r="K150" s="40">
        <v>1.201</v>
      </c>
      <c r="L150" s="31" t="s">
        <v>248</v>
      </c>
      <c r="M150" s="31" t="s">
        <v>248</v>
      </c>
      <c r="N150" s="31" t="s">
        <v>248</v>
      </c>
      <c r="O150" s="31"/>
      <c r="Q150" s="45"/>
      <c r="R150" s="45"/>
      <c r="S150" s="45"/>
      <c r="T150" s="45"/>
      <c r="U150" s="45"/>
      <c r="V150" s="45"/>
      <c r="W150" s="45"/>
      <c r="X150" s="45"/>
      <c r="Y150" s="45"/>
      <c r="Z150" s="45"/>
    </row>
    <row r="151" ht="15.75" customHeight="1">
      <c r="A151" s="20" t="s">
        <v>198</v>
      </c>
      <c r="B151" s="20" t="s">
        <v>236</v>
      </c>
      <c r="C151" s="20"/>
      <c r="D151" s="20" t="s">
        <v>236</v>
      </c>
      <c r="E151" s="31">
        <v>20000.0</v>
      </c>
      <c r="F151" s="20">
        <v>2000.0</v>
      </c>
      <c r="G151" s="32" t="s">
        <v>248</v>
      </c>
      <c r="H151" s="32" t="s">
        <v>248</v>
      </c>
      <c r="I151" s="31" t="s">
        <v>248</v>
      </c>
      <c r="J151" s="31" t="s">
        <v>31</v>
      </c>
      <c r="K151" s="40">
        <v>1.201</v>
      </c>
      <c r="L151" s="31" t="s">
        <v>248</v>
      </c>
      <c r="M151" s="31" t="s">
        <v>248</v>
      </c>
      <c r="N151" s="31" t="s">
        <v>248</v>
      </c>
      <c r="O151" s="31"/>
      <c r="Q151" s="45"/>
      <c r="R151" s="45"/>
      <c r="S151" s="45"/>
      <c r="T151" s="45"/>
      <c r="U151" s="45"/>
      <c r="V151" s="45"/>
      <c r="W151" s="45"/>
      <c r="X151" s="45"/>
      <c r="Y151" s="45"/>
      <c r="Z151" s="45"/>
    </row>
    <row r="152" ht="15.75" customHeight="1">
      <c r="A152" s="20" t="s">
        <v>198</v>
      </c>
      <c r="B152" s="20" t="s">
        <v>236</v>
      </c>
      <c r="C152" s="20"/>
      <c r="D152" s="20" t="s">
        <v>236</v>
      </c>
      <c r="E152" s="31">
        <v>20000.0</v>
      </c>
      <c r="F152" s="20">
        <v>2400.0</v>
      </c>
      <c r="G152" s="32" t="s">
        <v>248</v>
      </c>
      <c r="H152" s="32" t="s">
        <v>248</v>
      </c>
      <c r="I152" s="31" t="s">
        <v>248</v>
      </c>
      <c r="J152" s="31" t="s">
        <v>31</v>
      </c>
      <c r="K152" s="40">
        <v>1.201</v>
      </c>
      <c r="L152" s="31" t="s">
        <v>248</v>
      </c>
      <c r="M152" s="31" t="s">
        <v>248</v>
      </c>
      <c r="N152" s="31" t="s">
        <v>248</v>
      </c>
      <c r="O152" s="31"/>
      <c r="Q152" s="45"/>
      <c r="R152" s="45"/>
      <c r="S152" s="45"/>
      <c r="T152" s="45"/>
      <c r="U152" s="45"/>
      <c r="V152" s="45"/>
      <c r="W152" s="45"/>
      <c r="X152" s="45"/>
      <c r="Y152" s="45"/>
      <c r="Z152" s="45"/>
    </row>
    <row r="153" ht="15.75" customHeight="1">
      <c r="A153" s="20" t="s">
        <v>198</v>
      </c>
      <c r="B153" s="20" t="s">
        <v>236</v>
      </c>
      <c r="C153" s="20"/>
      <c r="D153" s="20" t="s">
        <v>236</v>
      </c>
      <c r="E153" s="31">
        <v>20000.0</v>
      </c>
      <c r="F153" s="20">
        <v>2800.0</v>
      </c>
      <c r="G153" s="32" t="s">
        <v>248</v>
      </c>
      <c r="H153" s="32" t="s">
        <v>248</v>
      </c>
      <c r="I153" s="31" t="s">
        <v>248</v>
      </c>
      <c r="J153" s="31" t="s">
        <v>31</v>
      </c>
      <c r="K153" s="40">
        <v>1.201</v>
      </c>
      <c r="L153" s="31" t="s">
        <v>248</v>
      </c>
      <c r="M153" s="31" t="s">
        <v>248</v>
      </c>
      <c r="N153" s="31" t="s">
        <v>248</v>
      </c>
      <c r="O153" s="31"/>
      <c r="Q153" s="45"/>
      <c r="R153" s="45"/>
      <c r="S153" s="45"/>
      <c r="T153" s="45"/>
      <c r="U153" s="45"/>
      <c r="V153" s="45"/>
      <c r="W153" s="45"/>
      <c r="X153" s="45"/>
      <c r="Y153" s="45"/>
      <c r="Z153" s="45"/>
    </row>
    <row r="154" ht="15.75" customHeight="1">
      <c r="A154" s="20" t="s">
        <v>198</v>
      </c>
      <c r="B154" s="20" t="s">
        <v>236</v>
      </c>
      <c r="C154" s="20"/>
      <c r="D154" s="20" t="s">
        <v>236</v>
      </c>
      <c r="E154" s="31">
        <v>20000.0</v>
      </c>
      <c r="F154" s="20">
        <v>3200.0</v>
      </c>
      <c r="G154" s="32" t="s">
        <v>248</v>
      </c>
      <c r="H154" s="32" t="s">
        <v>248</v>
      </c>
      <c r="I154" s="31" t="s">
        <v>248</v>
      </c>
      <c r="J154" s="31" t="s">
        <v>31</v>
      </c>
      <c r="K154" s="40">
        <v>1.201</v>
      </c>
      <c r="L154" s="31" t="s">
        <v>248</v>
      </c>
      <c r="M154" s="31" t="s">
        <v>248</v>
      </c>
      <c r="N154" s="31" t="s">
        <v>248</v>
      </c>
      <c r="O154" s="31"/>
      <c r="Q154" s="45"/>
      <c r="R154" s="45"/>
      <c r="S154" s="45"/>
      <c r="T154" s="45"/>
      <c r="U154" s="45"/>
      <c r="V154" s="45"/>
      <c r="W154" s="45"/>
      <c r="X154" s="45"/>
      <c r="Y154" s="45"/>
      <c r="Z154" s="45"/>
    </row>
    <row r="155" ht="15.75" customHeight="1">
      <c r="A155" s="20" t="s">
        <v>200</v>
      </c>
      <c r="B155" s="20" t="s">
        <v>236</v>
      </c>
      <c r="C155" s="20"/>
      <c r="D155" s="20" t="s">
        <v>236</v>
      </c>
      <c r="E155" s="31">
        <v>5000.0</v>
      </c>
      <c r="F155" s="20">
        <v>400.0</v>
      </c>
      <c r="G155" s="32">
        <v>9.563128910834303</v>
      </c>
      <c r="H155" s="32">
        <v>1.7824999162765809</v>
      </c>
      <c r="I155" s="160">
        <v>63.116650609533124</v>
      </c>
      <c r="J155" s="31" t="s">
        <v>31</v>
      </c>
      <c r="K155" s="40">
        <v>1.201</v>
      </c>
      <c r="L155" s="161">
        <v>0.151515152</v>
      </c>
      <c r="M155" s="31">
        <v>22.0</v>
      </c>
      <c r="N155" s="20">
        <v>17027.0</v>
      </c>
      <c r="O155" s="31"/>
      <c r="Q155" s="45"/>
      <c r="R155" s="45"/>
      <c r="S155" s="45"/>
      <c r="T155" s="45"/>
      <c r="U155" s="45"/>
      <c r="V155" s="45"/>
      <c r="W155" s="45"/>
      <c r="X155" s="45"/>
      <c r="Y155" s="45"/>
      <c r="Z155" s="45"/>
    </row>
    <row r="156" ht="15.75" customHeight="1">
      <c r="A156" s="20" t="s">
        <v>200</v>
      </c>
      <c r="B156" s="20" t="s">
        <v>236</v>
      </c>
      <c r="C156" s="20"/>
      <c r="D156" s="20" t="s">
        <v>236</v>
      </c>
      <c r="E156" s="31">
        <v>5000.0</v>
      </c>
      <c r="F156" s="20">
        <v>800.0</v>
      </c>
      <c r="G156" s="32">
        <v>8.437860900815778</v>
      </c>
      <c r="H156" s="32">
        <v>1.6997140022521036</v>
      </c>
      <c r="I156" s="160">
        <v>55.689881767176516</v>
      </c>
      <c r="J156" s="31" t="s">
        <v>31</v>
      </c>
      <c r="K156" s="40">
        <v>1.201</v>
      </c>
      <c r="L156" s="161">
        <v>0.151515152</v>
      </c>
      <c r="M156" s="31">
        <v>22.0</v>
      </c>
      <c r="N156" s="20">
        <v>17027.0</v>
      </c>
      <c r="O156" s="31"/>
      <c r="Q156" s="45"/>
      <c r="R156" s="45"/>
      <c r="S156" s="45"/>
      <c r="T156" s="45"/>
      <c r="U156" s="45"/>
      <c r="V156" s="45"/>
      <c r="W156" s="45"/>
      <c r="X156" s="45"/>
      <c r="Y156" s="45"/>
      <c r="Z156" s="45"/>
    </row>
    <row r="157" ht="15.75" customHeight="1">
      <c r="A157" s="20" t="s">
        <v>200</v>
      </c>
      <c r="B157" s="20" t="s">
        <v>236</v>
      </c>
      <c r="C157" s="20"/>
      <c r="D157" s="20" t="s">
        <v>236</v>
      </c>
      <c r="E157" s="31">
        <v>2000.0</v>
      </c>
      <c r="F157" s="20">
        <v>1200.0</v>
      </c>
      <c r="G157" s="32">
        <v>9.245830753245547</v>
      </c>
      <c r="H157" s="32">
        <v>1.7250128101633275</v>
      </c>
      <c r="I157" s="160">
        <v>61.02248277614867</v>
      </c>
      <c r="J157" s="31" t="s">
        <v>31</v>
      </c>
      <c r="K157" s="40">
        <v>1.201</v>
      </c>
      <c r="L157" s="161">
        <v>0.151515152</v>
      </c>
      <c r="M157" s="31">
        <v>22.0</v>
      </c>
      <c r="N157" s="20">
        <v>17027.0</v>
      </c>
      <c r="O157" s="31"/>
      <c r="Q157" s="45"/>
      <c r="R157" s="45"/>
      <c r="S157" s="45"/>
      <c r="T157" s="45"/>
      <c r="U157" s="45"/>
      <c r="V157" s="45"/>
      <c r="W157" s="45"/>
      <c r="X157" s="45"/>
      <c r="Y157" s="45"/>
      <c r="Z157" s="45"/>
    </row>
    <row r="158" ht="15.75" customHeight="1">
      <c r="A158" s="20" t="s">
        <v>200</v>
      </c>
      <c r="B158" s="20" t="s">
        <v>236</v>
      </c>
      <c r="C158" s="20"/>
      <c r="D158" s="20" t="s">
        <v>236</v>
      </c>
      <c r="E158" s="31">
        <v>2000.0</v>
      </c>
      <c r="F158" s="20">
        <v>1600.0</v>
      </c>
      <c r="G158" s="32">
        <v>10.019624239327143</v>
      </c>
      <c r="H158" s="32">
        <v>1.7464756805469555</v>
      </c>
      <c r="I158" s="160">
        <v>66.12951976794469</v>
      </c>
      <c r="J158" s="31" t="s">
        <v>31</v>
      </c>
      <c r="K158" s="40">
        <v>1.201</v>
      </c>
      <c r="L158" s="161">
        <v>0.151515152</v>
      </c>
      <c r="M158" s="31">
        <v>22.0</v>
      </c>
      <c r="N158" s="20">
        <v>17027.0</v>
      </c>
      <c r="O158" s="31"/>
      <c r="Q158" s="45"/>
      <c r="R158" s="45"/>
      <c r="S158" s="45"/>
      <c r="T158" s="45"/>
      <c r="U158" s="45"/>
      <c r="V158" s="45"/>
      <c r="W158" s="45"/>
      <c r="X158" s="45"/>
      <c r="Y158" s="45"/>
      <c r="Z158" s="45"/>
    </row>
    <row r="159" ht="15.75" customHeight="1">
      <c r="A159" s="20" t="s">
        <v>200</v>
      </c>
      <c r="B159" s="20" t="s">
        <v>236</v>
      </c>
      <c r="C159" s="20"/>
      <c r="D159" s="20" t="s">
        <v>236</v>
      </c>
      <c r="E159" s="31">
        <v>2000.0</v>
      </c>
      <c r="F159" s="20">
        <v>2000.0</v>
      </c>
      <c r="G159" s="32">
        <v>10.033497245499785</v>
      </c>
      <c r="H159" s="32">
        <v>1.7299272079414343</v>
      </c>
      <c r="I159" s="160">
        <v>66.22108160839112</v>
      </c>
      <c r="J159" s="31" t="s">
        <v>31</v>
      </c>
      <c r="K159" s="40">
        <v>1.201</v>
      </c>
      <c r="L159" s="161">
        <v>0.151515152</v>
      </c>
      <c r="M159" s="31">
        <v>22.0</v>
      </c>
      <c r="N159" s="20">
        <v>17027.0</v>
      </c>
      <c r="O159" s="31"/>
      <c r="Q159" s="45"/>
      <c r="R159" s="45"/>
      <c r="S159" s="45"/>
      <c r="T159" s="45"/>
      <c r="U159" s="45"/>
      <c r="V159" s="45"/>
      <c r="W159" s="45"/>
      <c r="X159" s="45"/>
      <c r="Y159" s="45"/>
      <c r="Z159" s="45"/>
    </row>
    <row r="160" ht="15.75" customHeight="1">
      <c r="A160" s="20" t="s">
        <v>200</v>
      </c>
      <c r="B160" s="20" t="s">
        <v>236</v>
      </c>
      <c r="C160" s="20"/>
      <c r="D160" s="20" t="s">
        <v>236</v>
      </c>
      <c r="E160" s="31">
        <v>1000.0</v>
      </c>
      <c r="F160" s="20">
        <v>2400.0</v>
      </c>
      <c r="G160" s="32">
        <v>9.243673789057146</v>
      </c>
      <c r="H160" s="32">
        <v>1.6957805412619025</v>
      </c>
      <c r="I160" s="160">
        <v>61.00824681255078</v>
      </c>
      <c r="J160" s="31" t="s">
        <v>31</v>
      </c>
      <c r="K160" s="40">
        <v>1.201</v>
      </c>
      <c r="L160" s="161">
        <v>0.151515152</v>
      </c>
      <c r="M160" s="31">
        <v>22.0</v>
      </c>
      <c r="N160" s="20">
        <v>17027.0</v>
      </c>
      <c r="O160" s="31"/>
      <c r="Q160" s="45"/>
      <c r="R160" s="45"/>
      <c r="S160" s="45"/>
      <c r="T160" s="45"/>
      <c r="U160" s="45"/>
      <c r="V160" s="45"/>
      <c r="W160" s="45"/>
      <c r="X160" s="45"/>
      <c r="Y160" s="45"/>
      <c r="Z160" s="45"/>
    </row>
    <row r="161" ht="15.75" customHeight="1">
      <c r="A161" s="20" t="s">
        <v>200</v>
      </c>
      <c r="B161" s="20" t="s">
        <v>236</v>
      </c>
      <c r="C161" s="20"/>
      <c r="D161" s="20" t="s">
        <v>236</v>
      </c>
      <c r="E161" s="31">
        <v>50000.0</v>
      </c>
      <c r="F161" s="20">
        <v>2800.0</v>
      </c>
      <c r="G161" s="32">
        <v>13.551975410962665</v>
      </c>
      <c r="H161" s="32">
        <v>1.841012363466544</v>
      </c>
      <c r="I161" s="160">
        <v>89.44303742613587</v>
      </c>
      <c r="J161" s="31" t="s">
        <v>31</v>
      </c>
      <c r="K161" s="40">
        <v>1.201</v>
      </c>
      <c r="L161" s="161">
        <v>0.151515152</v>
      </c>
      <c r="M161" s="31">
        <v>22.0</v>
      </c>
      <c r="N161" s="20">
        <v>17027.0</v>
      </c>
      <c r="O161" s="31"/>
      <c r="Q161" s="45"/>
      <c r="R161" s="45"/>
      <c r="S161" s="45"/>
      <c r="T161" s="45"/>
      <c r="U161" s="45"/>
      <c r="V161" s="45"/>
      <c r="W161" s="45"/>
      <c r="X161" s="45"/>
      <c r="Y161" s="45"/>
      <c r="Z161" s="45"/>
    </row>
    <row r="162" ht="15.75" customHeight="1">
      <c r="A162" s="20" t="s">
        <v>200</v>
      </c>
      <c r="B162" s="20" t="s">
        <v>236</v>
      </c>
      <c r="C162" s="20"/>
      <c r="D162" s="20" t="s">
        <v>236</v>
      </c>
      <c r="E162" s="31">
        <v>2000.0</v>
      </c>
      <c r="F162" s="20">
        <v>3200.0</v>
      </c>
      <c r="G162" s="32">
        <v>9.280411885388146</v>
      </c>
      <c r="H162" s="32">
        <v>1.6856515384482755</v>
      </c>
      <c r="I162" s="160">
        <v>61.25071824755947</v>
      </c>
      <c r="J162" s="31" t="s">
        <v>31</v>
      </c>
      <c r="K162" s="40">
        <v>1.201</v>
      </c>
      <c r="L162" s="161">
        <v>0.151515152</v>
      </c>
      <c r="M162" s="31">
        <v>22.0</v>
      </c>
      <c r="N162" s="20">
        <v>17027.0</v>
      </c>
      <c r="O162" s="31"/>
      <c r="Q162" s="45"/>
      <c r="R162" s="45"/>
      <c r="S162" s="45"/>
      <c r="T162" s="45"/>
      <c r="U162" s="45"/>
      <c r="V162" s="45"/>
      <c r="W162" s="45"/>
      <c r="X162" s="45"/>
      <c r="Y162" s="45"/>
      <c r="Z162" s="45"/>
    </row>
    <row r="163" ht="15.75" customHeight="1">
      <c r="A163" s="20" t="s">
        <v>206</v>
      </c>
      <c r="B163" s="20" t="s">
        <v>236</v>
      </c>
      <c r="C163" s="20"/>
      <c r="D163" s="20" t="s">
        <v>236</v>
      </c>
      <c r="E163" s="31">
        <v>20000.0</v>
      </c>
      <c r="F163" s="20">
        <v>400.0</v>
      </c>
      <c r="G163" s="32">
        <v>3.094065612478072</v>
      </c>
      <c r="H163" s="32">
        <v>1.49692165055493</v>
      </c>
      <c r="I163" s="31">
        <v>20.637422794584438</v>
      </c>
      <c r="J163" s="31" t="s">
        <v>31</v>
      </c>
      <c r="K163" s="40">
        <v>1.201</v>
      </c>
      <c r="L163" s="31">
        <v>0.149925</v>
      </c>
      <c r="M163" s="31">
        <v>22.0</v>
      </c>
      <c r="N163" s="20">
        <v>17027.0</v>
      </c>
      <c r="O163" s="31"/>
      <c r="Q163" s="45"/>
      <c r="R163" s="45"/>
      <c r="S163" s="45"/>
      <c r="T163" s="45"/>
      <c r="U163" s="45"/>
      <c r="V163" s="45"/>
      <c r="W163" s="45"/>
      <c r="X163" s="45"/>
      <c r="Y163" s="45"/>
      <c r="Z163" s="45"/>
    </row>
    <row r="164" ht="15.75" customHeight="1">
      <c r="A164" s="20" t="s">
        <v>206</v>
      </c>
      <c r="B164" s="20" t="s">
        <v>236</v>
      </c>
      <c r="C164" s="20"/>
      <c r="D164" s="20" t="s">
        <v>236</v>
      </c>
      <c r="E164" s="31">
        <v>20000.0</v>
      </c>
      <c r="F164" s="20">
        <v>800.0</v>
      </c>
      <c r="G164" s="32">
        <v>3.2355575606153764</v>
      </c>
      <c r="H164" s="32">
        <v>1.5193459629302595</v>
      </c>
      <c r="I164" s="31">
        <v>21.58117432459814</v>
      </c>
      <c r="J164" s="31" t="s">
        <v>31</v>
      </c>
      <c r="K164" s="40">
        <v>1.201</v>
      </c>
      <c r="L164" s="31">
        <v>0.149925</v>
      </c>
      <c r="M164" s="31">
        <v>22.0</v>
      </c>
      <c r="N164" s="20">
        <v>17027.0</v>
      </c>
      <c r="O164" s="31"/>
      <c r="Q164" s="45"/>
      <c r="R164" s="45"/>
      <c r="S164" s="45"/>
      <c r="T164" s="45"/>
      <c r="U164" s="45"/>
      <c r="V164" s="45"/>
      <c r="W164" s="45"/>
      <c r="X164" s="45"/>
      <c r="Y164" s="45"/>
      <c r="Z164" s="45"/>
    </row>
    <row r="165" ht="15.75" customHeight="1">
      <c r="A165" s="20" t="s">
        <v>206</v>
      </c>
      <c r="B165" s="20" t="s">
        <v>236</v>
      </c>
      <c r="C165" s="20"/>
      <c r="D165" s="20" t="s">
        <v>236</v>
      </c>
      <c r="E165" s="31">
        <v>20000.0</v>
      </c>
      <c r="F165" s="20">
        <v>1200.0</v>
      </c>
      <c r="G165" s="32">
        <v>3.3220344262638957</v>
      </c>
      <c r="H165" s="32">
        <v>1.526976698885413</v>
      </c>
      <c r="I165" s="31">
        <v>22.157975162673974</v>
      </c>
      <c r="J165" s="31" t="s">
        <v>31</v>
      </c>
      <c r="K165" s="40">
        <v>1.201</v>
      </c>
      <c r="L165" s="31">
        <v>0.149925</v>
      </c>
      <c r="M165" s="31">
        <v>22.0</v>
      </c>
      <c r="N165" s="20">
        <v>17027.0</v>
      </c>
      <c r="O165" s="31"/>
      <c r="Q165" s="45"/>
      <c r="R165" s="45"/>
      <c r="S165" s="45"/>
      <c r="T165" s="45"/>
      <c r="U165" s="45"/>
      <c r="V165" s="45"/>
      <c r="W165" s="45"/>
      <c r="X165" s="45"/>
      <c r="Y165" s="45"/>
      <c r="Z165" s="45"/>
    </row>
    <row r="166" ht="15.75" customHeight="1">
      <c r="A166" s="20" t="s">
        <v>206</v>
      </c>
      <c r="B166" s="20" t="s">
        <v>236</v>
      </c>
      <c r="C166" s="20"/>
      <c r="D166" s="20" t="s">
        <v>236</v>
      </c>
      <c r="E166" s="31">
        <v>20000.0</v>
      </c>
      <c r="F166" s="20">
        <v>1600.0</v>
      </c>
      <c r="G166" s="32">
        <v>3.4883702715331135</v>
      </c>
      <c r="H166" s="32">
        <v>1.5463446998607917</v>
      </c>
      <c r="I166" s="31">
        <v>23.26743552798475</v>
      </c>
      <c r="J166" s="31" t="s">
        <v>31</v>
      </c>
      <c r="K166" s="40">
        <v>1.201</v>
      </c>
      <c r="L166" s="31">
        <v>0.149925</v>
      </c>
      <c r="M166" s="31">
        <v>22.0</v>
      </c>
      <c r="N166" s="20">
        <v>17027.0</v>
      </c>
      <c r="O166" s="31"/>
      <c r="Q166" s="45"/>
      <c r="R166" s="45"/>
      <c r="S166" s="45"/>
      <c r="T166" s="45"/>
      <c r="U166" s="45"/>
      <c r="V166" s="45"/>
      <c r="W166" s="45"/>
      <c r="X166" s="45"/>
      <c r="Y166" s="45"/>
      <c r="Z166" s="45"/>
    </row>
    <row r="167" ht="15.75" customHeight="1">
      <c r="A167" s="20" t="s">
        <v>206</v>
      </c>
      <c r="B167" s="20" t="s">
        <v>236</v>
      </c>
      <c r="C167" s="20"/>
      <c r="D167" s="20" t="s">
        <v>236</v>
      </c>
      <c r="E167" s="31">
        <v>20000.0</v>
      </c>
      <c r="F167" s="20">
        <v>2000.0</v>
      </c>
      <c r="G167" s="32">
        <v>3.5344880336693323</v>
      </c>
      <c r="H167" s="32">
        <v>1.5494706634521616</v>
      </c>
      <c r="I167" s="31">
        <v>23.575041078334717</v>
      </c>
      <c r="J167" s="31" t="s">
        <v>31</v>
      </c>
      <c r="K167" s="40">
        <v>1.201</v>
      </c>
      <c r="L167" s="31">
        <v>0.149925</v>
      </c>
      <c r="M167" s="31">
        <v>22.0</v>
      </c>
      <c r="N167" s="20">
        <v>17027.0</v>
      </c>
      <c r="O167" s="31"/>
      <c r="Q167" s="45"/>
      <c r="R167" s="45"/>
      <c r="S167" s="45"/>
      <c r="T167" s="45"/>
      <c r="U167" s="45"/>
      <c r="V167" s="45"/>
      <c r="W167" s="45"/>
      <c r="X167" s="45"/>
      <c r="Y167" s="45"/>
      <c r="Z167" s="45"/>
    </row>
    <row r="168" ht="15.75" customHeight="1">
      <c r="A168" s="20" t="s">
        <v>206</v>
      </c>
      <c r="B168" s="20" t="s">
        <v>236</v>
      </c>
      <c r="C168" s="20"/>
      <c r="D168" s="20" t="s">
        <v>236</v>
      </c>
      <c r="E168" s="31">
        <v>20000.0</v>
      </c>
      <c r="F168" s="20">
        <v>2400.0</v>
      </c>
      <c r="G168" s="32">
        <v>3.580502060210767</v>
      </c>
      <c r="H168" s="32">
        <v>1.552896422280364</v>
      </c>
      <c r="I168" s="31">
        <v>23.881954712094494</v>
      </c>
      <c r="J168" s="31" t="s">
        <v>31</v>
      </c>
      <c r="K168" s="40">
        <v>1.201</v>
      </c>
      <c r="L168" s="31">
        <v>0.149925</v>
      </c>
      <c r="M168" s="31">
        <v>22.0</v>
      </c>
      <c r="N168" s="20">
        <v>17027.0</v>
      </c>
      <c r="O168" s="31"/>
      <c r="Q168" s="45"/>
      <c r="R168" s="45"/>
      <c r="S168" s="45"/>
      <c r="T168" s="45"/>
      <c r="U168" s="45"/>
      <c r="V168" s="45"/>
      <c r="W168" s="45"/>
      <c r="X168" s="45"/>
      <c r="Y168" s="45"/>
      <c r="Z168" s="45"/>
    </row>
    <row r="169" ht="15.75" customHeight="1">
      <c r="A169" s="20" t="s">
        <v>206</v>
      </c>
      <c r="B169" s="20" t="s">
        <v>236</v>
      </c>
      <c r="C169" s="20"/>
      <c r="D169" s="20" t="s">
        <v>236</v>
      </c>
      <c r="E169" s="31">
        <v>20000.0</v>
      </c>
      <c r="F169" s="20">
        <v>2800.0</v>
      </c>
      <c r="G169" s="32">
        <v>3.6085782321684277</v>
      </c>
      <c r="H169" s="32">
        <v>1.5544421030722164</v>
      </c>
      <c r="I169" s="31">
        <v>24.06922282586912</v>
      </c>
      <c r="J169" s="31" t="s">
        <v>31</v>
      </c>
      <c r="K169" s="40">
        <v>1.201</v>
      </c>
      <c r="L169" s="31">
        <v>0.149925</v>
      </c>
      <c r="M169" s="31">
        <v>22.0</v>
      </c>
      <c r="N169" s="20">
        <v>17027.0</v>
      </c>
      <c r="O169" s="31"/>
      <c r="Q169" s="45"/>
      <c r="R169" s="45"/>
      <c r="S169" s="45"/>
      <c r="T169" s="45"/>
      <c r="U169" s="45"/>
      <c r="V169" s="45"/>
      <c r="W169" s="45"/>
      <c r="X169" s="45"/>
      <c r="Y169" s="45"/>
      <c r="Z169" s="45"/>
    </row>
    <row r="170" ht="15.75" customHeight="1">
      <c r="A170" s="20" t="s">
        <v>206</v>
      </c>
      <c r="B170" s="20" t="s">
        <v>236</v>
      </c>
      <c r="C170" s="20"/>
      <c r="D170" s="20" t="s">
        <v>236</v>
      </c>
      <c r="E170" s="31">
        <v>20000.0</v>
      </c>
      <c r="F170" s="20">
        <v>3200.0</v>
      </c>
      <c r="G170" s="32">
        <v>3.704061128468622</v>
      </c>
      <c r="H170" s="32">
        <v>1.5651870319148744</v>
      </c>
      <c r="I170" s="31">
        <v>24.706093903409183</v>
      </c>
      <c r="J170" s="31" t="s">
        <v>31</v>
      </c>
      <c r="K170" s="40">
        <v>1.201</v>
      </c>
      <c r="L170" s="31">
        <v>0.149925</v>
      </c>
      <c r="M170" s="31">
        <v>22.0</v>
      </c>
      <c r="N170" s="20">
        <v>17027.0</v>
      </c>
      <c r="O170" s="31"/>
      <c r="Q170" s="45"/>
      <c r="R170" s="45"/>
      <c r="S170" s="45"/>
      <c r="T170" s="45"/>
      <c r="U170" s="45"/>
      <c r="V170" s="45"/>
      <c r="W170" s="45"/>
      <c r="X170" s="45"/>
      <c r="Y170" s="45"/>
      <c r="Z170" s="45"/>
    </row>
    <row r="171" ht="15.75" customHeight="1">
      <c r="A171" s="20" t="s">
        <v>214</v>
      </c>
      <c r="B171" s="20" t="s">
        <v>236</v>
      </c>
      <c r="C171" s="20"/>
      <c r="D171" s="20" t="s">
        <v>236</v>
      </c>
      <c r="E171" s="31">
        <v>20000.0</v>
      </c>
      <c r="F171" s="20">
        <v>400.0</v>
      </c>
      <c r="G171" s="32">
        <v>2.009912273357285</v>
      </c>
      <c r="H171" s="32">
        <v>1.4931263350040147</v>
      </c>
      <c r="I171" s="31">
        <v>15.792186011826736</v>
      </c>
      <c r="J171" s="31" t="s">
        <v>31</v>
      </c>
      <c r="K171" s="40">
        <v>1.201</v>
      </c>
      <c r="L171" s="161">
        <v>0.127272581</v>
      </c>
      <c r="M171" s="31">
        <v>22.0</v>
      </c>
      <c r="N171" s="20">
        <v>17027.0</v>
      </c>
      <c r="O171" s="31"/>
      <c r="Q171" s="45"/>
      <c r="R171" s="45"/>
      <c r="S171" s="45"/>
      <c r="T171" s="45"/>
      <c r="U171" s="45"/>
      <c r="V171" s="45"/>
      <c r="W171" s="45"/>
      <c r="X171" s="45"/>
      <c r="Y171" s="45"/>
      <c r="Z171" s="45"/>
    </row>
    <row r="172" ht="15.75" customHeight="1">
      <c r="A172" s="20" t="s">
        <v>214</v>
      </c>
      <c r="B172" s="20" t="s">
        <v>236</v>
      </c>
      <c r="C172" s="20"/>
      <c r="D172" s="20" t="s">
        <v>236</v>
      </c>
      <c r="E172" s="31">
        <v>20000.0</v>
      </c>
      <c r="F172" s="20">
        <v>800.0</v>
      </c>
      <c r="G172" s="32">
        <v>2.0899660115358354</v>
      </c>
      <c r="H172" s="32">
        <v>1.5040598120000026</v>
      </c>
      <c r="I172" s="31">
        <v>16.42118039183817</v>
      </c>
      <c r="J172" s="31" t="s">
        <v>31</v>
      </c>
      <c r="K172" s="40">
        <v>1.201</v>
      </c>
      <c r="L172" s="161">
        <v>0.127272581</v>
      </c>
      <c r="M172" s="31">
        <v>22.0</v>
      </c>
      <c r="N172" s="20">
        <v>17027.0</v>
      </c>
      <c r="O172" s="31"/>
      <c r="Q172" s="45"/>
      <c r="R172" s="45"/>
      <c r="S172" s="45"/>
      <c r="T172" s="45"/>
      <c r="U172" s="45"/>
      <c r="V172" s="45"/>
      <c r="W172" s="45"/>
      <c r="X172" s="45"/>
      <c r="Y172" s="45"/>
      <c r="Z172" s="45"/>
    </row>
    <row r="173" ht="15.75" customHeight="1">
      <c r="A173" s="20" t="s">
        <v>214</v>
      </c>
      <c r="B173" s="20" t="s">
        <v>236</v>
      </c>
      <c r="C173" s="20"/>
      <c r="D173" s="20" t="s">
        <v>236</v>
      </c>
      <c r="E173" s="31">
        <v>20000.0</v>
      </c>
      <c r="F173" s="20">
        <v>1200.0</v>
      </c>
      <c r="G173" s="32">
        <v>2.147869970014183</v>
      </c>
      <c r="H173" s="32">
        <v>1.5113489066978487</v>
      </c>
      <c r="I173" s="31">
        <v>16.87614058847587</v>
      </c>
      <c r="J173" s="31" t="s">
        <v>31</v>
      </c>
      <c r="K173" s="40">
        <v>1.201</v>
      </c>
      <c r="L173" s="161">
        <v>0.127272581</v>
      </c>
      <c r="M173" s="31">
        <v>22.0</v>
      </c>
      <c r="N173" s="20">
        <v>17027.0</v>
      </c>
      <c r="O173" s="31"/>
      <c r="Q173" s="45"/>
      <c r="R173" s="45"/>
      <c r="S173" s="45"/>
      <c r="T173" s="45"/>
      <c r="U173" s="45"/>
      <c r="V173" s="45"/>
      <c r="W173" s="45"/>
      <c r="X173" s="45"/>
      <c r="Y173" s="45"/>
      <c r="Z173" s="45"/>
    </row>
    <row r="174" ht="15.75" customHeight="1">
      <c r="A174" s="20" t="s">
        <v>214</v>
      </c>
      <c r="B174" s="20" t="s">
        <v>236</v>
      </c>
      <c r="C174" s="20"/>
      <c r="D174" s="20" t="s">
        <v>236</v>
      </c>
      <c r="E174" s="31">
        <v>20000.0</v>
      </c>
      <c r="F174" s="20">
        <v>1600.0</v>
      </c>
      <c r="G174" s="32">
        <v>2.195769243710237</v>
      </c>
      <c r="H174" s="32">
        <v>1.5193314667156226</v>
      </c>
      <c r="I174" s="31">
        <v>17.252492457194982</v>
      </c>
      <c r="J174" s="31" t="s">
        <v>31</v>
      </c>
      <c r="K174" s="40">
        <v>1.201</v>
      </c>
      <c r="L174" s="161">
        <v>0.127272581</v>
      </c>
      <c r="M174" s="31">
        <v>22.0</v>
      </c>
      <c r="N174" s="20">
        <v>17027.0</v>
      </c>
      <c r="O174" s="31"/>
      <c r="Q174" s="45"/>
      <c r="R174" s="45"/>
      <c r="S174" s="45"/>
      <c r="T174" s="45"/>
      <c r="U174" s="45"/>
      <c r="V174" s="45"/>
      <c r="W174" s="45"/>
      <c r="X174" s="45"/>
      <c r="Y174" s="45"/>
      <c r="Z174" s="45"/>
    </row>
    <row r="175" ht="15.75" customHeight="1">
      <c r="A175" s="20" t="s">
        <v>214</v>
      </c>
      <c r="B175" s="20" t="s">
        <v>236</v>
      </c>
      <c r="C175" s="20"/>
      <c r="D175" s="20" t="s">
        <v>236</v>
      </c>
      <c r="E175" s="31">
        <v>20000.0</v>
      </c>
      <c r="F175" s="20">
        <v>2000.0</v>
      </c>
      <c r="G175" s="32">
        <v>2.2363524988571752</v>
      </c>
      <c r="H175" s="32">
        <v>1.5259303378221474</v>
      </c>
      <c r="I175" s="31">
        <v>17.57136125696371</v>
      </c>
      <c r="J175" s="31" t="s">
        <v>31</v>
      </c>
      <c r="K175" s="40">
        <v>1.201</v>
      </c>
      <c r="L175" s="161">
        <v>0.127272581</v>
      </c>
      <c r="M175" s="31">
        <v>22.0</v>
      </c>
      <c r="N175" s="20">
        <v>17027.0</v>
      </c>
      <c r="O175" s="31"/>
      <c r="Q175" s="45"/>
      <c r="R175" s="45"/>
      <c r="S175" s="45"/>
      <c r="T175" s="45"/>
      <c r="U175" s="45"/>
      <c r="V175" s="45"/>
      <c r="W175" s="45"/>
      <c r="X175" s="45"/>
      <c r="Y175" s="45"/>
      <c r="Z175" s="45"/>
    </row>
    <row r="176" ht="15.75" customHeight="1">
      <c r="A176" s="20" t="s">
        <v>214</v>
      </c>
      <c r="B176" s="20" t="s">
        <v>236</v>
      </c>
      <c r="C176" s="20"/>
      <c r="D176" s="20" t="s">
        <v>236</v>
      </c>
      <c r="E176" s="31">
        <v>20000.0</v>
      </c>
      <c r="F176" s="20">
        <v>2400.0</v>
      </c>
      <c r="G176" s="32">
        <v>2.2632467410338357</v>
      </c>
      <c r="H176" s="32">
        <v>1.5290948446283152</v>
      </c>
      <c r="I176" s="31">
        <v>17.782673402638355</v>
      </c>
      <c r="J176" s="31" t="s">
        <v>31</v>
      </c>
      <c r="K176" s="40">
        <v>1.201</v>
      </c>
      <c r="L176" s="161">
        <v>0.127272581</v>
      </c>
      <c r="M176" s="31">
        <v>22.0</v>
      </c>
      <c r="N176" s="20">
        <v>17027.0</v>
      </c>
      <c r="O176" s="31"/>
      <c r="Q176" s="45"/>
      <c r="R176" s="45"/>
      <c r="S176" s="45"/>
      <c r="T176" s="45"/>
      <c r="U176" s="45"/>
      <c r="V176" s="45"/>
      <c r="W176" s="45"/>
      <c r="X176" s="45"/>
      <c r="Y176" s="45"/>
      <c r="Z176" s="45"/>
    </row>
    <row r="177" ht="15.75" customHeight="1">
      <c r="A177" s="20" t="s">
        <v>214</v>
      </c>
      <c r="B177" s="20" t="s">
        <v>236</v>
      </c>
      <c r="C177" s="20"/>
      <c r="D177" s="20" t="s">
        <v>236</v>
      </c>
      <c r="E177" s="31">
        <v>20000.0</v>
      </c>
      <c r="F177" s="20">
        <v>2800.0</v>
      </c>
      <c r="G177" s="32">
        <v>2.3205001734591595</v>
      </c>
      <c r="H177" s="32">
        <v>1.540213849776658</v>
      </c>
      <c r="I177" s="31">
        <v>18.23252231727083</v>
      </c>
      <c r="J177" s="31" t="s">
        <v>31</v>
      </c>
      <c r="K177" s="40">
        <v>1.201</v>
      </c>
      <c r="L177" s="161">
        <v>0.127272581</v>
      </c>
      <c r="M177" s="31">
        <v>22.0</v>
      </c>
      <c r="N177" s="20">
        <v>17027.0</v>
      </c>
      <c r="O177" s="31"/>
      <c r="Q177" s="45"/>
      <c r="R177" s="45"/>
      <c r="S177" s="45"/>
      <c r="T177" s="45"/>
      <c r="U177" s="45"/>
      <c r="V177" s="45"/>
      <c r="W177" s="45"/>
      <c r="X177" s="45"/>
      <c r="Y177" s="45"/>
      <c r="Z177" s="45"/>
    </row>
    <row r="178" ht="15.75" customHeight="1">
      <c r="A178" s="20" t="s">
        <v>214</v>
      </c>
      <c r="B178" s="20" t="s">
        <v>236</v>
      </c>
      <c r="C178" s="20"/>
      <c r="D178" s="20" t="s">
        <v>236</v>
      </c>
      <c r="E178" s="31">
        <v>20000.0</v>
      </c>
      <c r="F178" s="20">
        <v>3200.0</v>
      </c>
      <c r="G178" s="32">
        <v>2.3698346257677834</v>
      </c>
      <c r="H178" s="32">
        <v>1.5494494090396616</v>
      </c>
      <c r="I178" s="31">
        <v>18.620150602334242</v>
      </c>
      <c r="J178" s="31" t="s">
        <v>31</v>
      </c>
      <c r="K178" s="40">
        <v>1.201</v>
      </c>
      <c r="L178" s="161">
        <v>0.127272581</v>
      </c>
      <c r="M178" s="31">
        <v>22.0</v>
      </c>
      <c r="N178" s="20">
        <v>17027.0</v>
      </c>
      <c r="O178" s="31"/>
      <c r="Q178" s="45"/>
      <c r="R178" s="45"/>
      <c r="S178" s="45"/>
      <c r="T178" s="45"/>
      <c r="U178" s="45"/>
      <c r="V178" s="45"/>
      <c r="W178" s="45"/>
      <c r="X178" s="45"/>
      <c r="Y178" s="45"/>
      <c r="Z178" s="45"/>
    </row>
    <row r="179" ht="15.75" customHeight="1">
      <c r="Q179" s="45"/>
      <c r="R179" s="45"/>
      <c r="S179" s="45"/>
      <c r="T179" s="45"/>
      <c r="U179" s="45"/>
      <c r="V179" s="45"/>
      <c r="W179" s="45"/>
      <c r="X179" s="45"/>
      <c r="Y179" s="45"/>
      <c r="Z179" s="45"/>
    </row>
    <row r="180" ht="15.75" customHeight="1">
      <c r="Q180" s="45"/>
      <c r="R180" s="45"/>
      <c r="S180" s="45"/>
      <c r="T180" s="45"/>
      <c r="U180" s="45"/>
      <c r="V180" s="45"/>
      <c r="W180" s="45"/>
      <c r="X180" s="45"/>
      <c r="Y180" s="45"/>
      <c r="Z180" s="45"/>
    </row>
    <row r="181" ht="15.75" customHeight="1">
      <c r="Q181" s="45"/>
      <c r="R181" s="45"/>
      <c r="S181" s="45"/>
      <c r="T181" s="45"/>
      <c r="U181" s="45"/>
      <c r="V181" s="45"/>
      <c r="W181" s="45"/>
      <c r="X181" s="45"/>
      <c r="Y181" s="45"/>
      <c r="Z181" s="45"/>
    </row>
    <row r="182" ht="15.75" customHeight="1">
      <c r="Q182" s="45"/>
      <c r="R182" s="45"/>
      <c r="S182" s="45"/>
      <c r="T182" s="45"/>
      <c r="U182" s="45"/>
      <c r="V182" s="45"/>
      <c r="W182" s="45"/>
      <c r="X182" s="45"/>
      <c r="Y182" s="45"/>
      <c r="Z182" s="45"/>
    </row>
    <row r="183" ht="15.75" customHeight="1">
      <c r="Q183" s="45"/>
      <c r="R183" s="45"/>
      <c r="S183" s="45"/>
      <c r="T183" s="45"/>
      <c r="U183" s="45"/>
      <c r="V183" s="45"/>
      <c r="W183" s="45"/>
      <c r="X183" s="45"/>
      <c r="Y183" s="45"/>
      <c r="Z183" s="45"/>
    </row>
    <row r="184" ht="15.75" customHeight="1">
      <c r="Q184" s="45"/>
      <c r="R184" s="45"/>
      <c r="S184" s="45"/>
      <c r="T184" s="45"/>
      <c r="U184" s="45"/>
      <c r="V184" s="45"/>
      <c r="W184" s="45"/>
      <c r="X184" s="45"/>
      <c r="Y184" s="45"/>
      <c r="Z184" s="45"/>
    </row>
    <row r="185" ht="15.75" customHeight="1">
      <c r="Q185" s="45"/>
      <c r="R185" s="45"/>
      <c r="S185" s="45"/>
      <c r="T185" s="45"/>
      <c r="U185" s="45"/>
      <c r="V185" s="45"/>
      <c r="W185" s="45"/>
      <c r="X185" s="45"/>
      <c r="Y185" s="45"/>
      <c r="Z185" s="45"/>
    </row>
    <row r="186" ht="15.75" customHeight="1">
      <c r="Q186" s="45"/>
      <c r="R186" s="45"/>
      <c r="S186" s="45"/>
      <c r="T186" s="45"/>
      <c r="U186" s="45"/>
      <c r="V186" s="45"/>
      <c r="W186" s="45"/>
      <c r="X186" s="45"/>
      <c r="Y186" s="45"/>
      <c r="Z186" s="45"/>
    </row>
    <row r="187" ht="15.75" customHeight="1">
      <c r="Q187" s="45"/>
      <c r="R187" s="45"/>
      <c r="S187" s="45"/>
      <c r="T187" s="45"/>
      <c r="U187" s="45"/>
      <c r="V187" s="45"/>
      <c r="W187" s="45"/>
      <c r="X187" s="45"/>
      <c r="Y187" s="45"/>
      <c r="Z187" s="45"/>
    </row>
    <row r="188" ht="15.75" customHeight="1">
      <c r="Q188" s="45"/>
      <c r="R188" s="45"/>
      <c r="S188" s="45"/>
      <c r="T188" s="45"/>
      <c r="U188" s="45"/>
      <c r="V188" s="45"/>
      <c r="W188" s="45"/>
      <c r="X188" s="45"/>
      <c r="Y188" s="45"/>
      <c r="Z188" s="45"/>
    </row>
    <row r="189" ht="15.75" customHeight="1">
      <c r="Q189" s="45"/>
      <c r="R189" s="45"/>
      <c r="S189" s="45"/>
      <c r="T189" s="45"/>
      <c r="U189" s="45"/>
      <c r="V189" s="45"/>
      <c r="W189" s="45"/>
      <c r="X189" s="45"/>
      <c r="Y189" s="45"/>
      <c r="Z189" s="45"/>
    </row>
    <row r="190" ht="15.75" customHeight="1">
      <c r="Q190" s="45"/>
      <c r="R190" s="45"/>
      <c r="S190" s="45"/>
      <c r="T190" s="45"/>
      <c r="U190" s="45"/>
      <c r="V190" s="45"/>
      <c r="W190" s="45"/>
      <c r="X190" s="45"/>
      <c r="Y190" s="45"/>
      <c r="Z190" s="45"/>
    </row>
    <row r="191" ht="15.75" customHeight="1">
      <c r="Q191" s="45"/>
      <c r="R191" s="45"/>
      <c r="S191" s="45"/>
      <c r="T191" s="45"/>
      <c r="U191" s="45"/>
      <c r="V191" s="45"/>
      <c r="W191" s="45"/>
      <c r="X191" s="45"/>
      <c r="Y191" s="45"/>
      <c r="Z191" s="45"/>
    </row>
    <row r="192" ht="15.75" customHeight="1">
      <c r="Q192" s="45"/>
      <c r="R192" s="45"/>
      <c r="S192" s="45"/>
      <c r="T192" s="45"/>
      <c r="U192" s="45"/>
      <c r="V192" s="45"/>
      <c r="W192" s="45"/>
      <c r="X192" s="45"/>
      <c r="Y192" s="45"/>
      <c r="Z192" s="45"/>
    </row>
    <row r="193" ht="15.75" customHeight="1">
      <c r="Q193" s="45"/>
      <c r="R193" s="45"/>
      <c r="S193" s="45"/>
      <c r="T193" s="45"/>
      <c r="U193" s="45"/>
      <c r="V193" s="45"/>
      <c r="W193" s="45"/>
      <c r="X193" s="45"/>
      <c r="Y193" s="45"/>
      <c r="Z193" s="45"/>
    </row>
    <row r="194" ht="15.75" customHeight="1">
      <c r="Q194" s="45"/>
      <c r="R194" s="45"/>
      <c r="S194" s="45"/>
      <c r="T194" s="45"/>
      <c r="U194" s="45"/>
      <c r="V194" s="45"/>
      <c r="W194" s="45"/>
      <c r="X194" s="45"/>
      <c r="Y194" s="45"/>
      <c r="Z194" s="45"/>
    </row>
    <row r="195" ht="15.75" customHeight="1">
      <c r="Q195" s="45"/>
      <c r="R195" s="45"/>
      <c r="S195" s="45"/>
      <c r="T195" s="45"/>
      <c r="U195" s="45"/>
      <c r="V195" s="45"/>
      <c r="W195" s="45"/>
      <c r="X195" s="45"/>
      <c r="Y195" s="45"/>
      <c r="Z195" s="45"/>
    </row>
    <row r="196" ht="15.75" customHeight="1">
      <c r="Q196" s="45"/>
      <c r="R196" s="45"/>
      <c r="S196" s="45"/>
      <c r="T196" s="45"/>
      <c r="U196" s="45"/>
      <c r="V196" s="45"/>
      <c r="W196" s="45"/>
      <c r="X196" s="45"/>
      <c r="Y196" s="45"/>
      <c r="Z196" s="45"/>
    </row>
    <row r="197" ht="15.75" customHeight="1">
      <c r="Q197" s="45"/>
      <c r="R197" s="45"/>
      <c r="S197" s="45"/>
      <c r="T197" s="45"/>
      <c r="U197" s="45"/>
      <c r="V197" s="45"/>
      <c r="W197" s="45"/>
      <c r="X197" s="45"/>
      <c r="Y197" s="45"/>
      <c r="Z197" s="45"/>
    </row>
    <row r="198" ht="15.75" customHeight="1">
      <c r="Q198" s="45"/>
      <c r="R198" s="45"/>
      <c r="S198" s="45"/>
      <c r="T198" s="45"/>
      <c r="U198" s="45"/>
      <c r="V198" s="45"/>
      <c r="W198" s="45"/>
      <c r="X198" s="45"/>
      <c r="Y198" s="45"/>
      <c r="Z198" s="45"/>
    </row>
    <row r="199" ht="15.75" customHeight="1">
      <c r="Q199" s="45"/>
      <c r="R199" s="45"/>
      <c r="S199" s="45"/>
      <c r="T199" s="45"/>
      <c r="U199" s="45"/>
      <c r="V199" s="45"/>
      <c r="W199" s="45"/>
      <c r="X199" s="45"/>
      <c r="Y199" s="45"/>
      <c r="Z199" s="45"/>
    </row>
    <row r="200" ht="15.75" customHeight="1">
      <c r="Q200" s="45"/>
      <c r="R200" s="45"/>
      <c r="S200" s="45"/>
      <c r="T200" s="45"/>
      <c r="U200" s="45"/>
      <c r="V200" s="45"/>
      <c r="W200" s="45"/>
      <c r="X200" s="45"/>
      <c r="Y200" s="45"/>
      <c r="Z200" s="45"/>
    </row>
    <row r="201" ht="15.75" customHeight="1">
      <c r="Q201" s="45"/>
      <c r="R201" s="45"/>
      <c r="S201" s="45"/>
      <c r="T201" s="45"/>
      <c r="U201" s="45"/>
      <c r="V201" s="45"/>
      <c r="W201" s="45"/>
      <c r="X201" s="45"/>
      <c r="Y201" s="45"/>
      <c r="Z201" s="45"/>
    </row>
    <row r="202" ht="15.75" customHeight="1">
      <c r="Q202" s="45"/>
      <c r="R202" s="45"/>
      <c r="S202" s="45"/>
      <c r="T202" s="45"/>
      <c r="U202" s="45"/>
      <c r="V202" s="45"/>
      <c r="W202" s="45"/>
      <c r="X202" s="45"/>
      <c r="Y202" s="45"/>
      <c r="Z202" s="45"/>
    </row>
    <row r="203" ht="15.75" customHeight="1">
      <c r="Q203" s="45"/>
      <c r="R203" s="45"/>
      <c r="S203" s="45"/>
      <c r="T203" s="45"/>
      <c r="U203" s="45"/>
      <c r="V203" s="45"/>
      <c r="W203" s="45"/>
      <c r="X203" s="45"/>
      <c r="Y203" s="45"/>
      <c r="Z203" s="45"/>
    </row>
    <row r="204" ht="15.75" customHeight="1">
      <c r="Q204" s="45"/>
      <c r="R204" s="45"/>
      <c r="S204" s="45"/>
      <c r="T204" s="45"/>
      <c r="U204" s="45"/>
      <c r="V204" s="45"/>
      <c r="W204" s="45"/>
      <c r="X204" s="45"/>
      <c r="Y204" s="45"/>
      <c r="Z204" s="45"/>
    </row>
    <row r="205" ht="15.75" customHeight="1">
      <c r="Q205" s="45"/>
      <c r="R205" s="45"/>
      <c r="S205" s="45"/>
      <c r="T205" s="45"/>
      <c r="U205" s="45"/>
      <c r="V205" s="45"/>
      <c r="W205" s="45"/>
      <c r="X205" s="45"/>
      <c r="Y205" s="45"/>
      <c r="Z205" s="45"/>
    </row>
    <row r="206" ht="15.75" customHeight="1">
      <c r="Q206" s="45"/>
      <c r="R206" s="45"/>
      <c r="S206" s="45"/>
      <c r="T206" s="45"/>
      <c r="U206" s="45"/>
      <c r="V206" s="45"/>
      <c r="W206" s="45"/>
      <c r="X206" s="45"/>
      <c r="Y206" s="45"/>
      <c r="Z206" s="45"/>
    </row>
    <row r="207" ht="15.75" customHeight="1">
      <c r="Q207" s="45"/>
      <c r="R207" s="45"/>
      <c r="S207" s="45"/>
      <c r="T207" s="45"/>
      <c r="U207" s="45"/>
      <c r="V207" s="45"/>
      <c r="W207" s="45"/>
      <c r="X207" s="45"/>
      <c r="Y207" s="45"/>
      <c r="Z207" s="45"/>
    </row>
    <row r="208" ht="15.75" customHeight="1">
      <c r="Q208" s="45"/>
      <c r="R208" s="45"/>
      <c r="S208" s="45"/>
      <c r="T208" s="45"/>
      <c r="U208" s="45"/>
      <c r="V208" s="45"/>
      <c r="W208" s="45"/>
      <c r="X208" s="45"/>
      <c r="Y208" s="45"/>
      <c r="Z208" s="45"/>
    </row>
    <row r="209" ht="15.75" customHeight="1">
      <c r="Q209" s="45"/>
      <c r="R209" s="45"/>
      <c r="S209" s="45"/>
      <c r="T209" s="45"/>
      <c r="U209" s="45"/>
      <c r="V209" s="45"/>
      <c r="W209" s="45"/>
      <c r="X209" s="45"/>
      <c r="Y209" s="45"/>
      <c r="Z209" s="45"/>
    </row>
    <row r="210" ht="15.75" customHeight="1">
      <c r="Q210" s="45"/>
      <c r="R210" s="45"/>
      <c r="S210" s="45"/>
      <c r="T210" s="45"/>
      <c r="U210" s="45"/>
      <c r="V210" s="45"/>
      <c r="W210" s="45"/>
      <c r="X210" s="45"/>
      <c r="Y210" s="45"/>
      <c r="Z210" s="45"/>
    </row>
    <row r="211" ht="15.75" customHeight="1">
      <c r="Q211" s="45"/>
      <c r="R211" s="45"/>
      <c r="S211" s="45"/>
      <c r="T211" s="45"/>
      <c r="U211" s="45"/>
      <c r="V211" s="45"/>
      <c r="W211" s="45"/>
      <c r="X211" s="45"/>
      <c r="Y211" s="45"/>
      <c r="Z211" s="45"/>
    </row>
    <row r="212" ht="15.75" customHeight="1">
      <c r="Q212" s="45"/>
      <c r="R212" s="45"/>
      <c r="S212" s="45"/>
      <c r="T212" s="45"/>
      <c r="U212" s="45"/>
      <c r="V212" s="45"/>
      <c r="W212" s="45"/>
      <c r="X212" s="45"/>
      <c r="Y212" s="45"/>
      <c r="Z212" s="45"/>
    </row>
    <row r="213" ht="15.75" customHeight="1">
      <c r="Q213" s="45"/>
      <c r="R213" s="45"/>
      <c r="S213" s="45"/>
      <c r="T213" s="45"/>
      <c r="U213" s="45"/>
      <c r="V213" s="45"/>
      <c r="W213" s="45"/>
      <c r="X213" s="45"/>
      <c r="Y213" s="45"/>
      <c r="Z213" s="45"/>
    </row>
    <row r="214" ht="15.75" customHeight="1">
      <c r="Q214" s="45"/>
      <c r="R214" s="45"/>
      <c r="S214" s="45"/>
      <c r="T214" s="45"/>
      <c r="U214" s="45"/>
      <c r="V214" s="45"/>
      <c r="W214" s="45"/>
      <c r="X214" s="45"/>
      <c r="Y214" s="45"/>
      <c r="Z214" s="45"/>
    </row>
    <row r="215" ht="15.75" customHeight="1">
      <c r="Q215" s="45"/>
      <c r="R215" s="45"/>
      <c r="S215" s="45"/>
      <c r="T215" s="45"/>
      <c r="U215" s="45"/>
      <c r="V215" s="45"/>
      <c r="W215" s="45"/>
      <c r="X215" s="45"/>
      <c r="Y215" s="45"/>
      <c r="Z215" s="45"/>
    </row>
    <row r="216" ht="15.75" customHeight="1">
      <c r="Q216" s="45"/>
      <c r="R216" s="45"/>
      <c r="S216" s="45"/>
      <c r="T216" s="45"/>
      <c r="U216" s="45"/>
      <c r="V216" s="45"/>
      <c r="W216" s="45"/>
      <c r="X216" s="45"/>
      <c r="Y216" s="45"/>
      <c r="Z216" s="45"/>
    </row>
    <row r="217" ht="15.75" customHeight="1">
      <c r="Q217" s="45"/>
      <c r="R217" s="45"/>
      <c r="S217" s="45"/>
      <c r="T217" s="45"/>
      <c r="U217" s="45"/>
      <c r="V217" s="45"/>
      <c r="W217" s="45"/>
      <c r="X217" s="45"/>
      <c r="Y217" s="45"/>
      <c r="Z217" s="45"/>
    </row>
    <row r="218" ht="15.75" customHeight="1">
      <c r="Q218" s="45"/>
      <c r="R218" s="45"/>
      <c r="S218" s="45"/>
      <c r="T218" s="45"/>
      <c r="U218" s="45"/>
      <c r="V218" s="45"/>
      <c r="W218" s="45"/>
      <c r="X218" s="45"/>
      <c r="Y218" s="45"/>
      <c r="Z218" s="45"/>
    </row>
    <row r="219" ht="15.75" customHeight="1">
      <c r="Q219" s="45"/>
      <c r="R219" s="45"/>
      <c r="S219" s="45"/>
      <c r="T219" s="45"/>
      <c r="U219" s="45"/>
      <c r="V219" s="45"/>
      <c r="W219" s="45"/>
      <c r="X219" s="45"/>
      <c r="Y219" s="45"/>
      <c r="Z219" s="45"/>
    </row>
    <row r="220" ht="15.75" customHeight="1">
      <c r="Q220" s="45"/>
      <c r="R220" s="45"/>
      <c r="S220" s="45"/>
      <c r="T220" s="45"/>
      <c r="U220" s="45"/>
      <c r="V220" s="45"/>
      <c r="W220" s="45"/>
      <c r="X220" s="45"/>
      <c r="Y220" s="45"/>
      <c r="Z220" s="45"/>
    </row>
    <row r="221" ht="15.75" customHeight="1">
      <c r="Q221" s="45"/>
      <c r="R221" s="45"/>
      <c r="S221" s="45"/>
      <c r="T221" s="45"/>
      <c r="U221" s="45"/>
      <c r="V221" s="45"/>
      <c r="W221" s="45"/>
      <c r="X221" s="45"/>
      <c r="Y221" s="45"/>
      <c r="Z221" s="45"/>
    </row>
    <row r="222" ht="15.75" customHeight="1">
      <c r="Q222" s="45"/>
      <c r="R222" s="45"/>
      <c r="S222" s="45"/>
      <c r="T222" s="45"/>
      <c r="U222" s="45"/>
      <c r="V222" s="45"/>
      <c r="W222" s="45"/>
      <c r="X222" s="45"/>
      <c r="Y222" s="45"/>
      <c r="Z222" s="45"/>
    </row>
    <row r="223" ht="15.75" customHeight="1">
      <c r="Q223" s="45"/>
      <c r="R223" s="45"/>
      <c r="S223" s="45"/>
      <c r="T223" s="45"/>
      <c r="U223" s="45"/>
      <c r="V223" s="45"/>
      <c r="W223" s="45"/>
      <c r="X223" s="45"/>
      <c r="Y223" s="45"/>
      <c r="Z223" s="45"/>
    </row>
    <row r="224" ht="15.75" customHeight="1">
      <c r="Q224" s="45"/>
      <c r="R224" s="45"/>
      <c r="S224" s="45"/>
      <c r="T224" s="45"/>
      <c r="U224" s="45"/>
      <c r="V224" s="45"/>
      <c r="W224" s="45"/>
      <c r="X224" s="45"/>
      <c r="Y224" s="45"/>
      <c r="Z224" s="45"/>
    </row>
    <row r="225" ht="15.75" customHeight="1">
      <c r="Q225" s="45"/>
      <c r="R225" s="45"/>
      <c r="S225" s="45"/>
      <c r="T225" s="45"/>
      <c r="U225" s="45"/>
      <c r="V225" s="45"/>
      <c r="W225" s="45"/>
      <c r="X225" s="45"/>
      <c r="Y225" s="45"/>
      <c r="Z225" s="45"/>
    </row>
    <row r="226" ht="15.75" customHeight="1">
      <c r="Q226" s="45"/>
      <c r="R226" s="45"/>
      <c r="S226" s="45"/>
      <c r="T226" s="45"/>
      <c r="U226" s="45"/>
      <c r="V226" s="45"/>
      <c r="W226" s="45"/>
      <c r="X226" s="45"/>
      <c r="Y226" s="45"/>
      <c r="Z226" s="45"/>
    </row>
    <row r="227" ht="15.75" customHeight="1">
      <c r="Q227" s="45"/>
      <c r="R227" s="45"/>
      <c r="S227" s="45"/>
      <c r="T227" s="45"/>
      <c r="U227" s="45"/>
      <c r="V227" s="45"/>
      <c r="W227" s="45"/>
      <c r="X227" s="45"/>
      <c r="Y227" s="45"/>
      <c r="Z227" s="45"/>
    </row>
    <row r="228" ht="15.75" customHeight="1">
      <c r="Q228" s="45"/>
      <c r="R228" s="45"/>
      <c r="S228" s="45"/>
      <c r="T228" s="45"/>
      <c r="U228" s="45"/>
      <c r="V228" s="45"/>
      <c r="W228" s="45"/>
      <c r="X228" s="45"/>
      <c r="Y228" s="45"/>
      <c r="Z228" s="45"/>
    </row>
    <row r="229" ht="15.75" customHeight="1">
      <c r="Q229" s="45"/>
      <c r="R229" s="45"/>
      <c r="S229" s="45"/>
      <c r="T229" s="45"/>
      <c r="U229" s="45"/>
      <c r="V229" s="45"/>
      <c r="W229" s="45"/>
      <c r="X229" s="45"/>
      <c r="Y229" s="45"/>
      <c r="Z229" s="45"/>
    </row>
    <row r="230" ht="15.75" customHeight="1">
      <c r="Q230" s="45"/>
      <c r="R230" s="45"/>
      <c r="S230" s="45"/>
      <c r="T230" s="45"/>
      <c r="U230" s="45"/>
      <c r="V230" s="45"/>
      <c r="W230" s="45"/>
      <c r="X230" s="45"/>
      <c r="Y230" s="45"/>
      <c r="Z230" s="45"/>
    </row>
    <row r="231" ht="15.75" customHeight="1">
      <c r="Q231" s="45"/>
      <c r="R231" s="45"/>
      <c r="S231" s="45"/>
      <c r="T231" s="45"/>
      <c r="U231" s="45"/>
      <c r="V231" s="45"/>
      <c r="W231" s="45"/>
      <c r="X231" s="45"/>
      <c r="Y231" s="45"/>
      <c r="Z231" s="45"/>
    </row>
    <row r="232" ht="15.75" customHeight="1">
      <c r="Q232" s="45"/>
      <c r="R232" s="45"/>
      <c r="S232" s="45"/>
      <c r="T232" s="45"/>
      <c r="U232" s="45"/>
      <c r="V232" s="45"/>
      <c r="W232" s="45"/>
      <c r="X232" s="45"/>
      <c r="Y232" s="45"/>
      <c r="Z232" s="45"/>
    </row>
    <row r="233" ht="15.75" customHeight="1">
      <c r="Q233" s="45"/>
      <c r="R233" s="45"/>
      <c r="S233" s="45"/>
      <c r="T233" s="45"/>
      <c r="U233" s="45"/>
      <c r="V233" s="45"/>
      <c r="W233" s="45"/>
      <c r="X233" s="45"/>
      <c r="Y233" s="45"/>
      <c r="Z233" s="45"/>
    </row>
    <row r="234" ht="15.75" customHeight="1">
      <c r="Q234" s="45"/>
      <c r="R234" s="45"/>
      <c r="S234" s="45"/>
      <c r="T234" s="45"/>
      <c r="U234" s="45"/>
      <c r="V234" s="45"/>
      <c r="W234" s="45"/>
      <c r="X234" s="45"/>
      <c r="Y234" s="45"/>
      <c r="Z234" s="45"/>
    </row>
    <row r="235" ht="15.75" customHeight="1">
      <c r="Q235" s="45"/>
      <c r="R235" s="45"/>
      <c r="S235" s="45"/>
      <c r="T235" s="45"/>
      <c r="U235" s="45"/>
      <c r="V235" s="45"/>
      <c r="W235" s="45"/>
      <c r="X235" s="45"/>
      <c r="Y235" s="45"/>
      <c r="Z235" s="45"/>
    </row>
    <row r="236" ht="15.75" customHeight="1">
      <c r="Q236" s="45"/>
      <c r="R236" s="45"/>
      <c r="S236" s="45"/>
      <c r="T236" s="45"/>
      <c r="U236" s="45"/>
      <c r="V236" s="45"/>
      <c r="W236" s="45"/>
      <c r="X236" s="45"/>
      <c r="Y236" s="45"/>
      <c r="Z236" s="45"/>
    </row>
    <row r="237" ht="15.75" customHeight="1">
      <c r="Q237" s="45"/>
      <c r="R237" s="45"/>
      <c r="S237" s="45"/>
      <c r="T237" s="45"/>
      <c r="U237" s="45"/>
      <c r="V237" s="45"/>
      <c r="W237" s="45"/>
      <c r="X237" s="45"/>
      <c r="Y237" s="45"/>
      <c r="Z237" s="45"/>
    </row>
    <row r="238" ht="15.75" customHeight="1">
      <c r="Q238" s="45"/>
      <c r="R238" s="45"/>
      <c r="S238" s="45"/>
      <c r="T238" s="45"/>
      <c r="U238" s="45"/>
      <c r="V238" s="45"/>
      <c r="W238" s="45"/>
      <c r="X238" s="45"/>
      <c r="Y238" s="45"/>
      <c r="Z238" s="45"/>
    </row>
    <row r="239" ht="15.75" customHeight="1">
      <c r="Q239" s="45"/>
      <c r="R239" s="45"/>
      <c r="S239" s="45"/>
      <c r="T239" s="45"/>
      <c r="U239" s="45"/>
      <c r="V239" s="45"/>
      <c r="W239" s="45"/>
      <c r="X239" s="45"/>
      <c r="Y239" s="45"/>
      <c r="Z239" s="45"/>
    </row>
    <row r="240" ht="15.75" customHeight="1">
      <c r="Q240" s="45"/>
      <c r="R240" s="45"/>
      <c r="S240" s="45"/>
      <c r="T240" s="45"/>
      <c r="U240" s="45"/>
      <c r="V240" s="45"/>
      <c r="W240" s="45"/>
      <c r="X240" s="45"/>
      <c r="Y240" s="45"/>
      <c r="Z240" s="45"/>
    </row>
    <row r="241" ht="15.75" customHeight="1">
      <c r="Q241" s="45"/>
      <c r="R241" s="45"/>
      <c r="S241" s="45"/>
      <c r="T241" s="45"/>
      <c r="U241" s="45"/>
      <c r="V241" s="45"/>
      <c r="W241" s="45"/>
      <c r="X241" s="45"/>
      <c r="Y241" s="45"/>
      <c r="Z241" s="45"/>
    </row>
    <row r="242" ht="15.75" customHeight="1">
      <c r="Q242" s="45"/>
      <c r="R242" s="45"/>
      <c r="S242" s="45"/>
      <c r="T242" s="45"/>
      <c r="U242" s="45"/>
      <c r="V242" s="45"/>
      <c r="W242" s="45"/>
      <c r="X242" s="45"/>
      <c r="Y242" s="45"/>
      <c r="Z242" s="45"/>
    </row>
    <row r="243" ht="15.75" customHeight="1">
      <c r="Q243" s="45"/>
      <c r="R243" s="45"/>
      <c r="S243" s="45"/>
      <c r="T243" s="45"/>
      <c r="U243" s="45"/>
      <c r="V243" s="45"/>
      <c r="W243" s="45"/>
      <c r="X243" s="45"/>
      <c r="Y243" s="45"/>
      <c r="Z243" s="45"/>
    </row>
    <row r="244" ht="15.75" customHeight="1">
      <c r="Q244" s="45"/>
      <c r="R244" s="45"/>
      <c r="S244" s="45"/>
      <c r="T244" s="45"/>
      <c r="U244" s="45"/>
      <c r="V244" s="45"/>
      <c r="W244" s="45"/>
      <c r="X244" s="45"/>
      <c r="Y244" s="45"/>
      <c r="Z244" s="45"/>
    </row>
    <row r="245" ht="15.75" customHeight="1">
      <c r="Q245" s="45"/>
      <c r="R245" s="45"/>
      <c r="S245" s="45"/>
      <c r="T245" s="45"/>
      <c r="U245" s="45"/>
      <c r="V245" s="45"/>
      <c r="W245" s="45"/>
      <c r="X245" s="45"/>
      <c r="Y245" s="45"/>
      <c r="Z245" s="45"/>
    </row>
    <row r="246" ht="15.75" customHeight="1">
      <c r="Q246" s="45"/>
      <c r="R246" s="45"/>
      <c r="S246" s="45"/>
      <c r="T246" s="45"/>
      <c r="U246" s="45"/>
      <c r="V246" s="45"/>
      <c r="W246" s="45"/>
      <c r="X246" s="45"/>
      <c r="Y246" s="45"/>
      <c r="Z246" s="45"/>
    </row>
    <row r="247" ht="15.75" customHeight="1">
      <c r="Q247" s="45"/>
      <c r="R247" s="45"/>
      <c r="S247" s="45"/>
      <c r="T247" s="45"/>
      <c r="U247" s="45"/>
      <c r="V247" s="45"/>
      <c r="W247" s="45"/>
      <c r="X247" s="45"/>
      <c r="Y247" s="45"/>
      <c r="Z247" s="45"/>
    </row>
    <row r="248" ht="15.75" customHeight="1">
      <c r="Q248" s="45"/>
      <c r="R248" s="45"/>
      <c r="S248" s="45"/>
      <c r="T248" s="45"/>
      <c r="U248" s="45"/>
      <c r="V248" s="45"/>
      <c r="W248" s="45"/>
      <c r="X248" s="45"/>
      <c r="Y248" s="45"/>
      <c r="Z248" s="45"/>
    </row>
    <row r="249" ht="15.75" customHeight="1">
      <c r="Q249" s="45"/>
      <c r="R249" s="45"/>
      <c r="S249" s="45"/>
      <c r="T249" s="45"/>
      <c r="U249" s="45"/>
      <c r="V249" s="45"/>
      <c r="W249" s="45"/>
      <c r="X249" s="45"/>
      <c r="Y249" s="45"/>
      <c r="Z249" s="45"/>
    </row>
    <row r="250" ht="15.75" customHeight="1">
      <c r="Q250" s="45"/>
      <c r="R250" s="45"/>
      <c r="S250" s="45"/>
      <c r="T250" s="45"/>
      <c r="U250" s="45"/>
      <c r="V250" s="45"/>
      <c r="W250" s="45"/>
      <c r="X250" s="45"/>
      <c r="Y250" s="45"/>
      <c r="Z250" s="45"/>
    </row>
    <row r="251" ht="15.75" customHeight="1">
      <c r="Q251" s="45"/>
      <c r="R251" s="45"/>
      <c r="S251" s="45"/>
      <c r="T251" s="45"/>
      <c r="U251" s="45"/>
      <c r="V251" s="45"/>
      <c r="W251" s="45"/>
      <c r="X251" s="45"/>
      <c r="Y251" s="45"/>
      <c r="Z251" s="45"/>
    </row>
    <row r="252" ht="15.75" customHeight="1">
      <c r="Q252" s="45"/>
      <c r="R252" s="45"/>
      <c r="S252" s="45"/>
      <c r="T252" s="45"/>
      <c r="U252" s="45"/>
      <c r="V252" s="45"/>
      <c r="W252" s="45"/>
      <c r="X252" s="45"/>
      <c r="Y252" s="45"/>
      <c r="Z252" s="45"/>
    </row>
    <row r="253" ht="15.75" customHeight="1">
      <c r="Q253" s="45"/>
      <c r="R253" s="45"/>
      <c r="S253" s="45"/>
      <c r="T253" s="45"/>
      <c r="U253" s="45"/>
      <c r="V253" s="45"/>
      <c r="W253" s="45"/>
      <c r="X253" s="45"/>
      <c r="Y253" s="45"/>
      <c r="Z253" s="45"/>
    </row>
    <row r="254" ht="15.75" customHeight="1">
      <c r="Q254" s="45"/>
      <c r="R254" s="45"/>
      <c r="S254" s="45"/>
      <c r="T254" s="45"/>
      <c r="U254" s="45"/>
      <c r="V254" s="45"/>
      <c r="W254" s="45"/>
      <c r="X254" s="45"/>
      <c r="Y254" s="45"/>
      <c r="Z254" s="45"/>
    </row>
    <row r="255" ht="15.75" customHeight="1">
      <c r="Q255" s="45"/>
      <c r="R255" s="45"/>
      <c r="S255" s="45"/>
      <c r="T255" s="45"/>
      <c r="U255" s="45"/>
      <c r="V255" s="45"/>
      <c r="W255" s="45"/>
      <c r="X255" s="45"/>
      <c r="Y255" s="45"/>
      <c r="Z255" s="45"/>
    </row>
    <row r="256" ht="15.75" customHeight="1">
      <c r="Q256" s="45"/>
      <c r="R256" s="45"/>
      <c r="S256" s="45"/>
      <c r="T256" s="45"/>
      <c r="U256" s="45"/>
      <c r="V256" s="45"/>
      <c r="W256" s="45"/>
      <c r="X256" s="45"/>
      <c r="Y256" s="45"/>
      <c r="Z256" s="45"/>
    </row>
    <row r="257" ht="15.75" customHeight="1">
      <c r="Q257" s="45"/>
      <c r="R257" s="45"/>
      <c r="S257" s="45"/>
      <c r="T257" s="45"/>
      <c r="U257" s="45"/>
      <c r="V257" s="45"/>
      <c r="W257" s="45"/>
      <c r="X257" s="45"/>
      <c r="Y257" s="45"/>
      <c r="Z257" s="45"/>
    </row>
    <row r="258" ht="15.75" customHeight="1">
      <c r="Q258" s="45"/>
      <c r="R258" s="45"/>
      <c r="S258" s="45"/>
      <c r="T258" s="45"/>
      <c r="U258" s="45"/>
      <c r="V258" s="45"/>
      <c r="W258" s="45"/>
      <c r="X258" s="45"/>
      <c r="Y258" s="45"/>
      <c r="Z258" s="45"/>
    </row>
    <row r="259" ht="15.75" customHeight="1">
      <c r="Q259" s="45"/>
      <c r="R259" s="45"/>
      <c r="S259" s="45"/>
      <c r="T259" s="45"/>
      <c r="U259" s="45"/>
      <c r="V259" s="45"/>
      <c r="W259" s="45"/>
      <c r="X259" s="45"/>
      <c r="Y259" s="45"/>
      <c r="Z259" s="45"/>
    </row>
    <row r="260" ht="15.75" customHeight="1">
      <c r="Q260" s="45"/>
      <c r="R260" s="45"/>
      <c r="S260" s="45"/>
      <c r="T260" s="45"/>
      <c r="U260" s="45"/>
      <c r="V260" s="45"/>
      <c r="W260" s="45"/>
      <c r="X260" s="45"/>
      <c r="Y260" s="45"/>
      <c r="Z260" s="45"/>
    </row>
    <row r="261" ht="15.75" customHeight="1">
      <c r="Q261" s="45"/>
      <c r="R261" s="45"/>
      <c r="S261" s="45"/>
      <c r="T261" s="45"/>
      <c r="U261" s="45"/>
      <c r="V261" s="45"/>
      <c r="W261" s="45"/>
      <c r="X261" s="45"/>
      <c r="Y261" s="45"/>
      <c r="Z261" s="45"/>
    </row>
    <row r="262" ht="15.75" customHeight="1">
      <c r="Q262" s="45"/>
      <c r="R262" s="45"/>
      <c r="S262" s="45"/>
      <c r="T262" s="45"/>
      <c r="U262" s="45"/>
      <c r="V262" s="45"/>
      <c r="W262" s="45"/>
      <c r="X262" s="45"/>
      <c r="Y262" s="45"/>
      <c r="Z262" s="45"/>
    </row>
    <row r="263" ht="15.75" customHeight="1">
      <c r="Q263" s="45"/>
      <c r="R263" s="45"/>
      <c r="S263" s="45"/>
      <c r="T263" s="45"/>
      <c r="U263" s="45"/>
      <c r="V263" s="45"/>
      <c r="W263" s="45"/>
      <c r="X263" s="45"/>
      <c r="Y263" s="45"/>
      <c r="Z263" s="45"/>
    </row>
    <row r="264" ht="15.75" customHeight="1">
      <c r="Q264" s="45"/>
      <c r="R264" s="45"/>
      <c r="S264" s="45"/>
      <c r="T264" s="45"/>
      <c r="U264" s="45"/>
      <c r="V264" s="45"/>
      <c r="W264" s="45"/>
      <c r="X264" s="45"/>
      <c r="Y264" s="45"/>
      <c r="Z264" s="45"/>
    </row>
    <row r="265" ht="15.75" customHeight="1">
      <c r="Q265" s="45"/>
      <c r="R265" s="45"/>
      <c r="S265" s="45"/>
      <c r="T265" s="45"/>
      <c r="U265" s="45"/>
      <c r="V265" s="45"/>
      <c r="W265" s="45"/>
      <c r="X265" s="45"/>
      <c r="Y265" s="45"/>
      <c r="Z265" s="45"/>
    </row>
    <row r="266" ht="15.75" customHeight="1">
      <c r="Q266" s="45"/>
      <c r="R266" s="45"/>
      <c r="S266" s="45"/>
      <c r="T266" s="45"/>
      <c r="U266" s="45"/>
      <c r="V266" s="45"/>
      <c r="W266" s="45"/>
      <c r="X266" s="45"/>
      <c r="Y266" s="45"/>
      <c r="Z266" s="45"/>
    </row>
    <row r="267" ht="15.75" customHeight="1">
      <c r="Q267" s="45"/>
      <c r="R267" s="45"/>
      <c r="S267" s="45"/>
      <c r="T267" s="45"/>
      <c r="U267" s="45"/>
      <c r="V267" s="45"/>
      <c r="W267" s="45"/>
      <c r="X267" s="45"/>
      <c r="Y267" s="45"/>
      <c r="Z267" s="45"/>
    </row>
    <row r="268" ht="15.75" customHeight="1">
      <c r="Q268" s="45"/>
      <c r="R268" s="45"/>
      <c r="S268" s="45"/>
      <c r="T268" s="45"/>
      <c r="U268" s="45"/>
      <c r="V268" s="45"/>
      <c r="W268" s="45"/>
      <c r="X268" s="45"/>
      <c r="Y268" s="45"/>
      <c r="Z268" s="45"/>
    </row>
    <row r="269" ht="15.75" customHeight="1">
      <c r="Q269" s="45"/>
      <c r="R269" s="45"/>
      <c r="S269" s="45"/>
      <c r="T269" s="45"/>
      <c r="U269" s="45"/>
      <c r="V269" s="45"/>
      <c r="W269" s="45"/>
      <c r="X269" s="45"/>
      <c r="Y269" s="45"/>
      <c r="Z269" s="45"/>
    </row>
    <row r="270" ht="15.75" customHeight="1">
      <c r="Q270" s="45"/>
      <c r="R270" s="45"/>
      <c r="S270" s="45"/>
      <c r="T270" s="45"/>
      <c r="U270" s="45"/>
      <c r="V270" s="45"/>
      <c r="W270" s="45"/>
      <c r="X270" s="45"/>
      <c r="Y270" s="45"/>
      <c r="Z270" s="45"/>
    </row>
    <row r="271" ht="15.75" customHeight="1">
      <c r="Q271" s="45"/>
      <c r="R271" s="45"/>
      <c r="S271" s="45"/>
      <c r="T271" s="45"/>
      <c r="U271" s="45"/>
      <c r="V271" s="45"/>
      <c r="W271" s="45"/>
      <c r="X271" s="45"/>
      <c r="Y271" s="45"/>
      <c r="Z271" s="45"/>
    </row>
    <row r="272" ht="15.75" customHeight="1">
      <c r="Q272" s="45"/>
      <c r="R272" s="45"/>
      <c r="S272" s="45"/>
      <c r="T272" s="45"/>
      <c r="U272" s="45"/>
      <c r="V272" s="45"/>
      <c r="W272" s="45"/>
      <c r="X272" s="45"/>
      <c r="Y272" s="45"/>
      <c r="Z272" s="45"/>
    </row>
    <row r="273" ht="15.75" customHeight="1">
      <c r="Q273" s="45"/>
      <c r="R273" s="45"/>
      <c r="S273" s="45"/>
      <c r="T273" s="45"/>
      <c r="U273" s="45"/>
      <c r="V273" s="45"/>
      <c r="W273" s="45"/>
      <c r="X273" s="45"/>
      <c r="Y273" s="45"/>
      <c r="Z273" s="45"/>
    </row>
    <row r="274" ht="15.75" customHeight="1">
      <c r="Q274" s="45"/>
      <c r="R274" s="45"/>
      <c r="S274" s="45"/>
      <c r="T274" s="45"/>
      <c r="U274" s="45"/>
      <c r="V274" s="45"/>
      <c r="W274" s="45"/>
      <c r="X274" s="45"/>
      <c r="Y274" s="45"/>
      <c r="Z274" s="45"/>
    </row>
    <row r="275" ht="15.75" customHeight="1">
      <c r="Q275" s="45"/>
      <c r="R275" s="45"/>
      <c r="S275" s="45"/>
      <c r="T275" s="45"/>
      <c r="U275" s="45"/>
      <c r="V275" s="45"/>
      <c r="W275" s="45"/>
      <c r="X275" s="45"/>
      <c r="Y275" s="45"/>
      <c r="Z275" s="45"/>
    </row>
    <row r="276" ht="15.75" customHeight="1">
      <c r="Q276" s="45"/>
      <c r="R276" s="45"/>
      <c r="S276" s="45"/>
      <c r="T276" s="45"/>
      <c r="U276" s="45"/>
      <c r="V276" s="45"/>
      <c r="W276" s="45"/>
      <c r="X276" s="45"/>
      <c r="Y276" s="45"/>
      <c r="Z276" s="45"/>
    </row>
    <row r="277" ht="15.75" customHeight="1">
      <c r="Q277" s="45"/>
      <c r="R277" s="45"/>
      <c r="S277" s="45"/>
      <c r="T277" s="45"/>
      <c r="U277" s="45"/>
      <c r="V277" s="45"/>
      <c r="W277" s="45"/>
      <c r="X277" s="45"/>
      <c r="Y277" s="45"/>
      <c r="Z277" s="45"/>
    </row>
    <row r="278" ht="15.75" customHeight="1">
      <c r="Q278" s="45"/>
      <c r="R278" s="45"/>
      <c r="S278" s="45"/>
      <c r="T278" s="45"/>
      <c r="U278" s="45"/>
      <c r="V278" s="45"/>
      <c r="W278" s="45"/>
      <c r="X278" s="45"/>
      <c r="Y278" s="45"/>
      <c r="Z278" s="45"/>
    </row>
    <row r="279" ht="15.75" customHeight="1">
      <c r="Q279" s="45"/>
      <c r="R279" s="45"/>
      <c r="S279" s="45"/>
      <c r="T279" s="45"/>
      <c r="U279" s="45"/>
      <c r="V279" s="45"/>
      <c r="W279" s="45"/>
      <c r="X279" s="45"/>
      <c r="Y279" s="45"/>
      <c r="Z279" s="45"/>
    </row>
    <row r="280" ht="15.75" customHeight="1">
      <c r="Q280" s="45"/>
      <c r="R280" s="45"/>
      <c r="S280" s="45"/>
      <c r="T280" s="45"/>
      <c r="U280" s="45"/>
      <c r="V280" s="45"/>
      <c r="W280" s="45"/>
      <c r="X280" s="45"/>
      <c r="Y280" s="45"/>
      <c r="Z280" s="45"/>
    </row>
    <row r="281" ht="15.75" customHeight="1">
      <c r="Q281" s="45"/>
      <c r="R281" s="45"/>
      <c r="S281" s="45"/>
      <c r="T281" s="45"/>
      <c r="U281" s="45"/>
      <c r="V281" s="45"/>
      <c r="W281" s="45"/>
      <c r="X281" s="45"/>
      <c r="Y281" s="45"/>
      <c r="Z281" s="45"/>
    </row>
    <row r="282" ht="15.75" customHeight="1">
      <c r="Q282" s="45"/>
      <c r="R282" s="45"/>
      <c r="S282" s="45"/>
      <c r="T282" s="45"/>
      <c r="U282" s="45"/>
      <c r="V282" s="45"/>
      <c r="W282" s="45"/>
      <c r="X282" s="45"/>
      <c r="Y282" s="45"/>
      <c r="Z282" s="45"/>
    </row>
    <row r="283" ht="15.75" customHeight="1">
      <c r="Q283" s="45"/>
      <c r="R283" s="45"/>
      <c r="S283" s="45"/>
      <c r="T283" s="45"/>
      <c r="U283" s="45"/>
      <c r="V283" s="45"/>
      <c r="W283" s="45"/>
      <c r="X283" s="45"/>
      <c r="Y283" s="45"/>
      <c r="Z283" s="45"/>
    </row>
    <row r="284" ht="15.75" customHeight="1">
      <c r="Q284" s="45"/>
      <c r="R284" s="45"/>
      <c r="S284" s="45"/>
      <c r="T284" s="45"/>
      <c r="U284" s="45"/>
      <c r="V284" s="45"/>
      <c r="W284" s="45"/>
      <c r="X284" s="45"/>
      <c r="Y284" s="45"/>
      <c r="Z284" s="45"/>
    </row>
    <row r="285" ht="15.75" customHeight="1">
      <c r="Q285" s="45"/>
      <c r="R285" s="45"/>
      <c r="S285" s="45"/>
      <c r="T285" s="45"/>
      <c r="U285" s="45"/>
      <c r="V285" s="45"/>
      <c r="W285" s="45"/>
      <c r="X285" s="45"/>
      <c r="Y285" s="45"/>
      <c r="Z285" s="45"/>
    </row>
    <row r="286" ht="15.75" customHeight="1">
      <c r="Q286" s="45"/>
      <c r="R286" s="45"/>
      <c r="S286" s="45"/>
      <c r="T286" s="45"/>
      <c r="U286" s="45"/>
      <c r="V286" s="45"/>
      <c r="W286" s="45"/>
      <c r="X286" s="45"/>
      <c r="Y286" s="45"/>
      <c r="Z286" s="45"/>
    </row>
    <row r="287" ht="15.75" customHeight="1">
      <c r="Q287" s="45"/>
      <c r="R287" s="45"/>
      <c r="S287" s="45"/>
      <c r="T287" s="45"/>
      <c r="U287" s="45"/>
      <c r="V287" s="45"/>
      <c r="W287" s="45"/>
      <c r="X287" s="45"/>
      <c r="Y287" s="45"/>
      <c r="Z287" s="45"/>
    </row>
    <row r="288" ht="15.75" customHeight="1">
      <c r="Q288" s="45"/>
      <c r="R288" s="45"/>
      <c r="S288" s="45"/>
      <c r="T288" s="45"/>
      <c r="U288" s="45"/>
      <c r="V288" s="45"/>
      <c r="W288" s="45"/>
      <c r="X288" s="45"/>
      <c r="Y288" s="45"/>
      <c r="Z288" s="45"/>
    </row>
    <row r="289" ht="15.75" customHeight="1">
      <c r="Q289" s="45"/>
      <c r="R289" s="45"/>
      <c r="S289" s="45"/>
      <c r="T289" s="45"/>
      <c r="U289" s="45"/>
      <c r="V289" s="45"/>
      <c r="W289" s="45"/>
      <c r="X289" s="45"/>
      <c r="Y289" s="45"/>
      <c r="Z289" s="45"/>
    </row>
    <row r="290" ht="15.75" customHeight="1">
      <c r="Q290" s="45"/>
      <c r="R290" s="45"/>
      <c r="S290" s="45"/>
      <c r="T290" s="45"/>
      <c r="U290" s="45"/>
      <c r="V290" s="45"/>
      <c r="W290" s="45"/>
      <c r="X290" s="45"/>
      <c r="Y290" s="45"/>
      <c r="Z290" s="45"/>
    </row>
    <row r="291" ht="15.75" customHeight="1">
      <c r="Q291" s="45"/>
      <c r="R291" s="45"/>
      <c r="S291" s="45"/>
      <c r="T291" s="45"/>
      <c r="U291" s="45"/>
      <c r="V291" s="45"/>
      <c r="W291" s="45"/>
      <c r="X291" s="45"/>
      <c r="Y291" s="45"/>
      <c r="Z291" s="45"/>
    </row>
    <row r="292" ht="15.75" customHeight="1">
      <c r="Q292" s="45"/>
      <c r="R292" s="45"/>
      <c r="S292" s="45"/>
      <c r="T292" s="45"/>
      <c r="U292" s="45"/>
      <c r="V292" s="45"/>
      <c r="W292" s="45"/>
      <c r="X292" s="45"/>
      <c r="Y292" s="45"/>
      <c r="Z292" s="45"/>
    </row>
    <row r="293" ht="15.75" customHeight="1">
      <c r="Q293" s="45"/>
      <c r="R293" s="45"/>
      <c r="S293" s="45"/>
      <c r="T293" s="45"/>
      <c r="U293" s="45"/>
      <c r="V293" s="45"/>
      <c r="W293" s="45"/>
      <c r="X293" s="45"/>
      <c r="Y293" s="45"/>
      <c r="Z293" s="45"/>
    </row>
    <row r="294" ht="15.75" customHeight="1">
      <c r="Q294" s="45"/>
      <c r="R294" s="45"/>
      <c r="S294" s="45"/>
      <c r="T294" s="45"/>
      <c r="U294" s="45"/>
      <c r="V294" s="45"/>
      <c r="W294" s="45"/>
      <c r="X294" s="45"/>
      <c r="Y294" s="45"/>
      <c r="Z294" s="45"/>
    </row>
    <row r="295" ht="15.75" customHeight="1">
      <c r="Q295" s="45"/>
      <c r="R295" s="45"/>
      <c r="S295" s="45"/>
      <c r="T295" s="45"/>
      <c r="U295" s="45"/>
      <c r="V295" s="45"/>
      <c r="W295" s="45"/>
      <c r="X295" s="45"/>
      <c r="Y295" s="45"/>
      <c r="Z295" s="45"/>
    </row>
    <row r="296" ht="15.75" customHeight="1">
      <c r="Q296" s="45"/>
      <c r="R296" s="45"/>
      <c r="S296" s="45"/>
      <c r="T296" s="45"/>
      <c r="U296" s="45"/>
      <c r="V296" s="45"/>
      <c r="W296" s="45"/>
      <c r="X296" s="45"/>
      <c r="Y296" s="45"/>
      <c r="Z296" s="45"/>
    </row>
    <row r="297" ht="15.75" customHeight="1">
      <c r="Q297" s="45"/>
      <c r="R297" s="45"/>
      <c r="S297" s="45"/>
      <c r="T297" s="45"/>
      <c r="U297" s="45"/>
      <c r="V297" s="45"/>
      <c r="W297" s="45"/>
      <c r="X297" s="45"/>
      <c r="Y297" s="45"/>
      <c r="Z297" s="45"/>
    </row>
    <row r="298" ht="15.75" customHeight="1">
      <c r="Q298" s="45"/>
      <c r="R298" s="45"/>
      <c r="S298" s="45"/>
      <c r="T298" s="45"/>
      <c r="U298" s="45"/>
      <c r="V298" s="45"/>
      <c r="W298" s="45"/>
      <c r="X298" s="45"/>
      <c r="Y298" s="45"/>
      <c r="Z298" s="45"/>
    </row>
    <row r="299" ht="15.75" customHeight="1">
      <c r="Q299" s="45"/>
      <c r="R299" s="45"/>
      <c r="S299" s="45"/>
      <c r="T299" s="45"/>
      <c r="U299" s="45"/>
      <c r="V299" s="45"/>
      <c r="W299" s="45"/>
      <c r="X299" s="45"/>
      <c r="Y299" s="45"/>
      <c r="Z299" s="45"/>
    </row>
    <row r="300" ht="15.75" customHeight="1">
      <c r="Q300" s="45"/>
      <c r="R300" s="45"/>
      <c r="S300" s="45"/>
      <c r="T300" s="45"/>
      <c r="U300" s="45"/>
      <c r="V300" s="45"/>
      <c r="W300" s="45"/>
      <c r="X300" s="45"/>
      <c r="Y300" s="45"/>
      <c r="Z300" s="45"/>
    </row>
    <row r="301" ht="15.75" customHeight="1">
      <c r="Q301" s="45"/>
      <c r="R301" s="45"/>
      <c r="S301" s="45"/>
      <c r="T301" s="45"/>
      <c r="U301" s="45"/>
      <c r="V301" s="45"/>
      <c r="W301" s="45"/>
      <c r="X301" s="45"/>
      <c r="Y301" s="45"/>
      <c r="Z301" s="45"/>
    </row>
    <row r="302" ht="15.75" customHeight="1">
      <c r="Q302" s="45"/>
      <c r="R302" s="45"/>
      <c r="S302" s="45"/>
      <c r="T302" s="45"/>
      <c r="U302" s="45"/>
      <c r="V302" s="45"/>
      <c r="W302" s="45"/>
      <c r="X302" s="45"/>
      <c r="Y302" s="45"/>
      <c r="Z302" s="45"/>
    </row>
    <row r="303" ht="15.75" customHeight="1">
      <c r="Q303" s="45"/>
      <c r="R303" s="45"/>
      <c r="S303" s="45"/>
      <c r="T303" s="45"/>
      <c r="U303" s="45"/>
      <c r="V303" s="45"/>
      <c r="W303" s="45"/>
      <c r="X303" s="45"/>
      <c r="Y303" s="45"/>
      <c r="Z303" s="45"/>
    </row>
    <row r="304" ht="15.75" customHeight="1">
      <c r="Q304" s="45"/>
      <c r="R304" s="45"/>
      <c r="S304" s="45"/>
      <c r="T304" s="45"/>
      <c r="U304" s="45"/>
      <c r="V304" s="45"/>
      <c r="W304" s="45"/>
      <c r="X304" s="45"/>
      <c r="Y304" s="45"/>
      <c r="Z304" s="45"/>
    </row>
    <row r="305" ht="15.75" customHeight="1">
      <c r="Q305" s="45"/>
      <c r="R305" s="45"/>
      <c r="S305" s="45"/>
      <c r="T305" s="45"/>
      <c r="U305" s="45"/>
      <c r="V305" s="45"/>
      <c r="W305" s="45"/>
      <c r="X305" s="45"/>
      <c r="Y305" s="45"/>
      <c r="Z305" s="45"/>
    </row>
    <row r="306" ht="15.75" customHeight="1">
      <c r="Q306" s="45"/>
      <c r="R306" s="45"/>
      <c r="S306" s="45"/>
      <c r="T306" s="45"/>
      <c r="U306" s="45"/>
      <c r="V306" s="45"/>
      <c r="W306" s="45"/>
      <c r="X306" s="45"/>
      <c r="Y306" s="45"/>
      <c r="Z306" s="45"/>
    </row>
    <row r="307" ht="15.75" customHeight="1">
      <c r="Q307" s="45"/>
      <c r="R307" s="45"/>
      <c r="S307" s="45"/>
      <c r="T307" s="45"/>
      <c r="U307" s="45"/>
      <c r="V307" s="45"/>
      <c r="W307" s="45"/>
      <c r="X307" s="45"/>
      <c r="Y307" s="45"/>
      <c r="Z307" s="45"/>
    </row>
    <row r="308" ht="15.75" customHeight="1">
      <c r="Q308" s="45"/>
      <c r="R308" s="45"/>
      <c r="S308" s="45"/>
      <c r="T308" s="45"/>
      <c r="U308" s="45"/>
      <c r="V308" s="45"/>
      <c r="W308" s="45"/>
      <c r="X308" s="45"/>
      <c r="Y308" s="45"/>
      <c r="Z308" s="45"/>
    </row>
    <row r="309" ht="15.75" customHeight="1">
      <c r="Q309" s="45"/>
      <c r="R309" s="45"/>
      <c r="S309" s="45"/>
      <c r="T309" s="45"/>
      <c r="U309" s="45"/>
      <c r="V309" s="45"/>
      <c r="W309" s="45"/>
      <c r="X309" s="45"/>
      <c r="Y309" s="45"/>
      <c r="Z309" s="45"/>
    </row>
    <row r="310" ht="15.75" customHeight="1">
      <c r="Q310" s="45"/>
      <c r="R310" s="45"/>
      <c r="S310" s="45"/>
      <c r="T310" s="45"/>
      <c r="U310" s="45"/>
      <c r="V310" s="45"/>
      <c r="W310" s="45"/>
      <c r="X310" s="45"/>
      <c r="Y310" s="45"/>
      <c r="Z310" s="45"/>
    </row>
    <row r="311" ht="15.75" customHeight="1">
      <c r="Q311" s="45"/>
      <c r="R311" s="45"/>
      <c r="S311" s="45"/>
      <c r="T311" s="45"/>
      <c r="U311" s="45"/>
      <c r="V311" s="45"/>
      <c r="W311" s="45"/>
      <c r="X311" s="45"/>
      <c r="Y311" s="45"/>
      <c r="Z311" s="45"/>
    </row>
    <row r="312" ht="15.75" customHeight="1">
      <c r="Q312" s="45"/>
      <c r="R312" s="45"/>
      <c r="S312" s="45"/>
      <c r="T312" s="45"/>
      <c r="U312" s="45"/>
      <c r="V312" s="45"/>
      <c r="W312" s="45"/>
      <c r="X312" s="45"/>
      <c r="Y312" s="45"/>
      <c r="Z312" s="45"/>
    </row>
    <row r="313" ht="15.75" customHeight="1">
      <c r="Q313" s="45"/>
      <c r="R313" s="45"/>
      <c r="S313" s="45"/>
      <c r="T313" s="45"/>
      <c r="U313" s="45"/>
      <c r="V313" s="45"/>
      <c r="W313" s="45"/>
      <c r="X313" s="45"/>
      <c r="Y313" s="45"/>
      <c r="Z313" s="45"/>
    </row>
    <row r="314" ht="15.75" customHeight="1">
      <c r="Q314" s="45"/>
      <c r="R314" s="45"/>
      <c r="S314" s="45"/>
      <c r="T314" s="45"/>
      <c r="U314" s="45"/>
      <c r="V314" s="45"/>
      <c r="W314" s="45"/>
      <c r="X314" s="45"/>
      <c r="Y314" s="45"/>
      <c r="Z314" s="45"/>
    </row>
    <row r="315" ht="15.75" customHeight="1">
      <c r="Q315" s="45"/>
      <c r="R315" s="45"/>
      <c r="S315" s="45"/>
      <c r="T315" s="45"/>
      <c r="U315" s="45"/>
      <c r="V315" s="45"/>
      <c r="W315" s="45"/>
      <c r="X315" s="45"/>
      <c r="Y315" s="45"/>
      <c r="Z315" s="45"/>
    </row>
    <row r="316" ht="15.75" customHeight="1">
      <c r="B316" s="45"/>
      <c r="C316" s="45"/>
      <c r="D316" s="45"/>
      <c r="E316" s="45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</row>
    <row r="317" ht="15.75" customHeight="1">
      <c r="B317" s="45"/>
      <c r="C317" s="45"/>
      <c r="D317" s="45"/>
      <c r="E317" s="45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</row>
    <row r="318" ht="15.75" customHeight="1">
      <c r="B318" s="45"/>
      <c r="C318" s="45"/>
      <c r="D318" s="45"/>
      <c r="E318" s="45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</row>
    <row r="319" ht="15.75" customHeight="1">
      <c r="B319" s="45"/>
      <c r="C319" s="45"/>
      <c r="D319" s="45"/>
      <c r="E319" s="45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</row>
    <row r="320" ht="15.75" customHeight="1">
      <c r="B320" s="45"/>
      <c r="C320" s="45"/>
      <c r="D320" s="45"/>
      <c r="E320" s="45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</row>
    <row r="321" ht="15.75" customHeight="1">
      <c r="B321" s="45"/>
      <c r="C321" s="45"/>
      <c r="D321" s="45"/>
      <c r="E321" s="45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</row>
    <row r="322" ht="15.75" customHeight="1">
      <c r="B322" s="45"/>
      <c r="C322" s="45"/>
      <c r="D322" s="45"/>
      <c r="E322" s="45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</row>
    <row r="323" ht="15.75" customHeight="1">
      <c r="B323" s="45"/>
      <c r="C323" s="45"/>
      <c r="D323" s="45"/>
      <c r="E323" s="45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</row>
    <row r="324" ht="15.75" customHeight="1">
      <c r="B324" s="45"/>
      <c r="C324" s="45"/>
      <c r="D324" s="45"/>
      <c r="E324" s="45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</row>
    <row r="325" ht="15.75" customHeight="1"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</row>
    <row r="326" ht="15.75" customHeight="1"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</row>
    <row r="327" ht="15.75" customHeight="1"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</row>
    <row r="328" ht="15.75" customHeight="1"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</row>
    <row r="329" ht="15.75" customHeight="1"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</row>
    <row r="330" ht="15.75" customHeight="1"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</row>
    <row r="331" ht="15.75" customHeight="1"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</row>
    <row r="332" ht="15.75" customHeight="1"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</row>
    <row r="333" ht="15.75" customHeight="1"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</row>
    <row r="334" ht="15.75" customHeight="1"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</row>
    <row r="335" ht="15.75" customHeight="1"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</row>
    <row r="336" ht="15.75" customHeight="1"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</row>
    <row r="337" ht="15.75" customHeight="1">
      <c r="A337" s="45"/>
      <c r="B337" s="45"/>
      <c r="C337" s="45"/>
      <c r="D337" s="45"/>
      <c r="E337" s="45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</row>
    <row r="338" ht="15.75" customHeight="1">
      <c r="A338" s="45"/>
      <c r="B338" s="45"/>
      <c r="C338" s="45"/>
      <c r="D338" s="45"/>
      <c r="E338" s="45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</row>
    <row r="339" ht="15.75" customHeight="1">
      <c r="A339" s="45"/>
      <c r="B339" s="45"/>
      <c r="C339" s="45"/>
      <c r="D339" s="45"/>
      <c r="E339" s="45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</row>
    <row r="340" ht="15.75" customHeight="1">
      <c r="A340" s="45"/>
      <c r="B340" s="45"/>
      <c r="C340" s="45"/>
      <c r="D340" s="45"/>
      <c r="E340" s="45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</row>
    <row r="341" ht="15.75" customHeight="1">
      <c r="A341" s="45"/>
      <c r="B341" s="45"/>
      <c r="C341" s="45"/>
      <c r="D341" s="45"/>
      <c r="E341" s="45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</row>
    <row r="342" ht="15.75" customHeight="1">
      <c r="A342" s="45"/>
      <c r="B342" s="45"/>
      <c r="C342" s="45"/>
      <c r="D342" s="45"/>
      <c r="E342" s="45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</row>
    <row r="343" ht="15.75" customHeight="1">
      <c r="A343" s="45"/>
      <c r="B343" s="45"/>
      <c r="C343" s="45"/>
      <c r="D343" s="45"/>
      <c r="E343" s="45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</row>
    <row r="344" ht="15.75" customHeight="1">
      <c r="A344" s="45"/>
      <c r="B344" s="45"/>
      <c r="C344" s="45"/>
      <c r="D344" s="45"/>
      <c r="E344" s="45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</row>
    <row r="345" ht="15.75" customHeight="1">
      <c r="A345" s="45"/>
      <c r="B345" s="45"/>
      <c r="C345" s="45"/>
      <c r="D345" s="45"/>
      <c r="E345" s="45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</row>
    <row r="346" ht="15.75" customHeight="1">
      <c r="A346" s="45"/>
      <c r="B346" s="45"/>
      <c r="C346" s="45"/>
      <c r="D346" s="45"/>
      <c r="E346" s="45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</row>
    <row r="347" ht="15.75" customHeight="1">
      <c r="A347" s="45"/>
      <c r="B347" s="45"/>
      <c r="C347" s="45"/>
      <c r="D347" s="45"/>
      <c r="E347" s="45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</row>
    <row r="348" ht="15.75" customHeight="1">
      <c r="A348" s="45"/>
      <c r="B348" s="45"/>
      <c r="C348" s="45"/>
      <c r="D348" s="45"/>
      <c r="E348" s="45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</row>
    <row r="349" ht="15.75" customHeight="1">
      <c r="A349" s="45"/>
      <c r="B349" s="45"/>
      <c r="C349" s="45"/>
      <c r="D349" s="45"/>
      <c r="E349" s="45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</row>
    <row r="350" ht="15.75" customHeight="1">
      <c r="A350" s="45"/>
      <c r="B350" s="45"/>
      <c r="C350" s="45"/>
      <c r="D350" s="45"/>
      <c r="E350" s="45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</row>
    <row r="351" ht="15.75" customHeight="1">
      <c r="A351" s="45"/>
      <c r="B351" s="45"/>
      <c r="C351" s="45"/>
      <c r="D351" s="45"/>
      <c r="E351" s="45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</row>
    <row r="352" ht="15.75" customHeight="1">
      <c r="A352" s="45"/>
      <c r="B352" s="45"/>
      <c r="C352" s="45"/>
      <c r="D352" s="45"/>
      <c r="E352" s="45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</row>
    <row r="353" ht="15.75" customHeight="1">
      <c r="A353" s="45"/>
      <c r="B353" s="45"/>
      <c r="C353" s="45"/>
      <c r="D353" s="45"/>
      <c r="E353" s="45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</row>
    <row r="354" ht="15.75" customHeight="1">
      <c r="A354" s="45"/>
      <c r="B354" s="45"/>
      <c r="C354" s="45"/>
      <c r="D354" s="45"/>
      <c r="E354" s="45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</row>
    <row r="355" ht="15.75" customHeight="1">
      <c r="A355" s="45"/>
      <c r="B355" s="45"/>
      <c r="C355" s="45"/>
      <c r="D355" s="45"/>
      <c r="E355" s="45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</row>
    <row r="356" ht="15.75" customHeight="1">
      <c r="A356" s="45"/>
      <c r="B356" s="45"/>
      <c r="C356" s="45"/>
      <c r="D356" s="45"/>
      <c r="E356" s="45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</row>
    <row r="357" ht="15.75" customHeight="1">
      <c r="A357" s="45"/>
      <c r="B357" s="45"/>
      <c r="C357" s="45"/>
      <c r="D357" s="45"/>
      <c r="E357" s="45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</row>
    <row r="358" ht="15.75" customHeight="1">
      <c r="A358" s="45"/>
      <c r="B358" s="45"/>
      <c r="C358" s="45"/>
      <c r="D358" s="45"/>
      <c r="E358" s="45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</row>
    <row r="359" ht="15.75" customHeight="1">
      <c r="A359" s="45"/>
      <c r="B359" s="45"/>
      <c r="C359" s="45"/>
      <c r="D359" s="45"/>
      <c r="E359" s="45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</row>
    <row r="360" ht="15.75" customHeight="1">
      <c r="A360" s="45"/>
      <c r="B360" s="45"/>
      <c r="C360" s="45"/>
      <c r="D360" s="45"/>
      <c r="E360" s="45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</row>
    <row r="361" ht="15.75" customHeight="1">
      <c r="A361" s="45"/>
      <c r="B361" s="45"/>
      <c r="C361" s="45"/>
      <c r="D361" s="45"/>
      <c r="E361" s="45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</row>
    <row r="362" ht="15.75" customHeight="1">
      <c r="A362" s="45"/>
      <c r="B362" s="45"/>
      <c r="C362" s="45"/>
      <c r="D362" s="45"/>
      <c r="E362" s="45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</row>
    <row r="363" ht="15.75" customHeight="1">
      <c r="A363" s="45"/>
      <c r="B363" s="45"/>
      <c r="C363" s="45"/>
      <c r="D363" s="45"/>
      <c r="E363" s="45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</row>
    <row r="364" ht="15.75" customHeight="1">
      <c r="A364" s="45"/>
      <c r="B364" s="45"/>
      <c r="C364" s="45"/>
      <c r="D364" s="45"/>
      <c r="E364" s="45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</row>
    <row r="365" ht="15.75" customHeight="1">
      <c r="A365" s="45"/>
      <c r="B365" s="45"/>
      <c r="C365" s="45"/>
      <c r="D365" s="45"/>
      <c r="E365" s="45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</row>
    <row r="366" ht="15.75" customHeight="1">
      <c r="A366" s="45"/>
      <c r="B366" s="45"/>
      <c r="C366" s="45"/>
      <c r="D366" s="45"/>
      <c r="E366" s="45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</row>
    <row r="367" ht="15.75" customHeight="1">
      <c r="A367" s="45"/>
      <c r="B367" s="45"/>
      <c r="C367" s="45"/>
      <c r="D367" s="45"/>
      <c r="E367" s="45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</row>
    <row r="368" ht="15.75" customHeight="1">
      <c r="A368" s="45"/>
      <c r="B368" s="45"/>
      <c r="C368" s="45"/>
      <c r="D368" s="45"/>
      <c r="E368" s="45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</row>
    <row r="369" ht="15.75" customHeight="1">
      <c r="A369" s="45"/>
      <c r="B369" s="45"/>
      <c r="C369" s="45"/>
      <c r="D369" s="45"/>
      <c r="E369" s="45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</row>
    <row r="370" ht="15.75" customHeight="1">
      <c r="A370" s="45"/>
      <c r="B370" s="45"/>
      <c r="C370" s="45"/>
      <c r="D370" s="45"/>
      <c r="E370" s="45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</row>
    <row r="371" ht="15.75" customHeight="1">
      <c r="A371" s="45"/>
      <c r="B371" s="45"/>
      <c r="C371" s="45"/>
      <c r="D371" s="45"/>
      <c r="E371" s="45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</row>
    <row r="372" ht="15.75" customHeight="1">
      <c r="A372" s="45"/>
      <c r="B372" s="45"/>
      <c r="C372" s="45"/>
      <c r="D372" s="45"/>
      <c r="E372" s="45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</row>
    <row r="373" ht="15.75" customHeight="1">
      <c r="A373" s="45"/>
      <c r="B373" s="45"/>
      <c r="C373" s="45"/>
      <c r="D373" s="45"/>
      <c r="E373" s="45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</row>
    <row r="374" ht="15.75" customHeight="1">
      <c r="A374" s="45"/>
      <c r="B374" s="45"/>
      <c r="C374" s="45"/>
      <c r="D374" s="45"/>
      <c r="E374" s="45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</row>
    <row r="375" ht="15.75" customHeight="1">
      <c r="A375" s="45"/>
      <c r="B375" s="45"/>
      <c r="C375" s="45"/>
      <c r="D375" s="45"/>
      <c r="E375" s="45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</row>
    <row r="376" ht="15.75" customHeight="1">
      <c r="A376" s="45"/>
      <c r="B376" s="45"/>
      <c r="C376" s="45"/>
      <c r="D376" s="45"/>
      <c r="E376" s="45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</row>
    <row r="377" ht="15.75" customHeight="1">
      <c r="A377" s="45"/>
      <c r="B377" s="45"/>
      <c r="C377" s="45"/>
      <c r="D377" s="45"/>
      <c r="E377" s="45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</row>
    <row r="378" ht="15.75" customHeight="1">
      <c r="A378" s="45"/>
      <c r="B378" s="45"/>
      <c r="C378" s="45"/>
      <c r="D378" s="45"/>
      <c r="E378" s="45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</row>
    <row r="379" ht="15.75" customHeight="1">
      <c r="A379" s="45"/>
      <c r="B379" s="45"/>
      <c r="C379" s="45"/>
      <c r="D379" s="45"/>
      <c r="E379" s="45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</row>
    <row r="380" ht="15.75" customHeight="1">
      <c r="A380" s="45"/>
      <c r="B380" s="45"/>
      <c r="C380" s="45"/>
      <c r="D380" s="45"/>
      <c r="E380" s="45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</row>
    <row r="381" ht="15.75" customHeight="1">
      <c r="A381" s="45"/>
      <c r="B381" s="45"/>
      <c r="C381" s="45"/>
      <c r="D381" s="45"/>
      <c r="E381" s="45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</row>
    <row r="382" ht="15.75" customHeight="1">
      <c r="A382" s="45"/>
      <c r="B382" s="45"/>
      <c r="C382" s="45"/>
      <c r="D382" s="45"/>
      <c r="E382" s="45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</row>
    <row r="383" ht="15.75" customHeight="1">
      <c r="A383" s="45"/>
      <c r="B383" s="45"/>
      <c r="C383" s="45"/>
      <c r="D383" s="45"/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</row>
    <row r="384" ht="15.75" customHeight="1">
      <c r="A384" s="45"/>
      <c r="B384" s="45"/>
      <c r="C384" s="45"/>
      <c r="D384" s="45"/>
      <c r="E384" s="45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</row>
    <row r="385" ht="15.75" customHeight="1">
      <c r="A385" s="45"/>
      <c r="B385" s="45"/>
      <c r="C385" s="45"/>
      <c r="D385" s="45"/>
      <c r="E385" s="45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</row>
    <row r="386" ht="15.75" customHeight="1">
      <c r="A386" s="45"/>
      <c r="B386" s="45"/>
      <c r="C386" s="45"/>
      <c r="D386" s="45"/>
      <c r="E386" s="45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</row>
    <row r="387" ht="15.75" customHeight="1">
      <c r="A387" s="45"/>
      <c r="B387" s="45"/>
      <c r="C387" s="45"/>
      <c r="D387" s="45"/>
      <c r="E387" s="45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</row>
    <row r="388" ht="15.75" customHeight="1">
      <c r="A388" s="45"/>
      <c r="B388" s="45"/>
      <c r="C388" s="45"/>
      <c r="D388" s="45"/>
      <c r="E388" s="45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</row>
    <row r="389" ht="15.75" customHeight="1">
      <c r="A389" s="45"/>
      <c r="B389" s="45"/>
      <c r="C389" s="45"/>
      <c r="D389" s="45"/>
      <c r="E389" s="45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</row>
    <row r="390" ht="15.75" customHeight="1">
      <c r="A390" s="45"/>
      <c r="B390" s="45"/>
      <c r="C390" s="45"/>
      <c r="D390" s="45"/>
      <c r="E390" s="45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</row>
    <row r="391" ht="15.75" customHeight="1">
      <c r="A391" s="45"/>
      <c r="B391" s="45"/>
      <c r="C391" s="45"/>
      <c r="D391" s="45"/>
      <c r="E391" s="45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</row>
    <row r="392" ht="15.75" customHeight="1">
      <c r="A392" s="45"/>
      <c r="B392" s="45"/>
      <c r="C392" s="45"/>
      <c r="D392" s="45"/>
      <c r="E392" s="45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</row>
    <row r="393" ht="15.75" customHeight="1">
      <c r="A393" s="45"/>
      <c r="B393" s="45"/>
      <c r="C393" s="45"/>
      <c r="D393" s="45"/>
      <c r="E393" s="45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</row>
    <row r="394" ht="15.75" customHeight="1">
      <c r="A394" s="45"/>
      <c r="B394" s="45"/>
      <c r="C394" s="45"/>
      <c r="D394" s="45"/>
      <c r="E394" s="45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</row>
    <row r="395" ht="15.75" customHeight="1">
      <c r="A395" s="45"/>
      <c r="B395" s="45"/>
      <c r="C395" s="45"/>
      <c r="D395" s="45"/>
      <c r="E395" s="45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</row>
    <row r="396" ht="15.75" customHeight="1">
      <c r="A396" s="45"/>
      <c r="B396" s="45"/>
      <c r="C396" s="45"/>
      <c r="D396" s="45"/>
      <c r="E396" s="45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</row>
    <row r="397" ht="15.75" customHeight="1">
      <c r="A397" s="45"/>
      <c r="B397" s="45"/>
      <c r="C397" s="45"/>
      <c r="D397" s="45"/>
      <c r="E397" s="45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</row>
    <row r="398" ht="15.75" customHeight="1">
      <c r="A398" s="45"/>
      <c r="B398" s="45"/>
      <c r="C398" s="45"/>
      <c r="D398" s="45"/>
      <c r="E398" s="45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</row>
    <row r="399" ht="15.75" customHeight="1">
      <c r="A399" s="45"/>
      <c r="B399" s="45"/>
      <c r="C399" s="45"/>
      <c r="D399" s="45"/>
      <c r="E399" s="45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</row>
    <row r="400" ht="15.75" customHeight="1">
      <c r="A400" s="45"/>
      <c r="B400" s="45"/>
      <c r="C400" s="45"/>
      <c r="D400" s="45"/>
      <c r="E400" s="45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</row>
    <row r="401" ht="15.75" customHeight="1">
      <c r="A401" s="45"/>
      <c r="B401" s="45"/>
      <c r="C401" s="45"/>
      <c r="D401" s="45"/>
      <c r="E401" s="45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</row>
    <row r="402" ht="15.75" customHeight="1">
      <c r="A402" s="45"/>
      <c r="B402" s="45"/>
      <c r="C402" s="45"/>
      <c r="D402" s="45"/>
      <c r="E402" s="45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</row>
    <row r="403" ht="15.75" customHeight="1">
      <c r="A403" s="45"/>
      <c r="B403" s="45"/>
      <c r="C403" s="45"/>
      <c r="D403" s="45"/>
      <c r="E403" s="45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</row>
    <row r="404" ht="15.75" customHeight="1">
      <c r="A404" s="45"/>
      <c r="B404" s="45"/>
      <c r="C404" s="45"/>
      <c r="D404" s="45"/>
      <c r="E404" s="45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</row>
    <row r="405" ht="15.75" customHeight="1">
      <c r="A405" s="45"/>
      <c r="B405" s="45"/>
      <c r="C405" s="45"/>
      <c r="D405" s="45"/>
      <c r="E405" s="45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</row>
    <row r="406" ht="15.75" customHeight="1">
      <c r="A406" s="45"/>
      <c r="B406" s="45"/>
      <c r="C406" s="45"/>
      <c r="D406" s="45"/>
      <c r="E406" s="45"/>
      <c r="F406" s="45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</row>
    <row r="407" ht="15.75" customHeight="1">
      <c r="A407" s="45"/>
      <c r="B407" s="45"/>
      <c r="C407" s="45"/>
      <c r="D407" s="45"/>
      <c r="E407" s="45"/>
      <c r="F407" s="45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</row>
    <row r="408" ht="15.75" customHeight="1">
      <c r="A408" s="45"/>
      <c r="B408" s="45"/>
      <c r="C408" s="45"/>
      <c r="D408" s="45"/>
      <c r="E408" s="45"/>
      <c r="F408" s="45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</row>
    <row r="409" ht="15.75" customHeight="1">
      <c r="A409" s="45"/>
      <c r="B409" s="45"/>
      <c r="C409" s="45"/>
      <c r="D409" s="45"/>
      <c r="E409" s="45"/>
      <c r="F409" s="45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</row>
    <row r="410" ht="15.75" customHeight="1">
      <c r="A410" s="45"/>
      <c r="B410" s="45"/>
      <c r="C410" s="45"/>
      <c r="D410" s="45"/>
      <c r="E410" s="45"/>
      <c r="F410" s="45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</row>
    <row r="411" ht="15.75" customHeight="1">
      <c r="A411" s="45"/>
      <c r="B411" s="45"/>
      <c r="C411" s="45"/>
      <c r="D411" s="45"/>
      <c r="E411" s="45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</row>
    <row r="412" ht="15.75" customHeight="1">
      <c r="A412" s="45"/>
      <c r="B412" s="45"/>
      <c r="C412" s="45"/>
      <c r="D412" s="45"/>
      <c r="E412" s="45"/>
      <c r="F412" s="45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</row>
    <row r="413" ht="15.75" customHeight="1">
      <c r="A413" s="45"/>
      <c r="B413" s="45"/>
      <c r="C413" s="45"/>
      <c r="D413" s="45"/>
      <c r="E413" s="45"/>
      <c r="F413" s="45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</row>
    <row r="414" ht="15.75" customHeight="1">
      <c r="A414" s="45"/>
      <c r="B414" s="45"/>
      <c r="C414" s="45"/>
      <c r="D414" s="45"/>
      <c r="E414" s="45"/>
      <c r="F414" s="45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</row>
    <row r="415" ht="15.75" customHeight="1">
      <c r="A415" s="45"/>
      <c r="B415" s="45"/>
      <c r="C415" s="45"/>
      <c r="D415" s="45"/>
      <c r="E415" s="45"/>
      <c r="F415" s="45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</row>
    <row r="416" ht="15.75" customHeight="1">
      <c r="A416" s="45"/>
      <c r="B416" s="45"/>
      <c r="C416" s="45"/>
      <c r="D416" s="45"/>
      <c r="E416" s="45"/>
      <c r="F416" s="45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</row>
    <row r="417" ht="15.75" customHeight="1">
      <c r="A417" s="45"/>
      <c r="B417" s="45"/>
      <c r="C417" s="45"/>
      <c r="D417" s="45"/>
      <c r="E417" s="45"/>
      <c r="F417" s="45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</row>
    <row r="418" ht="15.75" customHeight="1">
      <c r="A418" s="45"/>
      <c r="B418" s="45"/>
      <c r="C418" s="45"/>
      <c r="D418" s="45"/>
      <c r="E418" s="45"/>
      <c r="F418" s="45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</row>
    <row r="419" ht="15.75" customHeight="1">
      <c r="A419" s="45"/>
      <c r="B419" s="45"/>
      <c r="C419" s="45"/>
      <c r="D419" s="45"/>
      <c r="E419" s="45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</row>
    <row r="420" ht="15.75" customHeight="1">
      <c r="A420" s="45"/>
      <c r="B420" s="45"/>
      <c r="C420" s="45"/>
      <c r="D420" s="45"/>
      <c r="E420" s="45"/>
      <c r="F420" s="45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</row>
    <row r="421" ht="15.75" customHeight="1">
      <c r="A421" s="45"/>
      <c r="B421" s="45"/>
      <c r="C421" s="45"/>
      <c r="D421" s="45"/>
      <c r="E421" s="45"/>
      <c r="F421" s="45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</row>
    <row r="422" ht="15.75" customHeight="1">
      <c r="A422" s="45"/>
      <c r="B422" s="45"/>
      <c r="C422" s="45"/>
      <c r="D422" s="45"/>
      <c r="E422" s="45"/>
      <c r="F422" s="45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</row>
    <row r="423" ht="15.75" customHeight="1">
      <c r="A423" s="45"/>
      <c r="B423" s="45"/>
      <c r="C423" s="45"/>
      <c r="D423" s="45"/>
      <c r="E423" s="45"/>
      <c r="F423" s="45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</row>
    <row r="424" ht="15.75" customHeight="1">
      <c r="A424" s="45"/>
      <c r="B424" s="45"/>
      <c r="C424" s="45"/>
      <c r="D424" s="45"/>
      <c r="E424" s="45"/>
      <c r="F424" s="45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</row>
    <row r="425" ht="15.75" customHeight="1">
      <c r="A425" s="45"/>
      <c r="B425" s="45"/>
      <c r="C425" s="45"/>
      <c r="D425" s="45"/>
      <c r="E425" s="45"/>
      <c r="F425" s="45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</row>
    <row r="426" ht="15.75" customHeight="1">
      <c r="A426" s="45"/>
      <c r="B426" s="45"/>
      <c r="C426" s="45"/>
      <c r="D426" s="45"/>
      <c r="E426" s="45"/>
      <c r="F426" s="45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</row>
    <row r="427" ht="15.75" customHeight="1">
      <c r="A427" s="45"/>
      <c r="B427" s="45"/>
      <c r="C427" s="45"/>
      <c r="D427" s="45"/>
      <c r="E427" s="45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</row>
    <row r="428" ht="15.75" customHeight="1">
      <c r="A428" s="45"/>
      <c r="B428" s="45"/>
      <c r="C428" s="45"/>
      <c r="D428" s="45"/>
      <c r="E428" s="45"/>
      <c r="F428" s="45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</row>
    <row r="429" ht="15.75" customHeight="1">
      <c r="A429" s="45"/>
      <c r="B429" s="45"/>
      <c r="C429" s="45"/>
      <c r="D429" s="45"/>
      <c r="E429" s="45"/>
      <c r="F429" s="45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</row>
    <row r="430" ht="15.75" customHeight="1">
      <c r="A430" s="45"/>
      <c r="B430" s="45"/>
      <c r="C430" s="45"/>
      <c r="D430" s="45"/>
      <c r="E430" s="45"/>
      <c r="F430" s="45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5"/>
    </row>
    <row r="431" ht="15.75" customHeight="1">
      <c r="A431" s="45"/>
      <c r="B431" s="45"/>
      <c r="C431" s="45"/>
      <c r="D431" s="45"/>
      <c r="E431" s="45"/>
      <c r="F431" s="45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</row>
    <row r="432" ht="15.75" customHeight="1">
      <c r="A432" s="45"/>
      <c r="B432" s="45"/>
      <c r="C432" s="45"/>
      <c r="D432" s="45"/>
      <c r="E432" s="45"/>
      <c r="F432" s="45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45"/>
    </row>
    <row r="433" ht="15.75" customHeight="1">
      <c r="A433" s="45"/>
      <c r="B433" s="45"/>
      <c r="C433" s="45"/>
      <c r="D433" s="45"/>
      <c r="E433" s="45"/>
      <c r="F433" s="45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  <c r="Z433" s="45"/>
    </row>
    <row r="434" ht="15.75" customHeight="1">
      <c r="A434" s="45"/>
      <c r="B434" s="45"/>
      <c r="C434" s="45"/>
      <c r="D434" s="45"/>
      <c r="E434" s="45"/>
      <c r="F434" s="45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  <c r="Z434" s="45"/>
    </row>
    <row r="435" ht="15.75" customHeight="1">
      <c r="A435" s="45"/>
      <c r="B435" s="45"/>
      <c r="C435" s="45"/>
      <c r="D435" s="45"/>
      <c r="E435" s="45"/>
      <c r="F435" s="45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5"/>
    </row>
    <row r="436" ht="15.75" customHeight="1">
      <c r="A436" s="45"/>
      <c r="B436" s="45"/>
      <c r="C436" s="45"/>
      <c r="D436" s="45"/>
      <c r="E436" s="45"/>
      <c r="F436" s="45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5"/>
    </row>
    <row r="437" ht="15.75" customHeight="1">
      <c r="A437" s="45"/>
      <c r="B437" s="45"/>
      <c r="C437" s="45"/>
      <c r="D437" s="45"/>
      <c r="E437" s="45"/>
      <c r="F437" s="45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</row>
    <row r="438" ht="15.75" customHeight="1">
      <c r="A438" s="45"/>
      <c r="B438" s="45"/>
      <c r="C438" s="45"/>
      <c r="D438" s="45"/>
      <c r="E438" s="45"/>
      <c r="F438" s="45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</row>
    <row r="439" ht="15.75" customHeight="1">
      <c r="A439" s="45"/>
      <c r="B439" s="45"/>
      <c r="C439" s="45"/>
      <c r="D439" s="45"/>
      <c r="E439" s="45"/>
      <c r="F439" s="45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</row>
    <row r="440" ht="15.75" customHeight="1">
      <c r="A440" s="45"/>
      <c r="B440" s="45"/>
      <c r="C440" s="45"/>
      <c r="D440" s="45"/>
      <c r="E440" s="45"/>
      <c r="F440" s="45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</row>
    <row r="441" ht="15.75" customHeight="1">
      <c r="A441" s="45"/>
      <c r="B441" s="45"/>
      <c r="C441" s="45"/>
      <c r="D441" s="45"/>
      <c r="E441" s="45"/>
      <c r="F441" s="45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</row>
    <row r="442" ht="15.75" customHeight="1">
      <c r="A442" s="45"/>
      <c r="B442" s="45"/>
      <c r="C442" s="45"/>
      <c r="D442" s="45"/>
      <c r="E442" s="45"/>
      <c r="F442" s="45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5"/>
    </row>
    <row r="443" ht="15.75" customHeight="1">
      <c r="A443" s="45"/>
      <c r="B443" s="45"/>
      <c r="C443" s="45"/>
      <c r="D443" s="45"/>
      <c r="E443" s="45"/>
      <c r="F443" s="45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</row>
    <row r="444" ht="15.75" customHeight="1">
      <c r="A444" s="45"/>
      <c r="B444" s="45"/>
      <c r="C444" s="45"/>
      <c r="D444" s="45"/>
      <c r="E444" s="45"/>
      <c r="F444" s="45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5"/>
      <c r="Z444" s="45"/>
    </row>
    <row r="445" ht="15.75" customHeight="1">
      <c r="A445" s="45"/>
      <c r="B445" s="45"/>
      <c r="C445" s="45"/>
      <c r="D445" s="45"/>
      <c r="E445" s="45"/>
      <c r="F445" s="45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</row>
    <row r="446" ht="15.75" customHeight="1">
      <c r="A446" s="45"/>
      <c r="B446" s="45"/>
      <c r="C446" s="45"/>
      <c r="D446" s="45"/>
      <c r="E446" s="45"/>
      <c r="F446" s="45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</row>
    <row r="447" ht="15.75" customHeight="1">
      <c r="A447" s="45"/>
      <c r="B447" s="45"/>
      <c r="C447" s="45"/>
      <c r="D447" s="45"/>
      <c r="E447" s="45"/>
      <c r="F447" s="45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</row>
    <row r="448" ht="15.75" customHeight="1">
      <c r="A448" s="45"/>
      <c r="B448" s="45"/>
      <c r="C448" s="45"/>
      <c r="D448" s="45"/>
      <c r="E448" s="45"/>
      <c r="F448" s="45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</row>
    <row r="449" ht="15.75" customHeight="1">
      <c r="A449" s="45"/>
      <c r="B449" s="45"/>
      <c r="C449" s="45"/>
      <c r="D449" s="45"/>
      <c r="E449" s="45"/>
      <c r="F449" s="45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</row>
    <row r="450" ht="15.75" customHeight="1">
      <c r="A450" s="45"/>
      <c r="B450" s="45"/>
      <c r="C450" s="45"/>
      <c r="D450" s="45"/>
      <c r="E450" s="45"/>
      <c r="F450" s="45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</row>
    <row r="451" ht="15.75" customHeight="1">
      <c r="A451" s="45"/>
      <c r="B451" s="45"/>
      <c r="C451" s="45"/>
      <c r="D451" s="45"/>
      <c r="E451" s="45"/>
      <c r="F451" s="45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</row>
    <row r="452" ht="15.75" customHeight="1">
      <c r="A452" s="45"/>
      <c r="B452" s="45"/>
      <c r="C452" s="45"/>
      <c r="D452" s="45"/>
      <c r="E452" s="45"/>
      <c r="F452" s="45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</row>
    <row r="453" ht="15.75" customHeight="1">
      <c r="A453" s="45"/>
      <c r="B453" s="45"/>
      <c r="C453" s="45"/>
      <c r="D453" s="45"/>
      <c r="E453" s="45"/>
      <c r="F453" s="45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</row>
    <row r="454" ht="15.75" customHeight="1">
      <c r="A454" s="45"/>
      <c r="B454" s="45"/>
      <c r="C454" s="45"/>
      <c r="D454" s="45"/>
      <c r="E454" s="45"/>
      <c r="F454" s="45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</row>
    <row r="455" ht="15.75" customHeight="1">
      <c r="A455" s="45"/>
      <c r="B455" s="45"/>
      <c r="C455" s="45"/>
      <c r="D455" s="45"/>
      <c r="E455" s="45"/>
      <c r="F455" s="45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</row>
    <row r="456" ht="15.75" customHeight="1">
      <c r="A456" s="45"/>
      <c r="B456" s="45"/>
      <c r="C456" s="45"/>
      <c r="D456" s="45"/>
      <c r="E456" s="45"/>
      <c r="F456" s="45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</row>
    <row r="457" ht="15.75" customHeight="1">
      <c r="A457" s="45"/>
      <c r="B457" s="45"/>
      <c r="C457" s="45"/>
      <c r="D457" s="45"/>
      <c r="E457" s="45"/>
      <c r="F457" s="45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</row>
    <row r="458" ht="15.75" customHeight="1">
      <c r="A458" s="45"/>
      <c r="B458" s="45"/>
      <c r="C458" s="45"/>
      <c r="D458" s="45"/>
      <c r="E458" s="45"/>
      <c r="F458" s="45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</row>
    <row r="459" ht="15.75" customHeight="1">
      <c r="A459" s="45"/>
      <c r="B459" s="45"/>
      <c r="C459" s="45"/>
      <c r="D459" s="45"/>
      <c r="E459" s="45"/>
      <c r="F459" s="45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</row>
    <row r="460" ht="15.75" customHeight="1">
      <c r="A460" s="45"/>
      <c r="B460" s="45"/>
      <c r="C460" s="45"/>
      <c r="D460" s="45"/>
      <c r="E460" s="45"/>
      <c r="F460" s="45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</row>
    <row r="461" ht="15.75" customHeight="1">
      <c r="A461" s="45"/>
      <c r="B461" s="45"/>
      <c r="C461" s="45"/>
      <c r="D461" s="45"/>
      <c r="E461" s="45"/>
      <c r="F461" s="45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</row>
    <row r="462" ht="15.75" customHeight="1">
      <c r="A462" s="45"/>
      <c r="B462" s="45"/>
      <c r="C462" s="45"/>
      <c r="D462" s="45"/>
      <c r="E462" s="45"/>
      <c r="F462" s="45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</row>
    <row r="463" ht="15.75" customHeight="1">
      <c r="A463" s="45"/>
      <c r="B463" s="45"/>
      <c r="C463" s="45"/>
      <c r="D463" s="45"/>
      <c r="E463" s="45"/>
      <c r="F463" s="45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</row>
    <row r="464" ht="15.75" customHeight="1">
      <c r="A464" s="45"/>
      <c r="B464" s="45"/>
      <c r="C464" s="45"/>
      <c r="D464" s="45"/>
      <c r="E464" s="45"/>
      <c r="F464" s="45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</row>
    <row r="465" ht="15.75" customHeight="1">
      <c r="A465" s="45"/>
      <c r="B465" s="45"/>
      <c r="C465" s="45"/>
      <c r="D465" s="45"/>
      <c r="E465" s="45"/>
      <c r="F465" s="45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</row>
    <row r="466" ht="15.75" customHeight="1">
      <c r="A466" s="45"/>
      <c r="B466" s="45"/>
      <c r="C466" s="45"/>
      <c r="D466" s="45"/>
      <c r="E466" s="45"/>
      <c r="F466" s="45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</row>
    <row r="467" ht="15.75" customHeight="1">
      <c r="A467" s="45"/>
      <c r="B467" s="45"/>
      <c r="C467" s="45"/>
      <c r="D467" s="45"/>
      <c r="E467" s="45"/>
      <c r="F467" s="45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</row>
    <row r="468" ht="15.75" customHeight="1">
      <c r="A468" s="45"/>
      <c r="B468" s="45"/>
      <c r="C468" s="45"/>
      <c r="D468" s="45"/>
      <c r="E468" s="45"/>
      <c r="F468" s="45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</row>
    <row r="469" ht="15.75" customHeight="1">
      <c r="A469" s="45"/>
      <c r="B469" s="45"/>
      <c r="C469" s="45"/>
      <c r="D469" s="45"/>
      <c r="E469" s="45"/>
      <c r="F469" s="45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</row>
    <row r="470" ht="15.75" customHeight="1">
      <c r="A470" s="45"/>
      <c r="B470" s="45"/>
      <c r="C470" s="45"/>
      <c r="D470" s="45"/>
      <c r="E470" s="45"/>
      <c r="F470" s="45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</row>
    <row r="471" ht="15.75" customHeight="1">
      <c r="A471" s="45"/>
      <c r="B471" s="45"/>
      <c r="C471" s="45"/>
      <c r="D471" s="45"/>
      <c r="E471" s="45"/>
      <c r="F471" s="45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</row>
    <row r="472" ht="15.75" customHeight="1">
      <c r="A472" s="45"/>
      <c r="B472" s="45"/>
      <c r="C472" s="45"/>
      <c r="D472" s="45"/>
      <c r="E472" s="45"/>
      <c r="F472" s="45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</row>
    <row r="473" ht="15.75" customHeight="1">
      <c r="A473" s="45"/>
      <c r="B473" s="45"/>
      <c r="C473" s="45"/>
      <c r="D473" s="45"/>
      <c r="E473" s="45"/>
      <c r="F473" s="45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</row>
    <row r="474" ht="15.75" customHeight="1">
      <c r="A474" s="45"/>
      <c r="B474" s="45"/>
      <c r="C474" s="45"/>
      <c r="D474" s="45"/>
      <c r="E474" s="45"/>
      <c r="F474" s="45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</row>
    <row r="475" ht="15.75" customHeight="1">
      <c r="A475" s="45"/>
      <c r="B475" s="45"/>
      <c r="C475" s="45"/>
      <c r="D475" s="45"/>
      <c r="E475" s="45"/>
      <c r="F475" s="45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</row>
    <row r="476" ht="15.75" customHeight="1">
      <c r="A476" s="45"/>
      <c r="B476" s="45"/>
      <c r="C476" s="45"/>
      <c r="D476" s="45"/>
      <c r="E476" s="45"/>
      <c r="F476" s="45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</row>
    <row r="477" ht="15.75" customHeight="1">
      <c r="A477" s="45"/>
      <c r="B477" s="45"/>
      <c r="C477" s="45"/>
      <c r="D477" s="45"/>
      <c r="E477" s="45"/>
      <c r="F477" s="45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</row>
    <row r="478" ht="15.75" customHeight="1">
      <c r="A478" s="45"/>
      <c r="B478" s="45"/>
      <c r="C478" s="45"/>
      <c r="D478" s="45"/>
      <c r="E478" s="45"/>
      <c r="F478" s="45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</row>
    <row r="479" ht="15.75" customHeight="1">
      <c r="A479" s="45"/>
      <c r="B479" s="45"/>
      <c r="C479" s="45"/>
      <c r="D479" s="45"/>
      <c r="E479" s="45"/>
      <c r="F479" s="45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</row>
    <row r="480" ht="15.75" customHeight="1">
      <c r="A480" s="45"/>
      <c r="B480" s="45"/>
      <c r="C480" s="45"/>
      <c r="D480" s="45"/>
      <c r="E480" s="45"/>
      <c r="F480" s="45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</row>
    <row r="481" ht="15.75" customHeight="1">
      <c r="A481" s="45"/>
      <c r="B481" s="45"/>
      <c r="C481" s="45"/>
      <c r="D481" s="45"/>
      <c r="E481" s="45"/>
      <c r="F481" s="45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</row>
    <row r="482" ht="15.75" customHeight="1">
      <c r="A482" s="45"/>
      <c r="B482" s="45"/>
      <c r="C482" s="45"/>
      <c r="D482" s="45"/>
      <c r="E482" s="45"/>
      <c r="F482" s="45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</row>
    <row r="483" ht="15.75" customHeight="1">
      <c r="A483" s="45"/>
      <c r="B483" s="45"/>
      <c r="C483" s="45"/>
      <c r="D483" s="45"/>
      <c r="E483" s="45"/>
      <c r="F483" s="45"/>
      <c r="G483" s="4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</row>
    <row r="484" ht="15.75" customHeight="1">
      <c r="A484" s="45"/>
      <c r="B484" s="45"/>
      <c r="C484" s="45"/>
      <c r="D484" s="45"/>
      <c r="E484" s="45"/>
      <c r="F484" s="45"/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</row>
    <row r="485" ht="15.75" customHeight="1">
      <c r="A485" s="45"/>
      <c r="B485" s="45"/>
      <c r="C485" s="45"/>
      <c r="D485" s="45"/>
      <c r="E485" s="45"/>
      <c r="F485" s="45"/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</row>
    <row r="486" ht="15.75" customHeight="1">
      <c r="A486" s="45"/>
      <c r="B486" s="45"/>
      <c r="C486" s="45"/>
      <c r="D486" s="45"/>
      <c r="E486" s="45"/>
      <c r="F486" s="45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</row>
    <row r="487" ht="15.75" customHeight="1">
      <c r="A487" s="45"/>
      <c r="B487" s="45"/>
      <c r="C487" s="45"/>
      <c r="D487" s="45"/>
      <c r="E487" s="45"/>
      <c r="F487" s="45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</row>
    <row r="488" ht="15.75" customHeight="1">
      <c r="A488" s="45"/>
      <c r="B488" s="45"/>
      <c r="C488" s="45"/>
      <c r="D488" s="45"/>
      <c r="E488" s="45"/>
      <c r="F488" s="45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</row>
    <row r="489" ht="15.75" customHeight="1">
      <c r="A489" s="45"/>
      <c r="B489" s="45"/>
      <c r="C489" s="45"/>
      <c r="D489" s="45"/>
      <c r="E489" s="45"/>
      <c r="F489" s="45"/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</row>
    <row r="490" ht="15.75" customHeight="1">
      <c r="A490" s="45"/>
      <c r="B490" s="45"/>
      <c r="C490" s="45"/>
      <c r="D490" s="45"/>
      <c r="E490" s="45"/>
      <c r="F490" s="45"/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</row>
    <row r="491" ht="15.75" customHeight="1">
      <c r="A491" s="45"/>
      <c r="B491" s="45"/>
      <c r="C491" s="45"/>
      <c r="D491" s="45"/>
      <c r="E491" s="45"/>
      <c r="F491" s="45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</row>
    <row r="492" ht="15.75" customHeight="1">
      <c r="A492" s="45"/>
      <c r="B492" s="45"/>
      <c r="C492" s="45"/>
      <c r="D492" s="45"/>
      <c r="E492" s="45"/>
      <c r="F492" s="45"/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</row>
    <row r="493" ht="15.75" customHeight="1">
      <c r="A493" s="45"/>
      <c r="B493" s="45"/>
      <c r="C493" s="45"/>
      <c r="D493" s="45"/>
      <c r="E493" s="45"/>
      <c r="F493" s="45"/>
      <c r="G493" s="4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</row>
    <row r="494" ht="15.75" customHeight="1">
      <c r="A494" s="45"/>
      <c r="B494" s="45"/>
      <c r="C494" s="45"/>
      <c r="D494" s="45"/>
      <c r="E494" s="45"/>
      <c r="F494" s="45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</row>
    <row r="495" ht="15.75" customHeight="1">
      <c r="A495" s="45"/>
      <c r="B495" s="45"/>
      <c r="C495" s="45"/>
      <c r="D495" s="45"/>
      <c r="E495" s="45"/>
      <c r="F495" s="45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</row>
    <row r="496" ht="15.75" customHeight="1">
      <c r="A496" s="45"/>
      <c r="B496" s="45"/>
      <c r="C496" s="45"/>
      <c r="D496" s="45"/>
      <c r="E496" s="45"/>
      <c r="F496" s="45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</row>
    <row r="497" ht="15.75" customHeight="1">
      <c r="A497" s="45"/>
      <c r="B497" s="45"/>
      <c r="C497" s="45"/>
      <c r="D497" s="45"/>
      <c r="E497" s="45"/>
      <c r="F497" s="45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</row>
    <row r="498" ht="15.75" customHeight="1">
      <c r="A498" s="45"/>
      <c r="B498" s="45"/>
      <c r="C498" s="45"/>
      <c r="D498" s="45"/>
      <c r="E498" s="45"/>
      <c r="F498" s="45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</row>
    <row r="499" ht="15.75" customHeight="1">
      <c r="A499" s="45"/>
      <c r="B499" s="45"/>
      <c r="C499" s="45"/>
      <c r="D499" s="45"/>
      <c r="E499" s="45"/>
      <c r="F499" s="45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</row>
    <row r="500" ht="15.75" customHeight="1">
      <c r="A500" s="45"/>
      <c r="B500" s="45"/>
      <c r="C500" s="45"/>
      <c r="D500" s="45"/>
      <c r="E500" s="45"/>
      <c r="F500" s="45"/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</row>
    <row r="501" ht="15.75" customHeight="1">
      <c r="A501" s="45"/>
      <c r="B501" s="45"/>
      <c r="C501" s="45"/>
      <c r="D501" s="45"/>
      <c r="E501" s="45"/>
      <c r="F501" s="45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</row>
    <row r="502" ht="15.75" customHeight="1">
      <c r="A502" s="45"/>
      <c r="B502" s="45"/>
      <c r="C502" s="45"/>
      <c r="D502" s="45"/>
      <c r="E502" s="45"/>
      <c r="F502" s="45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</row>
    <row r="503" ht="15.75" customHeight="1">
      <c r="A503" s="45"/>
      <c r="B503" s="45"/>
      <c r="C503" s="45"/>
      <c r="D503" s="45"/>
      <c r="E503" s="45"/>
      <c r="F503" s="45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</row>
    <row r="504" ht="15.75" customHeight="1">
      <c r="A504" s="45"/>
      <c r="B504" s="45"/>
      <c r="C504" s="45"/>
      <c r="D504" s="45"/>
      <c r="E504" s="45"/>
      <c r="F504" s="45"/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</row>
    <row r="505" ht="15.75" customHeight="1">
      <c r="A505" s="45"/>
      <c r="B505" s="45"/>
      <c r="C505" s="45"/>
      <c r="D505" s="45"/>
      <c r="E505" s="45"/>
      <c r="F505" s="45"/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</row>
    <row r="506" ht="15.75" customHeight="1">
      <c r="A506" s="45"/>
      <c r="B506" s="45"/>
      <c r="C506" s="45"/>
      <c r="D506" s="45"/>
      <c r="E506" s="45"/>
      <c r="F506" s="45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</row>
    <row r="507" ht="15.75" customHeight="1">
      <c r="A507" s="45"/>
      <c r="B507" s="45"/>
      <c r="C507" s="45"/>
      <c r="D507" s="45"/>
      <c r="E507" s="45"/>
      <c r="F507" s="45"/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</row>
    <row r="508" ht="15.75" customHeight="1">
      <c r="A508" s="45"/>
      <c r="B508" s="45"/>
      <c r="C508" s="45"/>
      <c r="D508" s="45"/>
      <c r="E508" s="45"/>
      <c r="F508" s="45"/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</row>
    <row r="509" ht="15.75" customHeight="1">
      <c r="A509" s="45"/>
      <c r="B509" s="45"/>
      <c r="C509" s="45"/>
      <c r="D509" s="45"/>
      <c r="E509" s="45"/>
      <c r="F509" s="45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</row>
    <row r="510" ht="15.75" customHeight="1">
      <c r="A510" s="45"/>
      <c r="B510" s="45"/>
      <c r="C510" s="45"/>
      <c r="D510" s="45"/>
      <c r="E510" s="45"/>
      <c r="F510" s="45"/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</row>
    <row r="511" ht="15.75" customHeight="1">
      <c r="A511" s="45"/>
      <c r="B511" s="45"/>
      <c r="C511" s="45"/>
      <c r="D511" s="45"/>
      <c r="E511" s="45"/>
      <c r="F511" s="45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</row>
    <row r="512" ht="15.75" customHeight="1">
      <c r="A512" s="45"/>
      <c r="B512" s="45"/>
      <c r="C512" s="45"/>
      <c r="D512" s="45"/>
      <c r="E512" s="45"/>
      <c r="F512" s="45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</row>
    <row r="513" ht="15.75" customHeight="1">
      <c r="A513" s="45"/>
      <c r="B513" s="45"/>
      <c r="C513" s="45"/>
      <c r="D513" s="45"/>
      <c r="E513" s="45"/>
      <c r="F513" s="45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</row>
    <row r="514" ht="15.75" customHeight="1">
      <c r="A514" s="45"/>
      <c r="B514" s="45"/>
      <c r="C514" s="45"/>
      <c r="D514" s="45"/>
      <c r="E514" s="45"/>
      <c r="F514" s="45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</row>
    <row r="515" ht="15.75" customHeight="1">
      <c r="A515" s="45"/>
      <c r="B515" s="45"/>
      <c r="C515" s="45"/>
      <c r="D515" s="45"/>
      <c r="E515" s="45"/>
      <c r="F515" s="45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</row>
    <row r="516" ht="15.75" customHeight="1">
      <c r="A516" s="45"/>
      <c r="B516" s="45"/>
      <c r="C516" s="45"/>
      <c r="D516" s="45"/>
      <c r="E516" s="45"/>
      <c r="F516" s="45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</row>
    <row r="517" ht="15.75" customHeight="1">
      <c r="A517" s="45"/>
      <c r="B517" s="45"/>
      <c r="C517" s="45"/>
      <c r="D517" s="45"/>
      <c r="E517" s="45"/>
      <c r="F517" s="45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</row>
    <row r="518" ht="15.75" customHeight="1">
      <c r="A518" s="45"/>
      <c r="B518" s="45"/>
      <c r="C518" s="45"/>
      <c r="D518" s="45"/>
      <c r="E518" s="45"/>
      <c r="F518" s="45"/>
      <c r="G518" s="4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</row>
    <row r="519" ht="15.75" customHeight="1">
      <c r="A519" s="45"/>
      <c r="B519" s="45"/>
      <c r="C519" s="45"/>
      <c r="D519" s="45"/>
      <c r="E519" s="45"/>
      <c r="F519" s="45"/>
      <c r="G519" s="4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</row>
    <row r="520" ht="15.75" customHeight="1">
      <c r="A520" s="45"/>
      <c r="B520" s="45"/>
      <c r="C520" s="45"/>
      <c r="D520" s="45"/>
      <c r="E520" s="45"/>
      <c r="F520" s="45"/>
      <c r="G520" s="45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</row>
    <row r="521" ht="15.75" customHeight="1">
      <c r="A521" s="45"/>
      <c r="B521" s="45"/>
      <c r="C521" s="45"/>
      <c r="D521" s="45"/>
      <c r="E521" s="45"/>
      <c r="F521" s="45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</row>
    <row r="522" ht="15.75" customHeight="1">
      <c r="A522" s="45"/>
      <c r="B522" s="45"/>
      <c r="C522" s="45"/>
      <c r="D522" s="45"/>
      <c r="E522" s="45"/>
      <c r="F522" s="45"/>
      <c r="G522" s="45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</row>
    <row r="523" ht="15.75" customHeight="1">
      <c r="A523" s="45"/>
      <c r="B523" s="45"/>
      <c r="C523" s="45"/>
      <c r="D523" s="45"/>
      <c r="E523" s="45"/>
      <c r="F523" s="45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</row>
    <row r="524" ht="15.75" customHeight="1">
      <c r="A524" s="45"/>
      <c r="B524" s="45"/>
      <c r="C524" s="45"/>
      <c r="D524" s="45"/>
      <c r="E524" s="45"/>
      <c r="F524" s="45"/>
      <c r="G524" s="45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</row>
    <row r="525" ht="15.75" customHeight="1">
      <c r="A525" s="45"/>
      <c r="B525" s="45"/>
      <c r="C525" s="45"/>
      <c r="D525" s="45"/>
      <c r="E525" s="45"/>
      <c r="F525" s="45"/>
      <c r="G525" s="4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</row>
    <row r="526" ht="15.75" customHeight="1">
      <c r="A526" s="45"/>
      <c r="B526" s="45"/>
      <c r="C526" s="45"/>
      <c r="D526" s="45"/>
      <c r="E526" s="45"/>
      <c r="F526" s="45"/>
      <c r="G526" s="45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</row>
    <row r="527" ht="15.75" customHeight="1">
      <c r="A527" s="45"/>
      <c r="B527" s="45"/>
      <c r="C527" s="45"/>
      <c r="D527" s="45"/>
      <c r="E527" s="45"/>
      <c r="F527" s="45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</row>
    <row r="528" ht="15.75" customHeight="1">
      <c r="A528" s="45"/>
      <c r="B528" s="45"/>
      <c r="C528" s="45"/>
      <c r="D528" s="45"/>
      <c r="E528" s="45"/>
      <c r="F528" s="45"/>
      <c r="G528" s="45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</row>
    <row r="529" ht="15.75" customHeight="1">
      <c r="A529" s="45"/>
      <c r="B529" s="45"/>
      <c r="C529" s="45"/>
      <c r="D529" s="45"/>
      <c r="E529" s="45"/>
      <c r="F529" s="45"/>
      <c r="G529" s="45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</row>
    <row r="530" ht="15.75" customHeight="1">
      <c r="A530" s="45"/>
      <c r="B530" s="45"/>
      <c r="C530" s="45"/>
      <c r="D530" s="45"/>
      <c r="E530" s="45"/>
      <c r="F530" s="45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</row>
    <row r="531" ht="15.75" customHeight="1">
      <c r="A531" s="45"/>
      <c r="B531" s="45"/>
      <c r="C531" s="45"/>
      <c r="D531" s="45"/>
      <c r="E531" s="45"/>
      <c r="F531" s="45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</row>
    <row r="532" ht="15.75" customHeight="1">
      <c r="A532" s="45"/>
      <c r="B532" s="45"/>
      <c r="C532" s="45"/>
      <c r="D532" s="45"/>
      <c r="E532" s="45"/>
      <c r="F532" s="45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</row>
    <row r="533" ht="15.75" customHeight="1">
      <c r="A533" s="45"/>
      <c r="B533" s="45"/>
      <c r="C533" s="45"/>
      <c r="D533" s="45"/>
      <c r="E533" s="45"/>
      <c r="F533" s="45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</row>
    <row r="534" ht="15.75" customHeight="1">
      <c r="A534" s="45"/>
      <c r="B534" s="45"/>
      <c r="C534" s="45"/>
      <c r="D534" s="45"/>
      <c r="E534" s="45"/>
      <c r="F534" s="45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</row>
    <row r="535" ht="15.75" customHeight="1">
      <c r="A535" s="45"/>
      <c r="B535" s="45"/>
      <c r="C535" s="45"/>
      <c r="D535" s="45"/>
      <c r="E535" s="45"/>
      <c r="F535" s="45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</row>
    <row r="536" ht="15.75" customHeight="1">
      <c r="A536" s="45"/>
      <c r="B536" s="45"/>
      <c r="C536" s="45"/>
      <c r="D536" s="45"/>
      <c r="E536" s="45"/>
      <c r="F536" s="45"/>
      <c r="G536" s="45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</row>
    <row r="537" ht="15.75" customHeight="1">
      <c r="A537" s="45"/>
      <c r="B537" s="45"/>
      <c r="C537" s="45"/>
      <c r="D537" s="45"/>
      <c r="E537" s="45"/>
      <c r="F537" s="45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</row>
    <row r="538" ht="15.75" customHeight="1">
      <c r="A538" s="45"/>
      <c r="B538" s="45"/>
      <c r="C538" s="45"/>
      <c r="D538" s="45"/>
      <c r="E538" s="45"/>
      <c r="F538" s="45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</row>
    <row r="539" ht="15.75" customHeight="1">
      <c r="A539" s="45"/>
      <c r="B539" s="45"/>
      <c r="C539" s="45"/>
      <c r="D539" s="45"/>
      <c r="E539" s="45"/>
      <c r="F539" s="45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</row>
    <row r="540" ht="15.75" customHeight="1">
      <c r="A540" s="45"/>
      <c r="B540" s="45"/>
      <c r="C540" s="45"/>
      <c r="D540" s="45"/>
      <c r="E540" s="45"/>
      <c r="F540" s="45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</row>
    <row r="541" ht="15.75" customHeight="1">
      <c r="A541" s="45"/>
      <c r="B541" s="45"/>
      <c r="C541" s="45"/>
      <c r="D541" s="45"/>
      <c r="E541" s="45"/>
      <c r="F541" s="45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</row>
    <row r="542" ht="15.75" customHeight="1">
      <c r="A542" s="45"/>
      <c r="B542" s="45"/>
      <c r="C542" s="45"/>
      <c r="D542" s="45"/>
      <c r="E542" s="45"/>
      <c r="F542" s="45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</row>
    <row r="543" ht="15.75" customHeight="1">
      <c r="A543" s="45"/>
      <c r="B543" s="45"/>
      <c r="C543" s="45"/>
      <c r="D543" s="45"/>
      <c r="E543" s="45"/>
      <c r="F543" s="45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</row>
    <row r="544" ht="15.75" customHeight="1">
      <c r="A544" s="45"/>
      <c r="B544" s="45"/>
      <c r="C544" s="45"/>
      <c r="D544" s="45"/>
      <c r="E544" s="45"/>
      <c r="F544" s="45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</row>
    <row r="545" ht="15.75" customHeight="1">
      <c r="A545" s="45"/>
      <c r="B545" s="45"/>
      <c r="C545" s="45"/>
      <c r="D545" s="45"/>
      <c r="E545" s="45"/>
      <c r="F545" s="45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</row>
    <row r="546" ht="15.75" customHeight="1">
      <c r="A546" s="45"/>
      <c r="B546" s="45"/>
      <c r="C546" s="45"/>
      <c r="D546" s="45"/>
      <c r="E546" s="45"/>
      <c r="F546" s="45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</row>
    <row r="547" ht="15.75" customHeight="1">
      <c r="A547" s="45"/>
      <c r="B547" s="45"/>
      <c r="C547" s="45"/>
      <c r="D547" s="45"/>
      <c r="E547" s="45"/>
      <c r="F547" s="45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</row>
    <row r="548" ht="15.75" customHeight="1">
      <c r="A548" s="45"/>
      <c r="B548" s="45"/>
      <c r="C548" s="45"/>
      <c r="D548" s="45"/>
      <c r="E548" s="45"/>
      <c r="F548" s="45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</row>
    <row r="549" ht="15.75" customHeight="1">
      <c r="A549" s="45"/>
      <c r="B549" s="45"/>
      <c r="C549" s="45"/>
      <c r="D549" s="45"/>
      <c r="E549" s="45"/>
      <c r="F549" s="45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</row>
    <row r="550" ht="15.75" customHeight="1">
      <c r="A550" s="45"/>
      <c r="B550" s="45"/>
      <c r="C550" s="45"/>
      <c r="D550" s="45"/>
      <c r="E550" s="45"/>
      <c r="F550" s="45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</row>
    <row r="551" ht="15.75" customHeight="1">
      <c r="A551" s="45"/>
      <c r="B551" s="45"/>
      <c r="C551" s="45"/>
      <c r="D551" s="45"/>
      <c r="E551" s="45"/>
      <c r="F551" s="45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</row>
    <row r="552" ht="15.75" customHeight="1">
      <c r="A552" s="45"/>
      <c r="B552" s="45"/>
      <c r="C552" s="45"/>
      <c r="D552" s="45"/>
      <c r="E552" s="45"/>
      <c r="F552" s="45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</row>
    <row r="553" ht="15.75" customHeight="1">
      <c r="A553" s="45"/>
      <c r="B553" s="45"/>
      <c r="C553" s="45"/>
      <c r="D553" s="45"/>
      <c r="E553" s="45"/>
      <c r="F553" s="45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</row>
    <row r="554" ht="15.75" customHeight="1">
      <c r="A554" s="45"/>
      <c r="B554" s="45"/>
      <c r="C554" s="45"/>
      <c r="D554" s="45"/>
      <c r="E554" s="45"/>
      <c r="F554" s="45"/>
      <c r="G554" s="45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</row>
    <row r="555" ht="15.75" customHeight="1">
      <c r="A555" s="45"/>
      <c r="B555" s="45"/>
      <c r="C555" s="45"/>
      <c r="D555" s="45"/>
      <c r="E555" s="45"/>
      <c r="F555" s="45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</row>
    <row r="556" ht="15.75" customHeight="1">
      <c r="A556" s="45"/>
      <c r="B556" s="45"/>
      <c r="C556" s="45"/>
      <c r="D556" s="45"/>
      <c r="E556" s="45"/>
      <c r="F556" s="45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</row>
    <row r="557" ht="15.75" customHeight="1">
      <c r="A557" s="45"/>
      <c r="B557" s="45"/>
      <c r="C557" s="45"/>
      <c r="D557" s="45"/>
      <c r="E557" s="45"/>
      <c r="F557" s="45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</row>
    <row r="558" ht="15.75" customHeight="1">
      <c r="A558" s="45"/>
      <c r="B558" s="45"/>
      <c r="C558" s="45"/>
      <c r="D558" s="45"/>
      <c r="E558" s="45"/>
      <c r="F558" s="45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</row>
    <row r="559" ht="15.75" customHeight="1">
      <c r="A559" s="45"/>
      <c r="B559" s="45"/>
      <c r="C559" s="45"/>
      <c r="D559" s="45"/>
      <c r="E559" s="45"/>
      <c r="F559" s="45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</row>
    <row r="560" ht="15.75" customHeight="1">
      <c r="A560" s="45"/>
      <c r="B560" s="45"/>
      <c r="C560" s="45"/>
      <c r="D560" s="45"/>
      <c r="E560" s="45"/>
      <c r="F560" s="45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</row>
    <row r="561" ht="15.75" customHeight="1">
      <c r="A561" s="45"/>
      <c r="B561" s="45"/>
      <c r="C561" s="45"/>
      <c r="D561" s="45"/>
      <c r="E561" s="45"/>
      <c r="F561" s="45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</row>
    <row r="562" ht="15.75" customHeight="1">
      <c r="A562" s="45"/>
      <c r="B562" s="45"/>
      <c r="C562" s="45"/>
      <c r="D562" s="45"/>
      <c r="E562" s="45"/>
      <c r="F562" s="45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</row>
    <row r="563" ht="15.75" customHeight="1">
      <c r="A563" s="45"/>
      <c r="B563" s="45"/>
      <c r="C563" s="45"/>
      <c r="D563" s="45"/>
      <c r="E563" s="45"/>
      <c r="F563" s="45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</row>
    <row r="564" ht="15.75" customHeight="1">
      <c r="A564" s="45"/>
      <c r="B564" s="45"/>
      <c r="C564" s="45"/>
      <c r="D564" s="45"/>
      <c r="E564" s="45"/>
      <c r="F564" s="45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</row>
    <row r="565" ht="15.75" customHeight="1">
      <c r="A565" s="45"/>
      <c r="B565" s="45"/>
      <c r="C565" s="45"/>
      <c r="D565" s="45"/>
      <c r="E565" s="45"/>
      <c r="F565" s="45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</row>
    <row r="566" ht="15.75" customHeight="1">
      <c r="A566" s="45"/>
      <c r="B566" s="45"/>
      <c r="C566" s="45"/>
      <c r="D566" s="45"/>
      <c r="E566" s="45"/>
      <c r="F566" s="45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</row>
    <row r="567" ht="15.75" customHeight="1">
      <c r="A567" s="45"/>
      <c r="B567" s="45"/>
      <c r="C567" s="45"/>
      <c r="D567" s="45"/>
      <c r="E567" s="45"/>
      <c r="F567" s="45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</row>
    <row r="568" ht="15.75" customHeight="1">
      <c r="A568" s="45"/>
      <c r="B568" s="45"/>
      <c r="C568" s="45"/>
      <c r="D568" s="45"/>
      <c r="E568" s="45"/>
      <c r="F568" s="45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</row>
    <row r="569" ht="15.75" customHeight="1">
      <c r="A569" s="45"/>
      <c r="B569" s="45"/>
      <c r="C569" s="45"/>
      <c r="D569" s="45"/>
      <c r="E569" s="45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</row>
    <row r="570" ht="15.75" customHeight="1">
      <c r="A570" s="45"/>
      <c r="B570" s="45"/>
      <c r="C570" s="45"/>
      <c r="D570" s="45"/>
      <c r="E570" s="45"/>
      <c r="F570" s="45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</row>
    <row r="571" ht="15.75" customHeight="1">
      <c r="A571" s="45"/>
      <c r="B571" s="45"/>
      <c r="C571" s="45"/>
      <c r="D571" s="45"/>
      <c r="E571" s="45"/>
      <c r="F571" s="45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</row>
    <row r="572" ht="15.75" customHeight="1">
      <c r="A572" s="45"/>
      <c r="B572" s="45"/>
      <c r="C572" s="45"/>
      <c r="D572" s="45"/>
      <c r="E572" s="45"/>
      <c r="F572" s="45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</row>
    <row r="573" ht="15.75" customHeight="1">
      <c r="A573" s="45"/>
      <c r="B573" s="45"/>
      <c r="C573" s="45"/>
      <c r="D573" s="45"/>
      <c r="E573" s="45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</row>
    <row r="574" ht="15.75" customHeight="1">
      <c r="A574" s="45"/>
      <c r="B574" s="45"/>
      <c r="C574" s="45"/>
      <c r="D574" s="45"/>
      <c r="E574" s="45"/>
      <c r="F574" s="45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</row>
    <row r="575" ht="15.75" customHeight="1">
      <c r="A575" s="45"/>
      <c r="B575" s="45"/>
      <c r="C575" s="45"/>
      <c r="D575" s="45"/>
      <c r="E575" s="45"/>
      <c r="F575" s="45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</row>
    <row r="576" ht="15.75" customHeight="1">
      <c r="A576" s="45"/>
      <c r="B576" s="45"/>
      <c r="C576" s="45"/>
      <c r="D576" s="45"/>
      <c r="E576" s="45"/>
      <c r="F576" s="45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</row>
    <row r="577" ht="15.75" customHeight="1">
      <c r="A577" s="45"/>
      <c r="B577" s="45"/>
      <c r="C577" s="45"/>
      <c r="D577" s="45"/>
      <c r="E577" s="45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</row>
    <row r="578" ht="15.75" customHeight="1">
      <c r="A578" s="45"/>
      <c r="B578" s="45"/>
      <c r="C578" s="45"/>
      <c r="D578" s="45"/>
      <c r="E578" s="45"/>
      <c r="F578" s="45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</row>
    <row r="579" ht="15.75" customHeight="1">
      <c r="A579" s="45"/>
      <c r="B579" s="45"/>
      <c r="C579" s="45"/>
      <c r="D579" s="45"/>
      <c r="E579" s="45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</row>
    <row r="580" ht="15.75" customHeight="1">
      <c r="A580" s="45"/>
      <c r="B580" s="45"/>
      <c r="C580" s="45"/>
      <c r="D580" s="45"/>
      <c r="E580" s="45"/>
      <c r="F580" s="45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</row>
    <row r="581" ht="15.75" customHeight="1">
      <c r="A581" s="45"/>
      <c r="B581" s="45"/>
      <c r="C581" s="45"/>
      <c r="D581" s="45"/>
      <c r="E581" s="45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</row>
    <row r="582" ht="15.75" customHeight="1">
      <c r="A582" s="45"/>
      <c r="B582" s="45"/>
      <c r="C582" s="45"/>
      <c r="D582" s="45"/>
      <c r="E582" s="45"/>
      <c r="F582" s="45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</row>
    <row r="583" ht="15.75" customHeight="1">
      <c r="A583" s="45"/>
      <c r="B583" s="45"/>
      <c r="C583" s="45"/>
      <c r="D583" s="45"/>
      <c r="E583" s="45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</row>
    <row r="584" ht="15.75" customHeight="1">
      <c r="A584" s="45"/>
      <c r="B584" s="45"/>
      <c r="C584" s="45"/>
      <c r="D584" s="45"/>
      <c r="E584" s="45"/>
      <c r="F584" s="45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</row>
    <row r="585" ht="15.75" customHeight="1">
      <c r="A585" s="45"/>
      <c r="B585" s="45"/>
      <c r="C585" s="45"/>
      <c r="D585" s="45"/>
      <c r="E585" s="45"/>
      <c r="F585" s="45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</row>
    <row r="586" ht="15.75" customHeight="1">
      <c r="A586" s="45"/>
      <c r="B586" s="45"/>
      <c r="C586" s="45"/>
      <c r="D586" s="45"/>
      <c r="E586" s="45"/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</row>
    <row r="587" ht="15.75" customHeight="1">
      <c r="A587" s="45"/>
      <c r="B587" s="45"/>
      <c r="C587" s="45"/>
      <c r="D587" s="45"/>
      <c r="E587" s="45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</row>
    <row r="588" ht="15.75" customHeight="1">
      <c r="A588" s="45"/>
      <c r="B588" s="45"/>
      <c r="C588" s="45"/>
      <c r="D588" s="45"/>
      <c r="E588" s="45"/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</row>
    <row r="589" ht="15.75" customHeight="1">
      <c r="A589" s="45"/>
      <c r="B589" s="45"/>
      <c r="C589" s="45"/>
      <c r="D589" s="45"/>
      <c r="E589" s="45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</row>
    <row r="590" ht="15.75" customHeight="1">
      <c r="A590" s="45"/>
      <c r="B590" s="45"/>
      <c r="C590" s="45"/>
      <c r="D590" s="45"/>
      <c r="E590" s="45"/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</row>
    <row r="591" ht="15.75" customHeight="1">
      <c r="A591" s="45"/>
      <c r="B591" s="45"/>
      <c r="C591" s="45"/>
      <c r="D591" s="45"/>
      <c r="E591" s="45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</row>
    <row r="592" ht="15.75" customHeight="1">
      <c r="A592" s="45"/>
      <c r="B592" s="45"/>
      <c r="C592" s="45"/>
      <c r="D592" s="45"/>
      <c r="E592" s="45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</row>
    <row r="593" ht="15.75" customHeight="1">
      <c r="A593" s="45"/>
      <c r="B593" s="45"/>
      <c r="C593" s="45"/>
      <c r="D593" s="45"/>
      <c r="E593" s="45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</row>
    <row r="594" ht="15.75" customHeight="1">
      <c r="A594" s="45"/>
      <c r="B594" s="45"/>
      <c r="C594" s="45"/>
      <c r="D594" s="45"/>
      <c r="E594" s="45"/>
      <c r="F594" s="45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</row>
    <row r="595" ht="15.75" customHeight="1">
      <c r="A595" s="45"/>
      <c r="B595" s="45"/>
      <c r="C595" s="45"/>
      <c r="D595" s="45"/>
      <c r="E595" s="45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</row>
    <row r="596" ht="15.75" customHeight="1">
      <c r="A596" s="45"/>
      <c r="B596" s="45"/>
      <c r="C596" s="45"/>
      <c r="D596" s="45"/>
      <c r="E596" s="45"/>
      <c r="F596" s="45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</row>
    <row r="597" ht="15.75" customHeight="1">
      <c r="A597" s="45"/>
      <c r="B597" s="45"/>
      <c r="C597" s="45"/>
      <c r="D597" s="45"/>
      <c r="E597" s="45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</row>
    <row r="598" ht="15.75" customHeight="1">
      <c r="A598" s="45"/>
      <c r="B598" s="45"/>
      <c r="C598" s="45"/>
      <c r="D598" s="45"/>
      <c r="E598" s="45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</row>
    <row r="599" ht="15.75" customHeight="1">
      <c r="A599" s="45"/>
      <c r="B599" s="45"/>
      <c r="C599" s="45"/>
      <c r="D599" s="45"/>
      <c r="E599" s="45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</row>
    <row r="600" ht="15.75" customHeight="1">
      <c r="A600" s="45"/>
      <c r="B600" s="45"/>
      <c r="C600" s="45"/>
      <c r="D600" s="45"/>
      <c r="E600" s="45"/>
      <c r="F600" s="45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</row>
    <row r="601" ht="15.75" customHeight="1">
      <c r="A601" s="45"/>
      <c r="B601" s="45"/>
      <c r="C601" s="45"/>
      <c r="D601" s="45"/>
      <c r="E601" s="45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</row>
    <row r="602" ht="15.75" customHeight="1">
      <c r="A602" s="45"/>
      <c r="B602" s="45"/>
      <c r="C602" s="45"/>
      <c r="D602" s="45"/>
      <c r="E602" s="45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</row>
    <row r="603" ht="15.75" customHeight="1">
      <c r="A603" s="45"/>
      <c r="B603" s="45"/>
      <c r="C603" s="45"/>
      <c r="D603" s="45"/>
      <c r="E603" s="45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</row>
    <row r="604" ht="15.75" customHeight="1">
      <c r="A604" s="45"/>
      <c r="B604" s="45"/>
      <c r="C604" s="45"/>
      <c r="D604" s="45"/>
      <c r="E604" s="45"/>
      <c r="F604" s="45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</row>
    <row r="605" ht="15.75" customHeight="1">
      <c r="A605" s="45"/>
      <c r="B605" s="45"/>
      <c r="C605" s="45"/>
      <c r="D605" s="45"/>
      <c r="E605" s="45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</row>
    <row r="606" ht="15.75" customHeight="1">
      <c r="A606" s="45"/>
      <c r="B606" s="45"/>
      <c r="C606" s="45"/>
      <c r="D606" s="45"/>
      <c r="E606" s="45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</row>
    <row r="607" ht="15.75" customHeight="1">
      <c r="A607" s="45"/>
      <c r="B607" s="45"/>
      <c r="C607" s="45"/>
      <c r="D607" s="45"/>
      <c r="E607" s="45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</row>
    <row r="608" ht="15.75" customHeight="1">
      <c r="A608" s="45"/>
      <c r="B608" s="45"/>
      <c r="C608" s="45"/>
      <c r="D608" s="45"/>
      <c r="E608" s="45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</row>
    <row r="609" ht="15.75" customHeight="1">
      <c r="A609" s="45"/>
      <c r="B609" s="45"/>
      <c r="C609" s="45"/>
      <c r="D609" s="45"/>
      <c r="E609" s="45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</row>
    <row r="610" ht="15.75" customHeight="1">
      <c r="A610" s="45"/>
      <c r="B610" s="45"/>
      <c r="C610" s="45"/>
      <c r="D610" s="45"/>
      <c r="E610" s="45"/>
      <c r="F610" s="45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</row>
    <row r="611" ht="15.75" customHeight="1">
      <c r="A611" s="45"/>
      <c r="B611" s="45"/>
      <c r="C611" s="45"/>
      <c r="D611" s="45"/>
      <c r="E611" s="45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</row>
    <row r="612" ht="15.75" customHeight="1">
      <c r="A612" s="45"/>
      <c r="B612" s="45"/>
      <c r="C612" s="45"/>
      <c r="D612" s="45"/>
      <c r="E612" s="45"/>
      <c r="F612" s="45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</row>
    <row r="613" ht="15.75" customHeight="1">
      <c r="A613" s="45"/>
      <c r="B613" s="45"/>
      <c r="C613" s="45"/>
      <c r="D613" s="45"/>
      <c r="E613" s="45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</row>
    <row r="614" ht="15.75" customHeight="1">
      <c r="A614" s="45"/>
      <c r="B614" s="45"/>
      <c r="C614" s="45"/>
      <c r="D614" s="45"/>
      <c r="E614" s="45"/>
      <c r="F614" s="45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</row>
    <row r="615" ht="15.75" customHeight="1">
      <c r="A615" s="45"/>
      <c r="B615" s="45"/>
      <c r="C615" s="45"/>
      <c r="D615" s="45"/>
      <c r="E615" s="45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</row>
    <row r="616" ht="15.75" customHeight="1">
      <c r="A616" s="45"/>
      <c r="B616" s="45"/>
      <c r="C616" s="45"/>
      <c r="D616" s="45"/>
      <c r="E616" s="45"/>
      <c r="F616" s="45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</row>
    <row r="617" ht="15.75" customHeight="1">
      <c r="A617" s="45"/>
      <c r="B617" s="45"/>
      <c r="C617" s="45"/>
      <c r="D617" s="45"/>
      <c r="E617" s="45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</row>
    <row r="618" ht="15.75" customHeight="1">
      <c r="A618" s="45"/>
      <c r="B618" s="45"/>
      <c r="C618" s="45"/>
      <c r="D618" s="45"/>
      <c r="E618" s="45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</row>
    <row r="619" ht="15.75" customHeight="1">
      <c r="A619" s="45"/>
      <c r="B619" s="45"/>
      <c r="C619" s="45"/>
      <c r="D619" s="45"/>
      <c r="E619" s="45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</row>
    <row r="620" ht="15.75" customHeight="1">
      <c r="A620" s="45"/>
      <c r="B620" s="45"/>
      <c r="C620" s="45"/>
      <c r="D620" s="45"/>
      <c r="E620" s="45"/>
      <c r="F620" s="45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</row>
    <row r="621" ht="15.75" customHeight="1">
      <c r="A621" s="45"/>
      <c r="B621" s="45"/>
      <c r="C621" s="45"/>
      <c r="D621" s="45"/>
      <c r="E621" s="45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</row>
    <row r="622" ht="15.75" customHeight="1">
      <c r="A622" s="45"/>
      <c r="B622" s="45"/>
      <c r="C622" s="45"/>
      <c r="D622" s="45"/>
      <c r="E622" s="45"/>
      <c r="F622" s="45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</row>
    <row r="623" ht="15.75" customHeight="1">
      <c r="A623" s="45"/>
      <c r="B623" s="45"/>
      <c r="C623" s="45"/>
      <c r="D623" s="45"/>
      <c r="E623" s="45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</row>
    <row r="624" ht="15.75" customHeight="1">
      <c r="A624" s="45"/>
      <c r="B624" s="45"/>
      <c r="C624" s="45"/>
      <c r="D624" s="45"/>
      <c r="E624" s="45"/>
      <c r="F624" s="45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</row>
    <row r="625" ht="15.75" customHeight="1">
      <c r="A625" s="45"/>
      <c r="B625" s="45"/>
      <c r="C625" s="45"/>
      <c r="D625" s="45"/>
      <c r="E625" s="45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</row>
    <row r="626" ht="15.75" customHeight="1">
      <c r="A626" s="45"/>
      <c r="B626" s="45"/>
      <c r="C626" s="45"/>
      <c r="D626" s="45"/>
      <c r="E626" s="45"/>
      <c r="F626" s="45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</row>
    <row r="627" ht="15.75" customHeight="1">
      <c r="A627" s="45"/>
      <c r="B627" s="45"/>
      <c r="C627" s="45"/>
      <c r="D627" s="45"/>
      <c r="E627" s="45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</row>
    <row r="628" ht="15.75" customHeight="1">
      <c r="A628" s="45"/>
      <c r="B628" s="45"/>
      <c r="C628" s="45"/>
      <c r="D628" s="45"/>
      <c r="E628" s="45"/>
      <c r="F628" s="45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</row>
    <row r="629" ht="15.75" customHeight="1">
      <c r="A629" s="45"/>
      <c r="B629" s="45"/>
      <c r="C629" s="45"/>
      <c r="D629" s="45"/>
      <c r="E629" s="45"/>
      <c r="F629" s="45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</row>
    <row r="630" ht="15.75" customHeight="1">
      <c r="A630" s="45"/>
      <c r="B630" s="45"/>
      <c r="C630" s="45"/>
      <c r="D630" s="45"/>
      <c r="E630" s="45"/>
      <c r="F630" s="45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</row>
    <row r="631" ht="15.75" customHeight="1">
      <c r="A631" s="45"/>
      <c r="B631" s="45"/>
      <c r="C631" s="45"/>
      <c r="D631" s="45"/>
      <c r="E631" s="45"/>
      <c r="F631" s="45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</row>
    <row r="632" ht="15.75" customHeight="1">
      <c r="A632" s="45"/>
      <c r="B632" s="45"/>
      <c r="C632" s="45"/>
      <c r="D632" s="45"/>
      <c r="E632" s="45"/>
      <c r="F632" s="45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</row>
    <row r="633" ht="15.75" customHeight="1">
      <c r="A633" s="45"/>
      <c r="B633" s="45"/>
      <c r="C633" s="45"/>
      <c r="D633" s="45"/>
      <c r="E633" s="45"/>
      <c r="F633" s="45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</row>
    <row r="634" ht="15.75" customHeight="1">
      <c r="A634" s="45"/>
      <c r="B634" s="45"/>
      <c r="C634" s="45"/>
      <c r="D634" s="45"/>
      <c r="E634" s="45"/>
      <c r="F634" s="45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</row>
    <row r="635" ht="15.75" customHeight="1">
      <c r="A635" s="45"/>
      <c r="B635" s="45"/>
      <c r="C635" s="45"/>
      <c r="D635" s="45"/>
      <c r="E635" s="45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</row>
    <row r="636" ht="15.75" customHeight="1">
      <c r="A636" s="45"/>
      <c r="B636" s="45"/>
      <c r="C636" s="45"/>
      <c r="D636" s="45"/>
      <c r="E636" s="45"/>
      <c r="F636" s="45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</row>
    <row r="637" ht="15.75" customHeight="1">
      <c r="A637" s="45"/>
      <c r="B637" s="45"/>
      <c r="C637" s="45"/>
      <c r="D637" s="45"/>
      <c r="E637" s="45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</row>
    <row r="638" ht="15.75" customHeight="1">
      <c r="A638" s="45"/>
      <c r="B638" s="45"/>
      <c r="C638" s="45"/>
      <c r="D638" s="45"/>
      <c r="E638" s="45"/>
      <c r="F638" s="45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</row>
    <row r="639" ht="15.75" customHeight="1">
      <c r="A639" s="45"/>
      <c r="B639" s="45"/>
      <c r="C639" s="45"/>
      <c r="D639" s="45"/>
      <c r="E639" s="45"/>
      <c r="F639" s="45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</row>
    <row r="640" ht="15.75" customHeight="1">
      <c r="A640" s="45"/>
      <c r="B640" s="45"/>
      <c r="C640" s="45"/>
      <c r="D640" s="45"/>
      <c r="E640" s="45"/>
      <c r="F640" s="45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</row>
    <row r="641" ht="15.75" customHeight="1">
      <c r="A641" s="45"/>
      <c r="B641" s="45"/>
      <c r="C641" s="45"/>
      <c r="D641" s="45"/>
      <c r="E641" s="45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</row>
    <row r="642" ht="15.75" customHeight="1">
      <c r="A642" s="45"/>
      <c r="B642" s="45"/>
      <c r="C642" s="45"/>
      <c r="D642" s="45"/>
      <c r="E642" s="45"/>
      <c r="F642" s="45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</row>
    <row r="643" ht="15.75" customHeight="1">
      <c r="A643" s="45"/>
      <c r="B643" s="45"/>
      <c r="C643" s="45"/>
      <c r="D643" s="45"/>
      <c r="E643" s="45"/>
      <c r="F643" s="45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</row>
    <row r="644" ht="15.75" customHeight="1">
      <c r="A644" s="45"/>
      <c r="B644" s="45"/>
      <c r="C644" s="45"/>
      <c r="D644" s="45"/>
      <c r="E644" s="45"/>
      <c r="F644" s="45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</row>
    <row r="645" ht="15.75" customHeight="1">
      <c r="A645" s="45"/>
      <c r="B645" s="45"/>
      <c r="C645" s="45"/>
      <c r="D645" s="45"/>
      <c r="E645" s="45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</row>
    <row r="646" ht="15.75" customHeight="1">
      <c r="A646" s="45"/>
      <c r="B646" s="45"/>
      <c r="C646" s="45"/>
      <c r="D646" s="45"/>
      <c r="E646" s="45"/>
      <c r="F646" s="45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</row>
    <row r="647" ht="15.75" customHeight="1">
      <c r="A647" s="45"/>
      <c r="B647" s="45"/>
      <c r="C647" s="45"/>
      <c r="D647" s="45"/>
      <c r="E647" s="45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</row>
    <row r="648" ht="15.75" customHeight="1">
      <c r="A648" s="45"/>
      <c r="B648" s="45"/>
      <c r="C648" s="45"/>
      <c r="D648" s="45"/>
      <c r="E648" s="45"/>
      <c r="F648" s="45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</row>
    <row r="649" ht="15.75" customHeight="1">
      <c r="A649" s="45"/>
      <c r="B649" s="45"/>
      <c r="C649" s="45"/>
      <c r="D649" s="45"/>
      <c r="E649" s="45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</row>
    <row r="650" ht="15.75" customHeight="1">
      <c r="A650" s="45"/>
      <c r="B650" s="45"/>
      <c r="C650" s="45"/>
      <c r="D650" s="45"/>
      <c r="E650" s="45"/>
      <c r="F650" s="45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</row>
    <row r="651" ht="15.75" customHeight="1">
      <c r="A651" s="45"/>
      <c r="B651" s="45"/>
      <c r="C651" s="45"/>
      <c r="D651" s="45"/>
      <c r="E651" s="45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</row>
    <row r="652" ht="15.75" customHeight="1">
      <c r="A652" s="45"/>
      <c r="B652" s="45"/>
      <c r="C652" s="45"/>
      <c r="D652" s="45"/>
      <c r="E652" s="45"/>
      <c r="F652" s="45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</row>
    <row r="653" ht="15.75" customHeight="1">
      <c r="A653" s="45"/>
      <c r="B653" s="45"/>
      <c r="C653" s="45"/>
      <c r="D653" s="45"/>
      <c r="E653" s="45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</row>
    <row r="654" ht="15.75" customHeight="1">
      <c r="A654" s="45"/>
      <c r="B654" s="45"/>
      <c r="C654" s="45"/>
      <c r="D654" s="45"/>
      <c r="E654" s="45"/>
      <c r="F654" s="45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</row>
    <row r="655" ht="15.75" customHeight="1">
      <c r="A655" s="45"/>
      <c r="B655" s="45"/>
      <c r="C655" s="45"/>
      <c r="D655" s="45"/>
      <c r="E655" s="45"/>
      <c r="F655" s="45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</row>
    <row r="656" ht="15.75" customHeight="1">
      <c r="A656" s="45"/>
      <c r="B656" s="45"/>
      <c r="C656" s="45"/>
      <c r="D656" s="45"/>
      <c r="E656" s="45"/>
      <c r="F656" s="45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</row>
    <row r="657" ht="15.75" customHeight="1">
      <c r="A657" s="45"/>
      <c r="B657" s="45"/>
      <c r="C657" s="45"/>
      <c r="D657" s="45"/>
      <c r="E657" s="45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</row>
    <row r="658" ht="15.75" customHeight="1">
      <c r="A658" s="45"/>
      <c r="B658" s="45"/>
      <c r="C658" s="45"/>
      <c r="D658" s="45"/>
      <c r="E658" s="45"/>
      <c r="F658" s="45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</row>
    <row r="659" ht="15.75" customHeight="1">
      <c r="A659" s="45"/>
      <c r="B659" s="45"/>
      <c r="C659" s="45"/>
      <c r="D659" s="45"/>
      <c r="E659" s="45"/>
      <c r="F659" s="45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</row>
    <row r="660" ht="15.75" customHeight="1">
      <c r="A660" s="45"/>
      <c r="B660" s="45"/>
      <c r="C660" s="45"/>
      <c r="D660" s="45"/>
      <c r="E660" s="45"/>
      <c r="F660" s="45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</row>
    <row r="661" ht="15.75" customHeight="1">
      <c r="A661" s="45"/>
      <c r="B661" s="45"/>
      <c r="C661" s="45"/>
      <c r="D661" s="45"/>
      <c r="E661" s="45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</row>
    <row r="662" ht="15.75" customHeight="1">
      <c r="A662" s="45"/>
      <c r="B662" s="45"/>
      <c r="C662" s="45"/>
      <c r="D662" s="45"/>
      <c r="E662" s="45"/>
      <c r="F662" s="45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</row>
    <row r="663" ht="15.75" customHeight="1">
      <c r="A663" s="45"/>
      <c r="B663" s="45"/>
      <c r="C663" s="45"/>
      <c r="D663" s="45"/>
      <c r="E663" s="45"/>
      <c r="F663" s="45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</row>
    <row r="664" ht="15.75" customHeight="1">
      <c r="A664" s="45"/>
      <c r="B664" s="45"/>
      <c r="C664" s="45"/>
      <c r="D664" s="45"/>
      <c r="E664" s="45"/>
      <c r="F664" s="45"/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</row>
    <row r="665" ht="15.75" customHeight="1">
      <c r="A665" s="45"/>
      <c r="B665" s="45"/>
      <c r="C665" s="45"/>
      <c r="D665" s="45"/>
      <c r="E665" s="45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</row>
    <row r="666" ht="15.75" customHeight="1">
      <c r="A666" s="45"/>
      <c r="B666" s="45"/>
      <c r="C666" s="45"/>
      <c r="D666" s="45"/>
      <c r="E666" s="45"/>
      <c r="F666" s="45"/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</row>
    <row r="667" ht="15.75" customHeight="1">
      <c r="A667" s="45"/>
      <c r="B667" s="45"/>
      <c r="C667" s="45"/>
      <c r="D667" s="45"/>
      <c r="E667" s="45"/>
      <c r="F667" s="45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</row>
    <row r="668" ht="15.75" customHeight="1">
      <c r="A668" s="45"/>
      <c r="B668" s="45"/>
      <c r="C668" s="45"/>
      <c r="D668" s="45"/>
      <c r="E668" s="45"/>
      <c r="F668" s="45"/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</row>
    <row r="669" ht="15.75" customHeight="1">
      <c r="A669" s="45"/>
      <c r="B669" s="45"/>
      <c r="C669" s="45"/>
      <c r="D669" s="45"/>
      <c r="E669" s="45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</row>
    <row r="670" ht="15.75" customHeight="1">
      <c r="A670" s="45"/>
      <c r="B670" s="45"/>
      <c r="C670" s="45"/>
      <c r="D670" s="45"/>
      <c r="E670" s="45"/>
      <c r="F670" s="45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</row>
    <row r="671" ht="15.75" customHeight="1">
      <c r="A671" s="45"/>
      <c r="B671" s="45"/>
      <c r="C671" s="45"/>
      <c r="D671" s="45"/>
      <c r="E671" s="45"/>
      <c r="F671" s="45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</row>
    <row r="672" ht="15.75" customHeight="1">
      <c r="A672" s="45"/>
      <c r="B672" s="45"/>
      <c r="C672" s="45"/>
      <c r="D672" s="45"/>
      <c r="E672" s="45"/>
      <c r="F672" s="45"/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</row>
    <row r="673" ht="15.75" customHeight="1">
      <c r="A673" s="45"/>
      <c r="B673" s="45"/>
      <c r="C673" s="45"/>
      <c r="D673" s="45"/>
      <c r="E673" s="45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</row>
    <row r="674" ht="15.75" customHeight="1">
      <c r="A674" s="45"/>
      <c r="B674" s="45"/>
      <c r="C674" s="45"/>
      <c r="D674" s="45"/>
      <c r="E674" s="45"/>
      <c r="F674" s="45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</row>
    <row r="675" ht="15.75" customHeight="1">
      <c r="A675" s="45"/>
      <c r="B675" s="45"/>
      <c r="C675" s="45"/>
      <c r="D675" s="45"/>
      <c r="E675" s="45"/>
      <c r="F675" s="45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</row>
    <row r="676" ht="15.75" customHeight="1">
      <c r="A676" s="45"/>
      <c r="B676" s="45"/>
      <c r="C676" s="45"/>
      <c r="D676" s="45"/>
      <c r="E676" s="45"/>
      <c r="F676" s="45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</row>
    <row r="677" ht="15.75" customHeight="1">
      <c r="A677" s="45"/>
      <c r="B677" s="45"/>
      <c r="C677" s="45"/>
      <c r="D677" s="45"/>
      <c r="E677" s="45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</row>
    <row r="678" ht="15.75" customHeight="1">
      <c r="A678" s="45"/>
      <c r="B678" s="45"/>
      <c r="C678" s="45"/>
      <c r="D678" s="45"/>
      <c r="E678" s="45"/>
      <c r="F678" s="45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</row>
    <row r="679" ht="15.75" customHeight="1">
      <c r="A679" s="45"/>
      <c r="B679" s="45"/>
      <c r="C679" s="45"/>
      <c r="D679" s="45"/>
      <c r="E679" s="45"/>
      <c r="F679" s="45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</row>
    <row r="680" ht="15.75" customHeight="1">
      <c r="A680" s="45"/>
      <c r="B680" s="45"/>
      <c r="C680" s="45"/>
      <c r="D680" s="45"/>
      <c r="E680" s="45"/>
      <c r="F680" s="45"/>
      <c r="G680" s="45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</row>
    <row r="681" ht="15.75" customHeight="1">
      <c r="A681" s="45"/>
      <c r="B681" s="45"/>
      <c r="C681" s="45"/>
      <c r="D681" s="45"/>
      <c r="E681" s="45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</row>
    <row r="682" ht="15.75" customHeight="1">
      <c r="A682" s="45"/>
      <c r="B682" s="45"/>
      <c r="C682" s="45"/>
      <c r="D682" s="45"/>
      <c r="E682" s="45"/>
      <c r="F682" s="45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</row>
    <row r="683" ht="15.75" customHeight="1">
      <c r="A683" s="45"/>
      <c r="B683" s="45"/>
      <c r="C683" s="45"/>
      <c r="D683" s="45"/>
      <c r="E683" s="45"/>
      <c r="F683" s="45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</row>
    <row r="684" ht="15.75" customHeight="1">
      <c r="A684" s="45"/>
      <c r="B684" s="45"/>
      <c r="C684" s="45"/>
      <c r="D684" s="45"/>
      <c r="E684" s="45"/>
      <c r="F684" s="45"/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</row>
    <row r="685" ht="15.75" customHeight="1">
      <c r="A685" s="45"/>
      <c r="B685" s="45"/>
      <c r="C685" s="45"/>
      <c r="D685" s="45"/>
      <c r="E685" s="45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</row>
    <row r="686" ht="15.75" customHeight="1">
      <c r="A686" s="45"/>
      <c r="B686" s="45"/>
      <c r="C686" s="45"/>
      <c r="D686" s="45"/>
      <c r="E686" s="45"/>
      <c r="F686" s="45"/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</row>
    <row r="687" ht="15.75" customHeight="1">
      <c r="A687" s="45"/>
      <c r="B687" s="45"/>
      <c r="C687" s="45"/>
      <c r="D687" s="45"/>
      <c r="E687" s="45"/>
      <c r="F687" s="45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</row>
    <row r="688" ht="15.75" customHeight="1">
      <c r="A688" s="45"/>
      <c r="B688" s="45"/>
      <c r="C688" s="45"/>
      <c r="D688" s="45"/>
      <c r="E688" s="45"/>
      <c r="F688" s="45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</row>
    <row r="689" ht="15.75" customHeight="1">
      <c r="A689" s="45"/>
      <c r="B689" s="45"/>
      <c r="C689" s="45"/>
      <c r="D689" s="45"/>
      <c r="E689" s="45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</row>
    <row r="690" ht="15.75" customHeight="1">
      <c r="A690" s="45"/>
      <c r="B690" s="45"/>
      <c r="C690" s="45"/>
      <c r="D690" s="45"/>
      <c r="E690" s="45"/>
      <c r="F690" s="45"/>
      <c r="G690" s="45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</row>
    <row r="691" ht="15.75" customHeight="1">
      <c r="A691" s="45"/>
      <c r="B691" s="45"/>
      <c r="C691" s="45"/>
      <c r="D691" s="45"/>
      <c r="E691" s="45"/>
      <c r="F691" s="45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</row>
    <row r="692" ht="15.75" customHeight="1">
      <c r="A692" s="45"/>
      <c r="B692" s="45"/>
      <c r="C692" s="45"/>
      <c r="D692" s="45"/>
      <c r="E692" s="45"/>
      <c r="F692" s="45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</row>
    <row r="693" ht="15.75" customHeight="1">
      <c r="A693" s="45"/>
      <c r="B693" s="45"/>
      <c r="C693" s="45"/>
      <c r="D693" s="45"/>
      <c r="E693" s="45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</row>
    <row r="694" ht="15.75" customHeight="1">
      <c r="A694" s="45"/>
      <c r="B694" s="45"/>
      <c r="C694" s="45"/>
      <c r="D694" s="45"/>
      <c r="E694" s="45"/>
      <c r="F694" s="45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</row>
    <row r="695" ht="15.75" customHeight="1">
      <c r="A695" s="45"/>
      <c r="B695" s="45"/>
      <c r="C695" s="45"/>
      <c r="D695" s="45"/>
      <c r="E695" s="45"/>
      <c r="F695" s="45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</row>
    <row r="696" ht="15.75" customHeight="1">
      <c r="A696" s="45"/>
      <c r="B696" s="45"/>
      <c r="C696" s="45"/>
      <c r="D696" s="45"/>
      <c r="E696" s="45"/>
      <c r="F696" s="45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</row>
    <row r="697" ht="15.75" customHeight="1">
      <c r="A697" s="45"/>
      <c r="B697" s="45"/>
      <c r="C697" s="45"/>
      <c r="D697" s="45"/>
      <c r="E697" s="45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</row>
    <row r="698" ht="15.75" customHeight="1">
      <c r="A698" s="45"/>
      <c r="B698" s="45"/>
      <c r="C698" s="45"/>
      <c r="D698" s="45"/>
      <c r="E698" s="45"/>
      <c r="F698" s="45"/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</row>
    <row r="699" ht="15.75" customHeight="1">
      <c r="A699" s="45"/>
      <c r="B699" s="45"/>
      <c r="C699" s="45"/>
      <c r="D699" s="45"/>
      <c r="E699" s="45"/>
      <c r="F699" s="45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</row>
    <row r="700" ht="15.75" customHeight="1">
      <c r="A700" s="45"/>
      <c r="B700" s="45"/>
      <c r="C700" s="45"/>
      <c r="D700" s="45"/>
      <c r="E700" s="45"/>
      <c r="F700" s="45"/>
      <c r="G700" s="45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</row>
    <row r="701" ht="15.75" customHeight="1">
      <c r="A701" s="45"/>
      <c r="B701" s="45"/>
      <c r="C701" s="45"/>
      <c r="D701" s="45"/>
      <c r="E701" s="45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</row>
    <row r="702" ht="15.75" customHeight="1">
      <c r="A702" s="45"/>
      <c r="B702" s="45"/>
      <c r="C702" s="45"/>
      <c r="D702" s="45"/>
      <c r="E702" s="45"/>
      <c r="F702" s="45"/>
      <c r="G702" s="45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</row>
    <row r="703" ht="15.75" customHeight="1">
      <c r="A703" s="45"/>
      <c r="B703" s="45"/>
      <c r="C703" s="45"/>
      <c r="D703" s="45"/>
      <c r="E703" s="45"/>
      <c r="F703" s="45"/>
      <c r="G703" s="45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</row>
    <row r="704" ht="15.75" customHeight="1">
      <c r="A704" s="45"/>
      <c r="B704" s="45"/>
      <c r="C704" s="45"/>
      <c r="D704" s="45"/>
      <c r="E704" s="45"/>
      <c r="F704" s="45"/>
      <c r="G704" s="45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</row>
    <row r="705" ht="15.75" customHeight="1">
      <c r="A705" s="45"/>
      <c r="B705" s="45"/>
      <c r="C705" s="45"/>
      <c r="D705" s="45"/>
      <c r="E705" s="45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</row>
    <row r="706" ht="15.75" customHeight="1">
      <c r="A706" s="45"/>
      <c r="B706" s="45"/>
      <c r="C706" s="45"/>
      <c r="D706" s="45"/>
      <c r="E706" s="45"/>
      <c r="F706" s="45"/>
      <c r="G706" s="45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</row>
    <row r="707" ht="15.75" customHeight="1">
      <c r="A707" s="45"/>
      <c r="B707" s="45"/>
      <c r="C707" s="45"/>
      <c r="D707" s="45"/>
      <c r="E707" s="45"/>
      <c r="F707" s="45"/>
      <c r="G707" s="45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</row>
    <row r="708" ht="15.75" customHeight="1">
      <c r="A708" s="45"/>
      <c r="B708" s="45"/>
      <c r="C708" s="45"/>
      <c r="D708" s="45"/>
      <c r="E708" s="45"/>
      <c r="F708" s="45"/>
      <c r="G708" s="45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</row>
    <row r="709" ht="15.75" customHeight="1">
      <c r="A709" s="45"/>
      <c r="B709" s="45"/>
      <c r="C709" s="45"/>
      <c r="D709" s="45"/>
      <c r="E709" s="45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</row>
    <row r="710" ht="15.75" customHeight="1">
      <c r="A710" s="45"/>
      <c r="B710" s="45"/>
      <c r="C710" s="45"/>
      <c r="D710" s="45"/>
      <c r="E710" s="45"/>
      <c r="F710" s="45"/>
      <c r="G710" s="45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</row>
    <row r="711" ht="15.75" customHeight="1">
      <c r="A711" s="45"/>
      <c r="B711" s="45"/>
      <c r="C711" s="45"/>
      <c r="D711" s="45"/>
      <c r="E711" s="45"/>
      <c r="F711" s="45"/>
      <c r="G711" s="45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</row>
    <row r="712" ht="15.75" customHeight="1">
      <c r="A712" s="45"/>
      <c r="B712" s="45"/>
      <c r="C712" s="45"/>
      <c r="D712" s="45"/>
      <c r="E712" s="45"/>
      <c r="F712" s="45"/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</row>
    <row r="713" ht="15.75" customHeight="1">
      <c r="A713" s="45"/>
      <c r="B713" s="45"/>
      <c r="C713" s="45"/>
      <c r="D713" s="45"/>
      <c r="E713" s="45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</row>
    <row r="714" ht="15.75" customHeight="1">
      <c r="A714" s="45"/>
      <c r="B714" s="45"/>
      <c r="C714" s="45"/>
      <c r="D714" s="45"/>
      <c r="E714" s="45"/>
      <c r="F714" s="45"/>
      <c r="G714" s="45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</row>
    <row r="715" ht="15.75" customHeight="1">
      <c r="A715" s="45"/>
      <c r="B715" s="45"/>
      <c r="C715" s="45"/>
      <c r="D715" s="45"/>
      <c r="E715" s="45"/>
      <c r="F715" s="45"/>
      <c r="G715" s="45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</row>
    <row r="716" ht="15.75" customHeight="1">
      <c r="A716" s="45"/>
      <c r="B716" s="45"/>
      <c r="C716" s="45"/>
      <c r="D716" s="45"/>
      <c r="E716" s="45"/>
      <c r="F716" s="45"/>
      <c r="G716" s="45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</row>
    <row r="717" ht="15.75" customHeight="1">
      <c r="A717" s="45"/>
      <c r="B717" s="45"/>
      <c r="C717" s="45"/>
      <c r="D717" s="45"/>
      <c r="E717" s="45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</row>
    <row r="718" ht="15.75" customHeight="1">
      <c r="A718" s="45"/>
      <c r="B718" s="45"/>
      <c r="C718" s="45"/>
      <c r="D718" s="45"/>
      <c r="E718" s="45"/>
      <c r="F718" s="45"/>
      <c r="G718" s="45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</row>
    <row r="719" ht="15.75" customHeight="1">
      <c r="A719" s="45"/>
      <c r="B719" s="45"/>
      <c r="C719" s="45"/>
      <c r="D719" s="45"/>
      <c r="E719" s="45"/>
      <c r="F719" s="45"/>
      <c r="G719" s="45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</row>
    <row r="720" ht="15.75" customHeight="1">
      <c r="A720" s="45"/>
      <c r="B720" s="45"/>
      <c r="C720" s="45"/>
      <c r="D720" s="45"/>
      <c r="E720" s="45"/>
      <c r="F720" s="45"/>
      <c r="G720" s="45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</row>
    <row r="721" ht="15.75" customHeight="1">
      <c r="A721" s="45"/>
      <c r="B721" s="45"/>
      <c r="C721" s="45"/>
      <c r="D721" s="45"/>
      <c r="E721" s="45"/>
      <c r="F721" s="45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</row>
    <row r="722" ht="15.75" customHeight="1">
      <c r="A722" s="45"/>
      <c r="B722" s="45"/>
      <c r="C722" s="45"/>
      <c r="D722" s="45"/>
      <c r="E722" s="45"/>
      <c r="F722" s="45"/>
      <c r="G722" s="45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</row>
    <row r="723" ht="15.75" customHeight="1">
      <c r="A723" s="45"/>
      <c r="B723" s="45"/>
      <c r="C723" s="45"/>
      <c r="D723" s="45"/>
      <c r="E723" s="45"/>
      <c r="F723" s="45"/>
      <c r="G723" s="45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</row>
    <row r="724" ht="15.75" customHeight="1">
      <c r="A724" s="45"/>
      <c r="B724" s="45"/>
      <c r="C724" s="45"/>
      <c r="D724" s="45"/>
      <c r="E724" s="45"/>
      <c r="F724" s="45"/>
      <c r="G724" s="45"/>
      <c r="H724" s="45"/>
      <c r="I724" s="45"/>
      <c r="J724" s="45"/>
      <c r="K724" s="45"/>
      <c r="L724" s="45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5"/>
    </row>
    <row r="725" ht="15.75" customHeight="1">
      <c r="A725" s="45"/>
      <c r="B725" s="45"/>
      <c r="C725" s="45"/>
      <c r="D725" s="45"/>
      <c r="E725" s="45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</row>
    <row r="726" ht="15.75" customHeight="1">
      <c r="A726" s="45"/>
      <c r="B726" s="45"/>
      <c r="C726" s="45"/>
      <c r="D726" s="45"/>
      <c r="E726" s="45"/>
      <c r="F726" s="45"/>
      <c r="G726" s="45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5"/>
    </row>
    <row r="727" ht="15.75" customHeight="1">
      <c r="A727" s="45"/>
      <c r="B727" s="45"/>
      <c r="C727" s="45"/>
      <c r="D727" s="45"/>
      <c r="E727" s="45"/>
      <c r="F727" s="45"/>
      <c r="G727" s="45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</row>
    <row r="728" ht="15.75" customHeight="1">
      <c r="A728" s="45"/>
      <c r="B728" s="45"/>
      <c r="C728" s="45"/>
      <c r="D728" s="45"/>
      <c r="E728" s="45"/>
      <c r="F728" s="45"/>
      <c r="G728" s="45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/>
    </row>
    <row r="729" ht="15.75" customHeight="1">
      <c r="A729" s="45"/>
      <c r="B729" s="45"/>
      <c r="C729" s="45"/>
      <c r="D729" s="45"/>
      <c r="E729" s="45"/>
      <c r="F729" s="45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</row>
    <row r="730" ht="15.75" customHeight="1">
      <c r="A730" s="45"/>
      <c r="B730" s="45"/>
      <c r="C730" s="45"/>
      <c r="D730" s="45"/>
      <c r="E730" s="45"/>
      <c r="F730" s="45"/>
      <c r="G730" s="45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/>
    </row>
    <row r="731" ht="15.75" customHeight="1">
      <c r="A731" s="45"/>
      <c r="B731" s="45"/>
      <c r="C731" s="45"/>
      <c r="D731" s="45"/>
      <c r="E731" s="45"/>
      <c r="F731" s="45"/>
      <c r="G731" s="45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5"/>
    </row>
    <row r="732" ht="15.75" customHeight="1">
      <c r="A732" s="45"/>
      <c r="B732" s="45"/>
      <c r="C732" s="45"/>
      <c r="D732" s="45"/>
      <c r="E732" s="45"/>
      <c r="F732" s="45"/>
      <c r="G732" s="45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5"/>
    </row>
    <row r="733" ht="15.75" customHeight="1">
      <c r="A733" s="45"/>
      <c r="B733" s="45"/>
      <c r="C733" s="45"/>
      <c r="D733" s="45"/>
      <c r="E733" s="45"/>
      <c r="F733" s="45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</row>
    <row r="734" ht="15.75" customHeight="1">
      <c r="A734" s="45"/>
      <c r="B734" s="45"/>
      <c r="C734" s="45"/>
      <c r="D734" s="45"/>
      <c r="E734" s="45"/>
      <c r="F734" s="45"/>
      <c r="G734" s="45"/>
      <c r="H734" s="45"/>
      <c r="I734" s="45"/>
      <c r="J734" s="45"/>
      <c r="K734" s="45"/>
      <c r="L734" s="45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  <c r="Z734" s="45"/>
    </row>
    <row r="735" ht="15.75" customHeight="1">
      <c r="A735" s="45"/>
      <c r="B735" s="45"/>
      <c r="C735" s="45"/>
      <c r="D735" s="45"/>
      <c r="E735" s="45"/>
      <c r="F735" s="45"/>
      <c r="G735" s="45"/>
      <c r="H735" s="45"/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</row>
    <row r="736" ht="15.75" customHeight="1">
      <c r="A736" s="45"/>
      <c r="B736" s="45"/>
      <c r="C736" s="45"/>
      <c r="D736" s="45"/>
      <c r="E736" s="45"/>
      <c r="F736" s="45"/>
      <c r="G736" s="45"/>
      <c r="H736" s="45"/>
      <c r="I736" s="45"/>
      <c r="J736" s="45"/>
      <c r="K736" s="45"/>
      <c r="L736" s="45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  <c r="Z736" s="45"/>
    </row>
    <row r="737" ht="15.75" customHeight="1">
      <c r="A737" s="45"/>
      <c r="B737" s="45"/>
      <c r="C737" s="45"/>
      <c r="D737" s="45"/>
      <c r="E737" s="45"/>
      <c r="F737" s="45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</row>
    <row r="738" ht="15.75" customHeight="1">
      <c r="A738" s="45"/>
      <c r="B738" s="45"/>
      <c r="C738" s="45"/>
      <c r="D738" s="45"/>
      <c r="E738" s="45"/>
      <c r="F738" s="45"/>
      <c r="G738" s="45"/>
      <c r="H738" s="45"/>
      <c r="I738" s="45"/>
      <c r="J738" s="45"/>
      <c r="K738" s="45"/>
      <c r="L738" s="45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5"/>
    </row>
    <row r="739" ht="15.75" customHeight="1">
      <c r="A739" s="45"/>
      <c r="B739" s="45"/>
      <c r="C739" s="45"/>
      <c r="D739" s="45"/>
      <c r="E739" s="45"/>
      <c r="F739" s="45"/>
      <c r="G739" s="45"/>
      <c r="H739" s="45"/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</row>
    <row r="740" ht="15.75" customHeight="1">
      <c r="A740" s="45"/>
      <c r="B740" s="45"/>
      <c r="C740" s="45"/>
      <c r="D740" s="45"/>
      <c r="E740" s="45"/>
      <c r="F740" s="45"/>
      <c r="G740" s="45"/>
      <c r="H740" s="45"/>
      <c r="I740" s="45"/>
      <c r="J740" s="45"/>
      <c r="K740" s="45"/>
      <c r="L740" s="45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  <c r="Z740" s="45"/>
    </row>
    <row r="741" ht="15.75" customHeight="1">
      <c r="A741" s="45"/>
      <c r="B741" s="45"/>
      <c r="C741" s="45"/>
      <c r="D741" s="45"/>
      <c r="E741" s="45"/>
      <c r="F741" s="45"/>
      <c r="G741" s="4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5"/>
    </row>
    <row r="742" ht="15.75" customHeight="1">
      <c r="A742" s="45"/>
      <c r="B742" s="45"/>
      <c r="C742" s="45"/>
      <c r="D742" s="45"/>
      <c r="E742" s="45"/>
      <c r="F742" s="45"/>
      <c r="G742" s="45"/>
      <c r="H742" s="45"/>
      <c r="I742" s="45"/>
      <c r="J742" s="45"/>
      <c r="K742" s="45"/>
      <c r="L742" s="45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  <c r="Z742" s="45"/>
    </row>
    <row r="743" ht="15.75" customHeight="1">
      <c r="A743" s="45"/>
      <c r="B743" s="45"/>
      <c r="C743" s="45"/>
      <c r="D743" s="45"/>
      <c r="E743" s="45"/>
      <c r="F743" s="45"/>
      <c r="G743" s="45"/>
      <c r="H743" s="45"/>
      <c r="I743" s="45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</row>
    <row r="744" ht="15.75" customHeight="1">
      <c r="A744" s="45"/>
      <c r="B744" s="45"/>
      <c r="C744" s="45"/>
      <c r="D744" s="45"/>
      <c r="E744" s="45"/>
      <c r="F744" s="45"/>
      <c r="G744" s="45"/>
      <c r="H744" s="45"/>
      <c r="I744" s="45"/>
      <c r="J744" s="45"/>
      <c r="K744" s="45"/>
      <c r="L744" s="45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  <c r="Z744" s="45"/>
    </row>
    <row r="745" ht="15.75" customHeight="1">
      <c r="A745" s="45"/>
      <c r="B745" s="45"/>
      <c r="C745" s="45"/>
      <c r="D745" s="45"/>
      <c r="E745" s="45"/>
      <c r="F745" s="45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5"/>
    </row>
    <row r="746" ht="15.75" customHeight="1">
      <c r="A746" s="45"/>
      <c r="B746" s="45"/>
      <c r="C746" s="45"/>
      <c r="D746" s="45"/>
      <c r="E746" s="45"/>
      <c r="F746" s="45"/>
      <c r="G746" s="45"/>
      <c r="H746" s="45"/>
      <c r="I746" s="45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5"/>
    </row>
    <row r="747" ht="15.75" customHeight="1">
      <c r="A747" s="45"/>
      <c r="B747" s="45"/>
      <c r="C747" s="45"/>
      <c r="D747" s="45"/>
      <c r="E747" s="45"/>
      <c r="F747" s="45"/>
      <c r="G747" s="45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</row>
    <row r="748" ht="15.75" customHeight="1">
      <c r="A748" s="45"/>
      <c r="B748" s="45"/>
      <c r="C748" s="45"/>
      <c r="D748" s="45"/>
      <c r="E748" s="45"/>
      <c r="F748" s="45"/>
      <c r="G748" s="45"/>
      <c r="H748" s="45"/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  <c r="Z748" s="45"/>
    </row>
    <row r="749" ht="15.75" customHeight="1">
      <c r="A749" s="45"/>
      <c r="B749" s="45"/>
      <c r="C749" s="45"/>
      <c r="D749" s="45"/>
      <c r="E749" s="45"/>
      <c r="F749" s="45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</row>
    <row r="750" ht="15.75" customHeight="1">
      <c r="A750" s="45"/>
      <c r="B750" s="45"/>
      <c r="C750" s="45"/>
      <c r="D750" s="45"/>
      <c r="E750" s="45"/>
      <c r="F750" s="45"/>
      <c r="G750" s="45"/>
      <c r="H750" s="45"/>
      <c r="I750" s="45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</row>
    <row r="751" ht="15.75" customHeight="1">
      <c r="A751" s="45"/>
      <c r="B751" s="45"/>
      <c r="C751" s="45"/>
      <c r="D751" s="45"/>
      <c r="E751" s="45"/>
      <c r="F751" s="45"/>
      <c r="G751" s="45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</row>
    <row r="752" ht="15.75" customHeight="1">
      <c r="A752" s="45"/>
      <c r="B752" s="45"/>
      <c r="C752" s="45"/>
      <c r="D752" s="45"/>
      <c r="E752" s="45"/>
      <c r="F752" s="45"/>
      <c r="G752" s="45"/>
      <c r="H752" s="45"/>
      <c r="I752" s="45"/>
      <c r="J752" s="45"/>
      <c r="K752" s="45"/>
      <c r="L752" s="45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  <c r="Z752" s="45"/>
    </row>
    <row r="753" ht="15.75" customHeight="1">
      <c r="A753" s="45"/>
      <c r="B753" s="45"/>
      <c r="C753" s="45"/>
      <c r="D753" s="45"/>
      <c r="E753" s="45"/>
      <c r="F753" s="45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/>
    </row>
    <row r="754" ht="15.75" customHeight="1">
      <c r="A754" s="45"/>
      <c r="B754" s="45"/>
      <c r="C754" s="45"/>
      <c r="D754" s="45"/>
      <c r="E754" s="45"/>
      <c r="F754" s="45"/>
      <c r="G754" s="45"/>
      <c r="H754" s="45"/>
      <c r="I754" s="45"/>
      <c r="J754" s="45"/>
      <c r="K754" s="45"/>
      <c r="L754" s="45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  <c r="Z754" s="45"/>
    </row>
    <row r="755" ht="15.75" customHeight="1">
      <c r="A755" s="45"/>
      <c r="B755" s="45"/>
      <c r="C755" s="45"/>
      <c r="D755" s="45"/>
      <c r="E755" s="45"/>
      <c r="F755" s="45"/>
      <c r="G755" s="45"/>
      <c r="H755" s="45"/>
      <c r="I755" s="45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</row>
    <row r="756" ht="15.75" customHeight="1">
      <c r="A756" s="45"/>
      <c r="B756" s="45"/>
      <c r="C756" s="45"/>
      <c r="D756" s="45"/>
      <c r="E756" s="45"/>
      <c r="F756" s="45"/>
      <c r="G756" s="45"/>
      <c r="H756" s="45"/>
      <c r="I756" s="45"/>
      <c r="J756" s="45"/>
      <c r="K756" s="45"/>
      <c r="L756" s="45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  <c r="Z756" s="45"/>
    </row>
    <row r="757" ht="15.75" customHeight="1">
      <c r="A757" s="45"/>
      <c r="B757" s="45"/>
      <c r="C757" s="45"/>
      <c r="D757" s="45"/>
      <c r="E757" s="45"/>
      <c r="F757" s="45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  <c r="Z757" s="45"/>
    </row>
    <row r="758" ht="15.75" customHeight="1">
      <c r="A758" s="45"/>
      <c r="B758" s="45"/>
      <c r="C758" s="45"/>
      <c r="D758" s="45"/>
      <c r="E758" s="45"/>
      <c r="F758" s="45"/>
      <c r="G758" s="45"/>
      <c r="H758" s="45"/>
      <c r="I758" s="45"/>
      <c r="J758" s="45"/>
      <c r="K758" s="45"/>
      <c r="L758" s="45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5"/>
    </row>
    <row r="759" ht="15.75" customHeight="1">
      <c r="A759" s="45"/>
      <c r="B759" s="45"/>
      <c r="C759" s="45"/>
      <c r="D759" s="45"/>
      <c r="E759" s="45"/>
      <c r="F759" s="45"/>
      <c r="G759" s="45"/>
      <c r="H759" s="45"/>
      <c r="I759" s="45"/>
      <c r="J759" s="45"/>
      <c r="K759" s="45"/>
      <c r="L759" s="45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</row>
    <row r="760" ht="15.75" customHeight="1">
      <c r="A760" s="45"/>
      <c r="B760" s="45"/>
      <c r="C760" s="45"/>
      <c r="D760" s="45"/>
      <c r="E760" s="45"/>
      <c r="F760" s="45"/>
      <c r="G760" s="45"/>
      <c r="H760" s="45"/>
      <c r="I760" s="45"/>
      <c r="J760" s="45"/>
      <c r="K760" s="45"/>
      <c r="L760" s="45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5"/>
    </row>
    <row r="761" ht="15.75" customHeight="1">
      <c r="A761" s="45"/>
      <c r="B761" s="45"/>
      <c r="C761" s="45"/>
      <c r="D761" s="45"/>
      <c r="E761" s="45"/>
      <c r="F761" s="45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</row>
    <row r="762" ht="15.75" customHeight="1">
      <c r="A762" s="45"/>
      <c r="B762" s="45"/>
      <c r="C762" s="45"/>
      <c r="D762" s="45"/>
      <c r="E762" s="45"/>
      <c r="F762" s="45"/>
      <c r="G762" s="45"/>
      <c r="H762" s="45"/>
      <c r="I762" s="45"/>
      <c r="J762" s="45"/>
      <c r="K762" s="45"/>
      <c r="L762" s="45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  <c r="Z762" s="45"/>
    </row>
    <row r="763" ht="15.75" customHeight="1">
      <c r="A763" s="45"/>
      <c r="B763" s="45"/>
      <c r="C763" s="45"/>
      <c r="D763" s="45"/>
      <c r="E763" s="45"/>
      <c r="F763" s="45"/>
      <c r="G763" s="45"/>
      <c r="H763" s="45"/>
      <c r="I763" s="45"/>
      <c r="J763" s="45"/>
      <c r="K763" s="45"/>
      <c r="L763" s="45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</row>
    <row r="764" ht="15.75" customHeight="1">
      <c r="A764" s="45"/>
      <c r="B764" s="45"/>
      <c r="C764" s="45"/>
      <c r="D764" s="45"/>
      <c r="E764" s="45"/>
      <c r="F764" s="45"/>
      <c r="G764" s="45"/>
      <c r="H764" s="45"/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5"/>
    </row>
    <row r="765" ht="15.75" customHeight="1">
      <c r="A765" s="45"/>
      <c r="B765" s="45"/>
      <c r="C765" s="45"/>
      <c r="D765" s="45"/>
      <c r="E765" s="45"/>
      <c r="F765" s="45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</row>
    <row r="766" ht="15.75" customHeight="1">
      <c r="A766" s="45"/>
      <c r="B766" s="45"/>
      <c r="C766" s="45"/>
      <c r="D766" s="45"/>
      <c r="E766" s="45"/>
      <c r="F766" s="45"/>
      <c r="G766" s="45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</row>
    <row r="767" ht="15.75" customHeight="1">
      <c r="A767" s="45"/>
      <c r="B767" s="45"/>
      <c r="C767" s="45"/>
      <c r="D767" s="45"/>
      <c r="E767" s="45"/>
      <c r="F767" s="45"/>
      <c r="G767" s="45"/>
      <c r="H767" s="45"/>
      <c r="I767" s="45"/>
      <c r="J767" s="45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</row>
    <row r="768" ht="15.75" customHeight="1">
      <c r="A768" s="45"/>
      <c r="B768" s="45"/>
      <c r="C768" s="45"/>
      <c r="D768" s="45"/>
      <c r="E768" s="45"/>
      <c r="F768" s="45"/>
      <c r="G768" s="45"/>
      <c r="H768" s="45"/>
      <c r="I768" s="45"/>
      <c r="J768" s="45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</row>
    <row r="769" ht="15.75" customHeight="1">
      <c r="A769" s="45"/>
      <c r="B769" s="45"/>
      <c r="C769" s="45"/>
      <c r="D769" s="45"/>
      <c r="E769" s="45"/>
      <c r="F769" s="45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</row>
    <row r="770" ht="15.75" customHeight="1">
      <c r="A770" s="45"/>
      <c r="B770" s="45"/>
      <c r="C770" s="45"/>
      <c r="D770" s="45"/>
      <c r="E770" s="45"/>
      <c r="F770" s="45"/>
      <c r="G770" s="45"/>
      <c r="H770" s="45"/>
      <c r="I770" s="45"/>
      <c r="J770" s="45"/>
      <c r="K770" s="45"/>
      <c r="L770" s="45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</row>
    <row r="771" ht="15.75" customHeight="1">
      <c r="A771" s="45"/>
      <c r="B771" s="45"/>
      <c r="C771" s="45"/>
      <c r="D771" s="45"/>
      <c r="E771" s="45"/>
      <c r="F771" s="45"/>
      <c r="G771" s="45"/>
      <c r="H771" s="45"/>
      <c r="I771" s="45"/>
      <c r="J771" s="45"/>
      <c r="K771" s="45"/>
      <c r="L771" s="45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</row>
    <row r="772" ht="15.75" customHeight="1">
      <c r="A772" s="45"/>
      <c r="B772" s="45"/>
      <c r="C772" s="45"/>
      <c r="D772" s="45"/>
      <c r="E772" s="45"/>
      <c r="F772" s="45"/>
      <c r="G772" s="45"/>
      <c r="H772" s="45"/>
      <c r="I772" s="45"/>
      <c r="J772" s="45"/>
      <c r="K772" s="45"/>
      <c r="L772" s="45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/>
    </row>
    <row r="773" ht="15.75" customHeight="1">
      <c r="A773" s="45"/>
      <c r="B773" s="45"/>
      <c r="C773" s="45"/>
      <c r="D773" s="45"/>
      <c r="E773" s="45"/>
      <c r="F773" s="45"/>
      <c r="G773" s="45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</row>
    <row r="774" ht="15.75" customHeight="1">
      <c r="A774" s="45"/>
      <c r="B774" s="45"/>
      <c r="C774" s="45"/>
      <c r="D774" s="45"/>
      <c r="E774" s="45"/>
      <c r="F774" s="45"/>
      <c r="G774" s="45"/>
      <c r="H774" s="45"/>
      <c r="I774" s="45"/>
      <c r="J774" s="45"/>
      <c r="K774" s="45"/>
      <c r="L774" s="45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5"/>
    </row>
    <row r="775" ht="15.75" customHeight="1">
      <c r="A775" s="45"/>
      <c r="B775" s="45"/>
      <c r="C775" s="45"/>
      <c r="D775" s="45"/>
      <c r="E775" s="45"/>
      <c r="F775" s="45"/>
      <c r="G775" s="45"/>
      <c r="H775" s="45"/>
      <c r="I775" s="45"/>
      <c r="J775" s="45"/>
      <c r="K775" s="45"/>
      <c r="L775" s="45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</row>
    <row r="776" ht="15.75" customHeight="1">
      <c r="A776" s="45"/>
      <c r="B776" s="45"/>
      <c r="C776" s="45"/>
      <c r="D776" s="45"/>
      <c r="E776" s="45"/>
      <c r="F776" s="45"/>
      <c r="G776" s="45"/>
      <c r="H776" s="45"/>
      <c r="I776" s="45"/>
      <c r="J776" s="45"/>
      <c r="K776" s="45"/>
      <c r="L776" s="45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5"/>
      <c r="Z776" s="45"/>
    </row>
    <row r="777" ht="15.75" customHeight="1">
      <c r="A777" s="45"/>
      <c r="B777" s="45"/>
      <c r="C777" s="45"/>
      <c r="D777" s="45"/>
      <c r="E777" s="45"/>
      <c r="F777" s="45"/>
      <c r="G777" s="45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</row>
    <row r="778" ht="15.75" customHeight="1">
      <c r="A778" s="45"/>
      <c r="B778" s="45"/>
      <c r="C778" s="45"/>
      <c r="D778" s="45"/>
      <c r="E778" s="45"/>
      <c r="F778" s="45"/>
      <c r="G778" s="45"/>
      <c r="H778" s="45"/>
      <c r="I778" s="45"/>
      <c r="J778" s="45"/>
      <c r="K778" s="45"/>
      <c r="L778" s="45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5"/>
    </row>
    <row r="779" ht="15.75" customHeight="1">
      <c r="A779" s="45"/>
      <c r="B779" s="45"/>
      <c r="C779" s="45"/>
      <c r="D779" s="45"/>
      <c r="E779" s="45"/>
      <c r="F779" s="45"/>
      <c r="G779" s="45"/>
      <c r="H779" s="45"/>
      <c r="I779" s="45"/>
      <c r="J779" s="45"/>
      <c r="K779" s="45"/>
      <c r="L779" s="45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</row>
    <row r="780" ht="15.75" customHeight="1">
      <c r="A780" s="45"/>
      <c r="B780" s="45"/>
      <c r="C780" s="45"/>
      <c r="D780" s="45"/>
      <c r="E780" s="45"/>
      <c r="F780" s="45"/>
      <c r="G780" s="45"/>
      <c r="H780" s="45"/>
      <c r="I780" s="45"/>
      <c r="J780" s="45"/>
      <c r="K780" s="45"/>
      <c r="L780" s="45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5"/>
      <c r="Z780" s="45"/>
    </row>
    <row r="781" ht="15.75" customHeight="1">
      <c r="A781" s="45"/>
      <c r="B781" s="45"/>
      <c r="C781" s="45"/>
      <c r="D781" s="45"/>
      <c r="E781" s="45"/>
      <c r="F781" s="45"/>
      <c r="G781" s="45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</row>
    <row r="782" ht="15.75" customHeight="1">
      <c r="A782" s="45"/>
      <c r="B782" s="45"/>
      <c r="C782" s="45"/>
      <c r="D782" s="45"/>
      <c r="E782" s="45"/>
      <c r="F782" s="45"/>
      <c r="G782" s="45"/>
      <c r="H782" s="45"/>
      <c r="I782" s="45"/>
      <c r="J782" s="45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</row>
    <row r="783" ht="15.75" customHeight="1">
      <c r="A783" s="45"/>
      <c r="B783" s="45"/>
      <c r="C783" s="45"/>
      <c r="D783" s="45"/>
      <c r="E783" s="45"/>
      <c r="F783" s="45"/>
      <c r="G783" s="45"/>
      <c r="H783" s="45"/>
      <c r="I783" s="45"/>
      <c r="J783" s="45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</row>
    <row r="784" ht="15.75" customHeight="1">
      <c r="A784" s="45"/>
      <c r="B784" s="45"/>
      <c r="C784" s="45"/>
      <c r="D784" s="45"/>
      <c r="E784" s="45"/>
      <c r="F784" s="45"/>
      <c r="G784" s="45"/>
      <c r="H784" s="45"/>
      <c r="I784" s="45"/>
      <c r="J784" s="45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</row>
    <row r="785" ht="15.75" customHeight="1">
      <c r="A785" s="45"/>
      <c r="B785" s="45"/>
      <c r="C785" s="45"/>
      <c r="D785" s="45"/>
      <c r="E785" s="45"/>
      <c r="F785" s="45"/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</row>
    <row r="786" ht="15.75" customHeight="1">
      <c r="A786" s="45"/>
      <c r="B786" s="45"/>
      <c r="C786" s="45"/>
      <c r="D786" s="45"/>
      <c r="E786" s="45"/>
      <c r="F786" s="45"/>
      <c r="G786" s="45"/>
      <c r="H786" s="45"/>
      <c r="I786" s="45"/>
      <c r="J786" s="45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</row>
    <row r="787" ht="15.75" customHeight="1">
      <c r="A787" s="45"/>
      <c r="B787" s="45"/>
      <c r="C787" s="45"/>
      <c r="D787" s="45"/>
      <c r="E787" s="45"/>
      <c r="F787" s="45"/>
      <c r="G787" s="45"/>
      <c r="H787" s="45"/>
      <c r="I787" s="45"/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</row>
    <row r="788" ht="15.75" customHeight="1">
      <c r="A788" s="45"/>
      <c r="B788" s="45"/>
      <c r="C788" s="45"/>
      <c r="D788" s="45"/>
      <c r="E788" s="45"/>
      <c r="F788" s="45"/>
      <c r="G788" s="45"/>
      <c r="H788" s="45"/>
      <c r="I788" s="45"/>
      <c r="J788" s="45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</row>
    <row r="789" ht="15.75" customHeight="1">
      <c r="A789" s="45"/>
      <c r="B789" s="45"/>
      <c r="C789" s="45"/>
      <c r="D789" s="45"/>
      <c r="E789" s="45"/>
      <c r="F789" s="45"/>
      <c r="G789" s="4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</row>
    <row r="790" ht="15.75" customHeight="1">
      <c r="A790" s="45"/>
      <c r="B790" s="45"/>
      <c r="C790" s="45"/>
      <c r="D790" s="45"/>
      <c r="E790" s="45"/>
      <c r="F790" s="45"/>
      <c r="G790" s="45"/>
      <c r="H790" s="45"/>
      <c r="I790" s="45"/>
      <c r="J790" s="45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</row>
    <row r="791" ht="15.75" customHeight="1">
      <c r="A791" s="45"/>
      <c r="B791" s="45"/>
      <c r="C791" s="45"/>
      <c r="D791" s="45"/>
      <c r="E791" s="45"/>
      <c r="F791" s="45"/>
      <c r="G791" s="45"/>
      <c r="H791" s="45"/>
      <c r="I791" s="45"/>
      <c r="J791" s="45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</row>
    <row r="792" ht="15.75" customHeight="1">
      <c r="A792" s="45"/>
      <c r="B792" s="45"/>
      <c r="C792" s="45"/>
      <c r="D792" s="45"/>
      <c r="E792" s="45"/>
      <c r="F792" s="45"/>
      <c r="G792" s="45"/>
      <c r="H792" s="45"/>
      <c r="I792" s="45"/>
      <c r="J792" s="45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</row>
    <row r="793" ht="15.75" customHeight="1">
      <c r="A793" s="45"/>
      <c r="B793" s="45"/>
      <c r="C793" s="45"/>
      <c r="D793" s="45"/>
      <c r="E793" s="45"/>
      <c r="F793" s="45"/>
      <c r="G793" s="4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</row>
    <row r="794" ht="15.75" customHeight="1">
      <c r="A794" s="45"/>
      <c r="B794" s="45"/>
      <c r="C794" s="45"/>
      <c r="D794" s="45"/>
      <c r="E794" s="45"/>
      <c r="F794" s="45"/>
      <c r="G794" s="45"/>
      <c r="H794" s="45"/>
      <c r="I794" s="45"/>
      <c r="J794" s="45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5"/>
    </row>
    <row r="795" ht="15.75" customHeight="1">
      <c r="A795" s="45"/>
      <c r="B795" s="45"/>
      <c r="C795" s="45"/>
      <c r="D795" s="45"/>
      <c r="E795" s="45"/>
      <c r="F795" s="45"/>
      <c r="G795" s="45"/>
      <c r="H795" s="45"/>
      <c r="I795" s="45"/>
      <c r="J795" s="45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</row>
    <row r="796" ht="15.75" customHeight="1">
      <c r="A796" s="45"/>
      <c r="B796" s="45"/>
      <c r="C796" s="45"/>
      <c r="D796" s="45"/>
      <c r="E796" s="45"/>
      <c r="F796" s="45"/>
      <c r="G796" s="45"/>
      <c r="H796" s="45"/>
      <c r="I796" s="45"/>
      <c r="J796" s="45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</row>
    <row r="797" ht="15.75" customHeight="1">
      <c r="A797" s="45"/>
      <c r="B797" s="45"/>
      <c r="C797" s="45"/>
      <c r="D797" s="45"/>
      <c r="E797" s="45"/>
      <c r="F797" s="45"/>
      <c r="G797" s="4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</row>
    <row r="798" ht="15.75" customHeight="1">
      <c r="A798" s="45"/>
      <c r="B798" s="45"/>
      <c r="C798" s="45"/>
      <c r="D798" s="45"/>
      <c r="E798" s="45"/>
      <c r="F798" s="45"/>
      <c r="G798" s="45"/>
      <c r="H798" s="45"/>
      <c r="I798" s="45"/>
      <c r="J798" s="45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</row>
    <row r="799" ht="15.75" customHeight="1">
      <c r="A799" s="45"/>
      <c r="B799" s="45"/>
      <c r="C799" s="45"/>
      <c r="D799" s="45"/>
      <c r="E799" s="45"/>
      <c r="F799" s="45"/>
      <c r="G799" s="45"/>
      <c r="H799" s="45"/>
      <c r="I799" s="45"/>
      <c r="J799" s="45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</row>
    <row r="800" ht="15.75" customHeight="1">
      <c r="A800" s="45"/>
      <c r="B800" s="45"/>
      <c r="C800" s="45"/>
      <c r="D800" s="45"/>
      <c r="E800" s="45"/>
      <c r="F800" s="45"/>
      <c r="G800" s="45"/>
      <c r="H800" s="45"/>
      <c r="I800" s="45"/>
      <c r="J800" s="45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</row>
    <row r="801" ht="15.75" customHeight="1">
      <c r="A801" s="45"/>
      <c r="B801" s="45"/>
      <c r="C801" s="45"/>
      <c r="D801" s="45"/>
      <c r="E801" s="45"/>
      <c r="F801" s="45"/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</row>
    <row r="802" ht="15.75" customHeight="1">
      <c r="A802" s="45"/>
      <c r="B802" s="45"/>
      <c r="C802" s="45"/>
      <c r="D802" s="45"/>
      <c r="E802" s="45"/>
      <c r="F802" s="45"/>
      <c r="G802" s="45"/>
      <c r="H802" s="45"/>
      <c r="I802" s="45"/>
      <c r="J802" s="45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5"/>
    </row>
    <row r="803" ht="15.75" customHeight="1">
      <c r="A803" s="45"/>
      <c r="B803" s="45"/>
      <c r="C803" s="45"/>
      <c r="D803" s="45"/>
      <c r="E803" s="45"/>
      <c r="F803" s="45"/>
      <c r="G803" s="45"/>
      <c r="H803" s="45"/>
      <c r="I803" s="45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</row>
    <row r="804" ht="15.75" customHeight="1">
      <c r="A804" s="45"/>
      <c r="B804" s="45"/>
      <c r="C804" s="45"/>
      <c r="D804" s="45"/>
      <c r="E804" s="45"/>
      <c r="F804" s="45"/>
      <c r="G804" s="45"/>
      <c r="H804" s="45"/>
      <c r="I804" s="45"/>
      <c r="J804" s="45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</row>
    <row r="805" ht="15.75" customHeight="1">
      <c r="A805" s="45"/>
      <c r="B805" s="45"/>
      <c r="C805" s="45"/>
      <c r="D805" s="45"/>
      <c r="E805" s="45"/>
      <c r="F805" s="45"/>
      <c r="G805" s="45"/>
      <c r="H805" s="45"/>
      <c r="I805" s="45"/>
      <c r="J805" s="45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</row>
    <row r="806" ht="15.75" customHeight="1">
      <c r="A806" s="45"/>
      <c r="B806" s="45"/>
      <c r="C806" s="45"/>
      <c r="D806" s="45"/>
      <c r="E806" s="45"/>
      <c r="F806" s="45"/>
      <c r="G806" s="45"/>
      <c r="H806" s="45"/>
      <c r="I806" s="45"/>
      <c r="J806" s="45"/>
      <c r="K806" s="45"/>
      <c r="L806" s="45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</row>
    <row r="807" ht="15.75" customHeight="1">
      <c r="A807" s="45"/>
      <c r="B807" s="45"/>
      <c r="C807" s="45"/>
      <c r="D807" s="45"/>
      <c r="E807" s="45"/>
      <c r="F807" s="45"/>
      <c r="G807" s="45"/>
      <c r="H807" s="45"/>
      <c r="I807" s="45"/>
      <c r="J807" s="45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</row>
    <row r="808" ht="15.75" customHeight="1">
      <c r="A808" s="45"/>
      <c r="B808" s="45"/>
      <c r="C808" s="45"/>
      <c r="D808" s="45"/>
      <c r="E808" s="45"/>
      <c r="F808" s="45"/>
      <c r="G808" s="45"/>
      <c r="H808" s="45"/>
      <c r="I808" s="45"/>
      <c r="J808" s="45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</row>
    <row r="809" ht="15.75" customHeight="1">
      <c r="A809" s="45"/>
      <c r="B809" s="45"/>
      <c r="C809" s="45"/>
      <c r="D809" s="45"/>
      <c r="E809" s="45"/>
      <c r="F809" s="45"/>
      <c r="G809" s="45"/>
      <c r="H809" s="45"/>
      <c r="I809" s="45"/>
      <c r="J809" s="45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</row>
    <row r="810" ht="15.75" customHeight="1">
      <c r="A810" s="45"/>
      <c r="B810" s="45"/>
      <c r="C810" s="45"/>
      <c r="D810" s="45"/>
      <c r="E810" s="45"/>
      <c r="F810" s="45"/>
      <c r="G810" s="45"/>
      <c r="H810" s="45"/>
      <c r="I810" s="45"/>
      <c r="J810" s="45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</row>
    <row r="811" ht="15.75" customHeight="1">
      <c r="A811" s="45"/>
      <c r="B811" s="45"/>
      <c r="C811" s="45"/>
      <c r="D811" s="45"/>
      <c r="E811" s="45"/>
      <c r="F811" s="45"/>
      <c r="G811" s="45"/>
      <c r="H811" s="45"/>
      <c r="I811" s="45"/>
      <c r="J811" s="45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</row>
    <row r="812" ht="15.75" customHeight="1">
      <c r="A812" s="45"/>
      <c r="B812" s="45"/>
      <c r="C812" s="45"/>
      <c r="D812" s="45"/>
      <c r="E812" s="45"/>
      <c r="F812" s="45"/>
      <c r="G812" s="45"/>
      <c r="H812" s="45"/>
      <c r="I812" s="45"/>
      <c r="J812" s="45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</row>
    <row r="813" ht="15.75" customHeight="1">
      <c r="A813" s="45"/>
      <c r="B813" s="45"/>
      <c r="C813" s="45"/>
      <c r="D813" s="45"/>
      <c r="E813" s="45"/>
      <c r="F813" s="45"/>
      <c r="G813" s="45"/>
      <c r="H813" s="45"/>
      <c r="I813" s="45"/>
      <c r="J813" s="45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</row>
    <row r="814" ht="15.75" customHeight="1">
      <c r="A814" s="45"/>
      <c r="B814" s="45"/>
      <c r="C814" s="45"/>
      <c r="D814" s="45"/>
      <c r="E814" s="45"/>
      <c r="F814" s="45"/>
      <c r="G814" s="45"/>
      <c r="H814" s="45"/>
      <c r="I814" s="45"/>
      <c r="J814" s="45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</row>
    <row r="815" ht="15.75" customHeight="1">
      <c r="A815" s="45"/>
      <c r="B815" s="45"/>
      <c r="C815" s="45"/>
      <c r="D815" s="45"/>
      <c r="E815" s="45"/>
      <c r="F815" s="45"/>
      <c r="G815" s="45"/>
      <c r="H815" s="45"/>
      <c r="I815" s="45"/>
      <c r="J815" s="45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</row>
    <row r="816" ht="15.75" customHeight="1">
      <c r="A816" s="45"/>
      <c r="B816" s="45"/>
      <c r="C816" s="45"/>
      <c r="D816" s="45"/>
      <c r="E816" s="45"/>
      <c r="F816" s="45"/>
      <c r="G816" s="45"/>
      <c r="H816" s="45"/>
      <c r="I816" s="45"/>
      <c r="J816" s="45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</row>
    <row r="817" ht="15.75" customHeight="1">
      <c r="A817" s="45"/>
      <c r="B817" s="45"/>
      <c r="C817" s="45"/>
      <c r="D817" s="45"/>
      <c r="E817" s="45"/>
      <c r="F817" s="45"/>
      <c r="G817" s="45"/>
      <c r="H817" s="45"/>
      <c r="I817" s="45"/>
      <c r="J817" s="45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</row>
    <row r="818" ht="15.75" customHeight="1">
      <c r="A818" s="45"/>
      <c r="B818" s="45"/>
      <c r="C818" s="45"/>
      <c r="D818" s="45"/>
      <c r="E818" s="45"/>
      <c r="F818" s="45"/>
      <c r="G818" s="45"/>
      <c r="H818" s="45"/>
      <c r="I818" s="45"/>
      <c r="J818" s="45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</row>
    <row r="819" ht="15.75" customHeight="1">
      <c r="A819" s="45"/>
      <c r="B819" s="45"/>
      <c r="C819" s="45"/>
      <c r="D819" s="45"/>
      <c r="E819" s="45"/>
      <c r="F819" s="45"/>
      <c r="G819" s="45"/>
      <c r="H819" s="45"/>
      <c r="I819" s="45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</row>
    <row r="820" ht="15.75" customHeight="1">
      <c r="A820" s="45"/>
      <c r="B820" s="45"/>
      <c r="C820" s="45"/>
      <c r="D820" s="45"/>
      <c r="E820" s="45"/>
      <c r="F820" s="45"/>
      <c r="G820" s="45"/>
      <c r="H820" s="45"/>
      <c r="I820" s="45"/>
      <c r="J820" s="45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</row>
    <row r="821" ht="15.75" customHeight="1">
      <c r="A821" s="45"/>
      <c r="B821" s="45"/>
      <c r="C821" s="45"/>
      <c r="D821" s="45"/>
      <c r="E821" s="45"/>
      <c r="F821" s="45"/>
      <c r="G821" s="45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</row>
    <row r="822" ht="15.75" customHeight="1">
      <c r="A822" s="45"/>
      <c r="B822" s="45"/>
      <c r="C822" s="45"/>
      <c r="D822" s="45"/>
      <c r="E822" s="45"/>
      <c r="F822" s="45"/>
      <c r="G822" s="45"/>
      <c r="H822" s="45"/>
      <c r="I822" s="45"/>
      <c r="J822" s="45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</row>
    <row r="823" ht="15.75" customHeight="1">
      <c r="A823" s="45"/>
      <c r="B823" s="45"/>
      <c r="C823" s="45"/>
      <c r="D823" s="45"/>
      <c r="E823" s="45"/>
      <c r="F823" s="45"/>
      <c r="G823" s="45"/>
      <c r="H823" s="45"/>
      <c r="I823" s="45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</row>
    <row r="824" ht="15.75" customHeight="1">
      <c r="A824" s="45"/>
      <c r="B824" s="45"/>
      <c r="C824" s="45"/>
      <c r="D824" s="45"/>
      <c r="E824" s="45"/>
      <c r="F824" s="45"/>
      <c r="G824" s="45"/>
      <c r="H824" s="45"/>
      <c r="I824" s="45"/>
      <c r="J824" s="45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</row>
    <row r="825" ht="15.75" customHeight="1">
      <c r="A825" s="45"/>
      <c r="B825" s="45"/>
      <c r="C825" s="45"/>
      <c r="D825" s="45"/>
      <c r="E825" s="45"/>
      <c r="F825" s="45"/>
      <c r="G825" s="45"/>
      <c r="H825" s="45"/>
      <c r="I825" s="45"/>
      <c r="J825" s="45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</row>
    <row r="826" ht="15.75" customHeight="1">
      <c r="A826" s="45"/>
      <c r="B826" s="45"/>
      <c r="C826" s="45"/>
      <c r="D826" s="45"/>
      <c r="E826" s="45"/>
      <c r="F826" s="45"/>
      <c r="G826" s="45"/>
      <c r="H826" s="45"/>
      <c r="I826" s="45"/>
      <c r="J826" s="45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</row>
    <row r="827" ht="15.75" customHeight="1">
      <c r="A827" s="45"/>
      <c r="B827" s="45"/>
      <c r="C827" s="45"/>
      <c r="D827" s="45"/>
      <c r="E827" s="45"/>
      <c r="F827" s="45"/>
      <c r="G827" s="45"/>
      <c r="H827" s="45"/>
      <c r="I827" s="45"/>
      <c r="J827" s="45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</row>
    <row r="828" ht="15.75" customHeight="1">
      <c r="A828" s="45"/>
      <c r="B828" s="45"/>
      <c r="C828" s="45"/>
      <c r="D828" s="45"/>
      <c r="E828" s="45"/>
      <c r="F828" s="45"/>
      <c r="G828" s="45"/>
      <c r="H828" s="45"/>
      <c r="I828" s="45"/>
      <c r="J828" s="45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</row>
    <row r="829" ht="15.75" customHeight="1">
      <c r="A829" s="45"/>
      <c r="B829" s="45"/>
      <c r="C829" s="45"/>
      <c r="D829" s="45"/>
      <c r="E829" s="45"/>
      <c r="F829" s="45"/>
      <c r="G829" s="45"/>
      <c r="H829" s="45"/>
      <c r="I829" s="45"/>
      <c r="J829" s="45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</row>
    <row r="830" ht="15.75" customHeight="1">
      <c r="A830" s="45"/>
      <c r="B830" s="45"/>
      <c r="C830" s="45"/>
      <c r="D830" s="45"/>
      <c r="E830" s="45"/>
      <c r="F830" s="45"/>
      <c r="G830" s="45"/>
      <c r="H830" s="45"/>
      <c r="I830" s="45"/>
      <c r="J830" s="45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</row>
    <row r="831" ht="15.75" customHeight="1">
      <c r="A831" s="45"/>
      <c r="B831" s="45"/>
      <c r="C831" s="45"/>
      <c r="D831" s="45"/>
      <c r="E831" s="45"/>
      <c r="F831" s="45"/>
      <c r="G831" s="45"/>
      <c r="H831" s="45"/>
      <c r="I831" s="45"/>
      <c r="J831" s="45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</row>
    <row r="832" ht="15.75" customHeight="1">
      <c r="A832" s="45"/>
      <c r="B832" s="45"/>
      <c r="C832" s="45"/>
      <c r="D832" s="45"/>
      <c r="E832" s="45"/>
      <c r="F832" s="45"/>
      <c r="G832" s="45"/>
      <c r="H832" s="45"/>
      <c r="I832" s="45"/>
      <c r="J832" s="45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</row>
    <row r="833" ht="15.75" customHeight="1">
      <c r="A833" s="45"/>
      <c r="B833" s="45"/>
      <c r="C833" s="45"/>
      <c r="D833" s="45"/>
      <c r="E833" s="45"/>
      <c r="F833" s="45"/>
      <c r="G833" s="45"/>
      <c r="H833" s="45"/>
      <c r="I833" s="45"/>
      <c r="J833" s="45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</row>
    <row r="834" ht="15.75" customHeight="1">
      <c r="A834" s="45"/>
      <c r="B834" s="45"/>
      <c r="C834" s="45"/>
      <c r="D834" s="45"/>
      <c r="E834" s="45"/>
      <c r="F834" s="45"/>
      <c r="G834" s="45"/>
      <c r="H834" s="45"/>
      <c r="I834" s="45"/>
      <c r="J834" s="45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</row>
    <row r="835" ht="15.75" customHeight="1">
      <c r="A835" s="45"/>
      <c r="B835" s="45"/>
      <c r="C835" s="45"/>
      <c r="D835" s="45"/>
      <c r="E835" s="45"/>
      <c r="F835" s="45"/>
      <c r="G835" s="45"/>
      <c r="H835" s="45"/>
      <c r="I835" s="45"/>
      <c r="J835" s="45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</row>
    <row r="836" ht="15.75" customHeight="1">
      <c r="A836" s="45"/>
      <c r="B836" s="45"/>
      <c r="C836" s="45"/>
      <c r="D836" s="45"/>
      <c r="E836" s="45"/>
      <c r="F836" s="45"/>
      <c r="G836" s="45"/>
      <c r="H836" s="45"/>
      <c r="I836" s="45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</row>
    <row r="837" ht="15.75" customHeight="1">
      <c r="A837" s="45"/>
      <c r="B837" s="45"/>
      <c r="C837" s="45"/>
      <c r="D837" s="45"/>
      <c r="E837" s="45"/>
      <c r="F837" s="45"/>
      <c r="G837" s="45"/>
      <c r="H837" s="45"/>
      <c r="I837" s="45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</row>
    <row r="838" ht="15.75" customHeight="1">
      <c r="A838" s="45"/>
      <c r="B838" s="45"/>
      <c r="C838" s="45"/>
      <c r="D838" s="45"/>
      <c r="E838" s="45"/>
      <c r="F838" s="45"/>
      <c r="G838" s="45"/>
      <c r="H838" s="45"/>
      <c r="I838" s="45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</row>
    <row r="839" ht="15.75" customHeight="1">
      <c r="A839" s="45"/>
      <c r="B839" s="45"/>
      <c r="C839" s="45"/>
      <c r="D839" s="45"/>
      <c r="E839" s="45"/>
      <c r="F839" s="45"/>
      <c r="G839" s="45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</row>
    <row r="840" ht="15.75" customHeight="1">
      <c r="A840" s="45"/>
      <c r="B840" s="45"/>
      <c r="C840" s="45"/>
      <c r="D840" s="45"/>
      <c r="E840" s="45"/>
      <c r="F840" s="45"/>
      <c r="G840" s="45"/>
      <c r="H840" s="45"/>
      <c r="I840" s="45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</row>
    <row r="841" ht="15.75" customHeight="1">
      <c r="A841" s="45"/>
      <c r="B841" s="45"/>
      <c r="C841" s="45"/>
      <c r="D841" s="45"/>
      <c r="E841" s="45"/>
      <c r="F841" s="45"/>
      <c r="G841" s="45"/>
      <c r="H841" s="45"/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</row>
    <row r="842" ht="15.75" customHeight="1">
      <c r="A842" s="45"/>
      <c r="B842" s="45"/>
      <c r="C842" s="45"/>
      <c r="D842" s="45"/>
      <c r="E842" s="45"/>
      <c r="F842" s="45"/>
      <c r="G842" s="45"/>
      <c r="H842" s="45"/>
      <c r="I842" s="45"/>
      <c r="J842" s="45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</row>
    <row r="843" ht="15.75" customHeight="1">
      <c r="A843" s="45"/>
      <c r="B843" s="45"/>
      <c r="C843" s="45"/>
      <c r="D843" s="45"/>
      <c r="E843" s="45"/>
      <c r="F843" s="45"/>
      <c r="G843" s="45"/>
      <c r="H843" s="45"/>
      <c r="I843" s="45"/>
      <c r="J843" s="45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</row>
    <row r="844" ht="15.75" customHeight="1">
      <c r="A844" s="45"/>
      <c r="B844" s="45"/>
      <c r="C844" s="45"/>
      <c r="D844" s="45"/>
      <c r="E844" s="45"/>
      <c r="F844" s="45"/>
      <c r="G844" s="45"/>
      <c r="H844" s="45"/>
      <c r="I844" s="45"/>
      <c r="J844" s="45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</row>
    <row r="845" ht="15.75" customHeight="1">
      <c r="A845" s="45"/>
      <c r="B845" s="45"/>
      <c r="C845" s="45"/>
      <c r="D845" s="45"/>
      <c r="E845" s="45"/>
      <c r="F845" s="45"/>
      <c r="G845" s="45"/>
      <c r="H845" s="45"/>
      <c r="I845" s="45"/>
      <c r="J845" s="45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</row>
    <row r="846" ht="15.75" customHeight="1">
      <c r="A846" s="45"/>
      <c r="B846" s="45"/>
      <c r="C846" s="45"/>
      <c r="D846" s="45"/>
      <c r="E846" s="45"/>
      <c r="F846" s="45"/>
      <c r="G846" s="45"/>
      <c r="H846" s="45"/>
      <c r="I846" s="45"/>
      <c r="J846" s="45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</row>
    <row r="847" ht="15.75" customHeight="1">
      <c r="A847" s="45"/>
      <c r="B847" s="45"/>
      <c r="C847" s="45"/>
      <c r="D847" s="45"/>
      <c r="E847" s="45"/>
      <c r="F847" s="45"/>
      <c r="G847" s="45"/>
      <c r="H847" s="45"/>
      <c r="I847" s="45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</row>
    <row r="848" ht="15.75" customHeight="1">
      <c r="A848" s="45"/>
      <c r="B848" s="45"/>
      <c r="C848" s="45"/>
      <c r="D848" s="45"/>
      <c r="E848" s="45"/>
      <c r="F848" s="45"/>
      <c r="G848" s="45"/>
      <c r="H848" s="45"/>
      <c r="I848" s="45"/>
      <c r="J848" s="45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</row>
    <row r="849" ht="15.75" customHeight="1">
      <c r="A849" s="45"/>
      <c r="B849" s="45"/>
      <c r="C849" s="45"/>
      <c r="D849" s="45"/>
      <c r="E849" s="45"/>
      <c r="F849" s="45"/>
      <c r="G849" s="45"/>
      <c r="H849" s="45"/>
      <c r="I849" s="45"/>
      <c r="J849" s="45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</row>
    <row r="850" ht="15.75" customHeight="1">
      <c r="A850" s="45"/>
      <c r="B850" s="45"/>
      <c r="C850" s="45"/>
      <c r="D850" s="45"/>
      <c r="E850" s="45"/>
      <c r="F850" s="45"/>
      <c r="G850" s="45"/>
      <c r="H850" s="45"/>
      <c r="I850" s="45"/>
      <c r="J850" s="45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</row>
    <row r="851" ht="15.75" customHeight="1">
      <c r="A851" s="45"/>
      <c r="B851" s="45"/>
      <c r="C851" s="45"/>
      <c r="D851" s="45"/>
      <c r="E851" s="45"/>
      <c r="F851" s="45"/>
      <c r="G851" s="45"/>
      <c r="H851" s="45"/>
      <c r="I851" s="45"/>
      <c r="J851" s="45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</row>
    <row r="852" ht="15.75" customHeight="1">
      <c r="A852" s="45"/>
      <c r="B852" s="45"/>
      <c r="C852" s="45"/>
      <c r="D852" s="45"/>
      <c r="E852" s="45"/>
      <c r="F852" s="45"/>
      <c r="G852" s="45"/>
      <c r="H852" s="45"/>
      <c r="I852" s="45"/>
      <c r="J852" s="45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</row>
    <row r="853" ht="15.75" customHeight="1">
      <c r="A853" s="45"/>
      <c r="B853" s="45"/>
      <c r="C853" s="45"/>
      <c r="D853" s="45"/>
      <c r="E853" s="45"/>
      <c r="F853" s="45"/>
      <c r="G853" s="45"/>
      <c r="H853" s="45"/>
      <c r="I853" s="45"/>
      <c r="J853" s="45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</row>
    <row r="854" ht="15.75" customHeight="1">
      <c r="A854" s="45"/>
      <c r="B854" s="45"/>
      <c r="C854" s="45"/>
      <c r="D854" s="45"/>
      <c r="E854" s="45"/>
      <c r="F854" s="45"/>
      <c r="G854" s="45"/>
      <c r="H854" s="45"/>
      <c r="I854" s="45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</row>
    <row r="855" ht="15.75" customHeight="1">
      <c r="A855" s="45"/>
      <c r="B855" s="45"/>
      <c r="C855" s="45"/>
      <c r="D855" s="45"/>
      <c r="E855" s="45"/>
      <c r="F855" s="45"/>
      <c r="G855" s="45"/>
      <c r="H855" s="45"/>
      <c r="I855" s="45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</row>
    <row r="856" ht="15.75" customHeight="1">
      <c r="A856" s="45"/>
      <c r="B856" s="45"/>
      <c r="C856" s="45"/>
      <c r="D856" s="45"/>
      <c r="E856" s="45"/>
      <c r="F856" s="45"/>
      <c r="G856" s="45"/>
      <c r="H856" s="45"/>
      <c r="I856" s="45"/>
      <c r="J856" s="45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</row>
    <row r="857" ht="15.75" customHeight="1">
      <c r="A857" s="45"/>
      <c r="B857" s="45"/>
      <c r="C857" s="45"/>
      <c r="D857" s="45"/>
      <c r="E857" s="45"/>
      <c r="F857" s="45"/>
      <c r="G857" s="45"/>
      <c r="H857" s="45"/>
      <c r="I857" s="45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</row>
    <row r="858" ht="15.75" customHeight="1">
      <c r="A858" s="45"/>
      <c r="B858" s="45"/>
      <c r="C858" s="45"/>
      <c r="D858" s="45"/>
      <c r="E858" s="45"/>
      <c r="F858" s="45"/>
      <c r="G858" s="45"/>
      <c r="H858" s="45"/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</row>
    <row r="859" ht="15.75" customHeight="1">
      <c r="A859" s="45"/>
      <c r="B859" s="45"/>
      <c r="C859" s="45"/>
      <c r="D859" s="45"/>
      <c r="E859" s="45"/>
      <c r="F859" s="45"/>
      <c r="G859" s="45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</row>
    <row r="860" ht="15.75" customHeight="1">
      <c r="A860" s="45"/>
      <c r="B860" s="45"/>
      <c r="C860" s="45"/>
      <c r="D860" s="45"/>
      <c r="E860" s="45"/>
      <c r="F860" s="45"/>
      <c r="G860" s="45"/>
      <c r="H860" s="45"/>
      <c r="I860" s="45"/>
      <c r="J860" s="45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</row>
    <row r="861" ht="15.75" customHeight="1">
      <c r="A861" s="45"/>
      <c r="B861" s="45"/>
      <c r="C861" s="45"/>
      <c r="D861" s="45"/>
      <c r="E861" s="45"/>
      <c r="F861" s="45"/>
      <c r="G861" s="45"/>
      <c r="H861" s="45"/>
      <c r="I861" s="45"/>
      <c r="J861" s="45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</row>
    <row r="862" ht="15.75" customHeight="1">
      <c r="A862" s="45"/>
      <c r="B862" s="45"/>
      <c r="C862" s="45"/>
      <c r="D862" s="45"/>
      <c r="E862" s="45"/>
      <c r="F862" s="45"/>
      <c r="G862" s="45"/>
      <c r="H862" s="45"/>
      <c r="I862" s="45"/>
      <c r="J862" s="45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</row>
    <row r="863" ht="15.75" customHeight="1">
      <c r="A863" s="45"/>
      <c r="B863" s="45"/>
      <c r="C863" s="45"/>
      <c r="D863" s="45"/>
      <c r="E863" s="45"/>
      <c r="F863" s="45"/>
      <c r="G863" s="45"/>
      <c r="H863" s="45"/>
      <c r="I863" s="45"/>
      <c r="J863" s="45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</row>
    <row r="864" ht="15.75" customHeight="1">
      <c r="A864" s="45"/>
      <c r="B864" s="45"/>
      <c r="C864" s="45"/>
      <c r="D864" s="45"/>
      <c r="E864" s="45"/>
      <c r="F864" s="45"/>
      <c r="G864" s="45"/>
      <c r="H864" s="45"/>
      <c r="I864" s="45"/>
      <c r="J864" s="45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</row>
    <row r="865" ht="15.75" customHeight="1">
      <c r="A865" s="45"/>
      <c r="B865" s="45"/>
      <c r="C865" s="45"/>
      <c r="D865" s="45"/>
      <c r="E865" s="45"/>
      <c r="F865" s="45"/>
      <c r="G865" s="45"/>
      <c r="H865" s="45"/>
      <c r="I865" s="45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</row>
    <row r="866" ht="15.75" customHeight="1">
      <c r="A866" s="45"/>
      <c r="B866" s="45"/>
      <c r="C866" s="45"/>
      <c r="D866" s="45"/>
      <c r="E866" s="45"/>
      <c r="F866" s="45"/>
      <c r="G866" s="45"/>
      <c r="H866" s="45"/>
      <c r="I866" s="45"/>
      <c r="J866" s="45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</row>
    <row r="867" ht="15.75" customHeight="1">
      <c r="A867" s="45"/>
      <c r="B867" s="45"/>
      <c r="C867" s="45"/>
      <c r="D867" s="45"/>
      <c r="E867" s="45"/>
      <c r="F867" s="45"/>
      <c r="G867" s="45"/>
      <c r="H867" s="45"/>
      <c r="I867" s="45"/>
      <c r="J867" s="4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</row>
    <row r="868" ht="15.75" customHeight="1">
      <c r="A868" s="45"/>
      <c r="B868" s="45"/>
      <c r="C868" s="45"/>
      <c r="D868" s="45"/>
      <c r="E868" s="45"/>
      <c r="F868" s="45"/>
      <c r="G868" s="45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</row>
    <row r="869" ht="15.75" customHeight="1">
      <c r="A869" s="45"/>
      <c r="B869" s="45"/>
      <c r="C869" s="45"/>
      <c r="D869" s="45"/>
      <c r="E869" s="45"/>
      <c r="F869" s="45"/>
      <c r="G869" s="45"/>
      <c r="H869" s="45"/>
      <c r="I869" s="45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</row>
    <row r="870" ht="15.75" customHeight="1">
      <c r="A870" s="45"/>
      <c r="B870" s="45"/>
      <c r="C870" s="45"/>
      <c r="D870" s="45"/>
      <c r="E870" s="45"/>
      <c r="F870" s="45"/>
      <c r="G870" s="45"/>
      <c r="H870" s="45"/>
      <c r="I870" s="45"/>
      <c r="J870" s="45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</row>
    <row r="871" ht="15.75" customHeight="1">
      <c r="A871" s="45"/>
      <c r="B871" s="45"/>
      <c r="C871" s="45"/>
      <c r="D871" s="45"/>
      <c r="E871" s="45"/>
      <c r="F871" s="45"/>
      <c r="G871" s="45"/>
      <c r="H871" s="45"/>
      <c r="I871" s="45"/>
      <c r="J871" s="4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</row>
    <row r="872" ht="15.75" customHeight="1">
      <c r="A872" s="45"/>
      <c r="B872" s="45"/>
      <c r="C872" s="45"/>
      <c r="D872" s="45"/>
      <c r="E872" s="45"/>
      <c r="F872" s="45"/>
      <c r="G872" s="45"/>
      <c r="H872" s="45"/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</row>
    <row r="873" ht="15.75" customHeight="1">
      <c r="A873" s="45"/>
      <c r="B873" s="45"/>
      <c r="C873" s="45"/>
      <c r="D873" s="45"/>
      <c r="E873" s="45"/>
      <c r="F873" s="45"/>
      <c r="G873" s="45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</row>
    <row r="874" ht="15.75" customHeight="1">
      <c r="A874" s="45"/>
      <c r="B874" s="45"/>
      <c r="C874" s="45"/>
      <c r="D874" s="45"/>
      <c r="E874" s="45"/>
      <c r="F874" s="45"/>
      <c r="G874" s="45"/>
      <c r="H874" s="45"/>
      <c r="I874" s="45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</row>
    <row r="875" ht="15.75" customHeight="1">
      <c r="A875" s="45"/>
      <c r="B875" s="45"/>
      <c r="C875" s="45"/>
      <c r="D875" s="45"/>
      <c r="E875" s="45"/>
      <c r="F875" s="45"/>
      <c r="G875" s="45"/>
      <c r="H875" s="45"/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</row>
    <row r="876" ht="15.75" customHeight="1">
      <c r="A876" s="45"/>
      <c r="B876" s="45"/>
      <c r="C876" s="45"/>
      <c r="D876" s="45"/>
      <c r="E876" s="45"/>
      <c r="F876" s="45"/>
      <c r="G876" s="45"/>
      <c r="H876" s="45"/>
      <c r="I876" s="45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</row>
    <row r="877" ht="15.75" customHeight="1">
      <c r="A877" s="45"/>
      <c r="B877" s="45"/>
      <c r="C877" s="45"/>
      <c r="D877" s="45"/>
      <c r="E877" s="45"/>
      <c r="F877" s="45"/>
      <c r="G877" s="45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</row>
    <row r="878" ht="15.75" customHeight="1">
      <c r="A878" s="45"/>
      <c r="B878" s="45"/>
      <c r="C878" s="45"/>
      <c r="D878" s="45"/>
      <c r="E878" s="45"/>
      <c r="F878" s="45"/>
      <c r="G878" s="45"/>
      <c r="H878" s="45"/>
      <c r="I878" s="45"/>
      <c r="J878" s="4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</row>
    <row r="879" ht="15.75" customHeight="1">
      <c r="A879" s="45"/>
      <c r="B879" s="45"/>
      <c r="C879" s="45"/>
      <c r="D879" s="45"/>
      <c r="E879" s="45"/>
      <c r="F879" s="45"/>
      <c r="G879" s="45"/>
      <c r="H879" s="45"/>
      <c r="I879" s="45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</row>
    <row r="880" ht="15.75" customHeight="1">
      <c r="A880" s="45"/>
      <c r="B880" s="45"/>
      <c r="C880" s="45"/>
      <c r="D880" s="45"/>
      <c r="E880" s="45"/>
      <c r="F880" s="45"/>
      <c r="G880" s="45"/>
      <c r="H880" s="45"/>
      <c r="I880" s="45"/>
      <c r="J880" s="4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</row>
    <row r="881" ht="15.75" customHeight="1">
      <c r="A881" s="45"/>
      <c r="B881" s="45"/>
      <c r="C881" s="45"/>
      <c r="D881" s="45"/>
      <c r="E881" s="45"/>
      <c r="F881" s="45"/>
      <c r="G881" s="45"/>
      <c r="H881" s="45"/>
      <c r="I881" s="45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</row>
    <row r="882" ht="15.75" customHeight="1">
      <c r="A882" s="45"/>
      <c r="B882" s="45"/>
      <c r="C882" s="45"/>
      <c r="D882" s="45"/>
      <c r="E882" s="45"/>
      <c r="F882" s="45"/>
      <c r="G882" s="45"/>
      <c r="H882" s="45"/>
      <c r="I882" s="45"/>
      <c r="J882" s="4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</row>
    <row r="883" ht="15.75" customHeight="1">
      <c r="A883" s="45"/>
      <c r="B883" s="45"/>
      <c r="C883" s="45"/>
      <c r="D883" s="45"/>
      <c r="E883" s="45"/>
      <c r="F883" s="45"/>
      <c r="G883" s="45"/>
      <c r="H883" s="45"/>
      <c r="I883" s="45"/>
      <c r="J883" s="45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</row>
    <row r="884" ht="15.75" customHeight="1">
      <c r="A884" s="45"/>
      <c r="B884" s="45"/>
      <c r="C884" s="45"/>
      <c r="D884" s="45"/>
      <c r="E884" s="45"/>
      <c r="F884" s="45"/>
      <c r="G884" s="45"/>
      <c r="H884" s="45"/>
      <c r="I884" s="45"/>
      <c r="J884" s="45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</row>
    <row r="885" ht="15.75" customHeight="1">
      <c r="A885" s="45"/>
      <c r="B885" s="45"/>
      <c r="C885" s="45"/>
      <c r="D885" s="45"/>
      <c r="E885" s="45"/>
      <c r="F885" s="45"/>
      <c r="G885" s="45"/>
      <c r="H885" s="45"/>
      <c r="I885" s="45"/>
      <c r="J885" s="4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</row>
    <row r="886" ht="15.75" customHeight="1">
      <c r="A886" s="45"/>
      <c r="B886" s="45"/>
      <c r="C886" s="45"/>
      <c r="D886" s="45"/>
      <c r="E886" s="45"/>
      <c r="F886" s="45"/>
      <c r="G886" s="45"/>
      <c r="H886" s="45"/>
      <c r="I886" s="45"/>
      <c r="J886" s="4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</row>
    <row r="887" ht="15.75" customHeight="1">
      <c r="A887" s="45"/>
      <c r="B887" s="45"/>
      <c r="C887" s="45"/>
      <c r="D887" s="45"/>
      <c r="E887" s="45"/>
      <c r="F887" s="45"/>
      <c r="G887" s="45"/>
      <c r="H887" s="45"/>
      <c r="I887" s="45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</row>
    <row r="888" ht="15.75" customHeight="1">
      <c r="A888" s="45"/>
      <c r="B888" s="45"/>
      <c r="C888" s="45"/>
      <c r="D888" s="45"/>
      <c r="E888" s="45"/>
      <c r="F888" s="45"/>
      <c r="G888" s="45"/>
      <c r="H888" s="45"/>
      <c r="I888" s="45"/>
      <c r="J888" s="45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</row>
    <row r="889" ht="15.75" customHeight="1">
      <c r="A889" s="45"/>
      <c r="B889" s="45"/>
      <c r="C889" s="45"/>
      <c r="D889" s="45"/>
      <c r="E889" s="45"/>
      <c r="F889" s="45"/>
      <c r="G889" s="45"/>
      <c r="H889" s="45"/>
      <c r="I889" s="45"/>
      <c r="J889" s="45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</row>
    <row r="890" ht="15.75" customHeight="1">
      <c r="A890" s="45"/>
      <c r="B890" s="45"/>
      <c r="C890" s="45"/>
      <c r="D890" s="45"/>
      <c r="E890" s="45"/>
      <c r="F890" s="45"/>
      <c r="G890" s="45"/>
      <c r="H890" s="45"/>
      <c r="I890" s="45"/>
      <c r="J890" s="45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5"/>
    </row>
    <row r="891" ht="15.75" customHeight="1">
      <c r="A891" s="45"/>
      <c r="B891" s="45"/>
      <c r="C891" s="45"/>
      <c r="D891" s="45"/>
      <c r="E891" s="45"/>
      <c r="F891" s="45"/>
      <c r="G891" s="45"/>
      <c r="H891" s="45"/>
      <c r="I891" s="45"/>
      <c r="J891" s="4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</row>
    <row r="892" ht="15.75" customHeight="1">
      <c r="A892" s="45"/>
      <c r="B892" s="45"/>
      <c r="C892" s="45"/>
      <c r="D892" s="45"/>
      <c r="E892" s="45"/>
      <c r="F892" s="45"/>
      <c r="G892" s="45"/>
      <c r="H892" s="45"/>
      <c r="I892" s="45"/>
      <c r="J892" s="45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45"/>
    </row>
    <row r="893" ht="15.75" customHeight="1">
      <c r="A893" s="45"/>
      <c r="B893" s="45"/>
      <c r="C893" s="45"/>
      <c r="D893" s="45"/>
      <c r="E893" s="45"/>
      <c r="F893" s="45"/>
      <c r="G893" s="45"/>
      <c r="H893" s="45"/>
      <c r="I893" s="45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</row>
    <row r="894" ht="15.75" customHeight="1">
      <c r="A894" s="45"/>
      <c r="B894" s="45"/>
      <c r="C894" s="45"/>
      <c r="D894" s="45"/>
      <c r="E894" s="45"/>
      <c r="F894" s="45"/>
      <c r="G894" s="45"/>
      <c r="H894" s="45"/>
      <c r="I894" s="45"/>
      <c r="J894" s="4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5"/>
    </row>
    <row r="895" ht="15.75" customHeight="1">
      <c r="A895" s="45"/>
      <c r="B895" s="45"/>
      <c r="C895" s="45"/>
      <c r="D895" s="45"/>
      <c r="E895" s="45"/>
      <c r="F895" s="45"/>
      <c r="G895" s="45"/>
      <c r="H895" s="45"/>
      <c r="I895" s="45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</row>
    <row r="896" ht="15.75" customHeight="1">
      <c r="A896" s="45"/>
      <c r="B896" s="45"/>
      <c r="C896" s="45"/>
      <c r="D896" s="45"/>
      <c r="E896" s="45"/>
      <c r="F896" s="45"/>
      <c r="G896" s="45"/>
      <c r="H896" s="45"/>
      <c r="I896" s="45"/>
      <c r="J896" s="45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</row>
    <row r="897" ht="15.75" customHeight="1">
      <c r="A897" s="45"/>
      <c r="B897" s="45"/>
      <c r="C897" s="45"/>
      <c r="D897" s="45"/>
      <c r="E897" s="45"/>
      <c r="F897" s="45"/>
      <c r="G897" s="45"/>
      <c r="H897" s="45"/>
      <c r="I897" s="45"/>
      <c r="J897" s="45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</row>
    <row r="898" ht="15.75" customHeight="1">
      <c r="A898" s="45"/>
      <c r="B898" s="45"/>
      <c r="C898" s="45"/>
      <c r="D898" s="45"/>
      <c r="E898" s="45"/>
      <c r="F898" s="45"/>
      <c r="G898" s="45"/>
      <c r="H898" s="45"/>
      <c r="I898" s="45"/>
      <c r="J898" s="45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</row>
    <row r="899" ht="15.75" customHeight="1">
      <c r="A899" s="45"/>
      <c r="B899" s="45"/>
      <c r="C899" s="45"/>
      <c r="D899" s="45"/>
      <c r="E899" s="45"/>
      <c r="F899" s="45"/>
      <c r="G899" s="45"/>
      <c r="H899" s="45"/>
      <c r="I899" s="45"/>
      <c r="J899" s="45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</row>
    <row r="900" ht="15.75" customHeight="1">
      <c r="A900" s="45"/>
      <c r="B900" s="45"/>
      <c r="C900" s="45"/>
      <c r="D900" s="45"/>
      <c r="E900" s="45"/>
      <c r="F900" s="45"/>
      <c r="G900" s="45"/>
      <c r="H900" s="45"/>
      <c r="I900" s="45"/>
      <c r="J900" s="45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</row>
    <row r="901" ht="15.75" customHeight="1">
      <c r="A901" s="45"/>
      <c r="B901" s="45"/>
      <c r="C901" s="45"/>
      <c r="D901" s="45"/>
      <c r="E901" s="45"/>
      <c r="F901" s="45"/>
      <c r="G901" s="45"/>
      <c r="H901" s="45"/>
      <c r="I901" s="45"/>
      <c r="J901" s="45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</row>
    <row r="902" ht="15.75" customHeight="1">
      <c r="A902" s="45"/>
      <c r="B902" s="45"/>
      <c r="C902" s="45"/>
      <c r="D902" s="45"/>
      <c r="E902" s="45"/>
      <c r="F902" s="45"/>
      <c r="G902" s="45"/>
      <c r="H902" s="45"/>
      <c r="I902" s="45"/>
      <c r="J902" s="45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</row>
    <row r="903" ht="15.75" customHeight="1">
      <c r="A903" s="45"/>
      <c r="B903" s="45"/>
      <c r="C903" s="45"/>
      <c r="D903" s="45"/>
      <c r="E903" s="45"/>
      <c r="F903" s="45"/>
      <c r="G903" s="45"/>
      <c r="H903" s="45"/>
      <c r="I903" s="45"/>
      <c r="J903" s="45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</row>
    <row r="904" ht="15.75" customHeight="1">
      <c r="A904" s="45"/>
      <c r="B904" s="45"/>
      <c r="C904" s="45"/>
      <c r="D904" s="45"/>
      <c r="E904" s="45"/>
      <c r="F904" s="45"/>
      <c r="G904" s="45"/>
      <c r="H904" s="45"/>
      <c r="I904" s="45"/>
      <c r="J904" s="45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</row>
    <row r="905" ht="15.75" customHeight="1">
      <c r="A905" s="45"/>
      <c r="B905" s="45"/>
      <c r="C905" s="45"/>
      <c r="D905" s="45"/>
      <c r="E905" s="45"/>
      <c r="F905" s="45"/>
      <c r="G905" s="45"/>
      <c r="H905" s="45"/>
      <c r="I905" s="45"/>
      <c r="J905" s="45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</row>
    <row r="906" ht="15.75" customHeight="1">
      <c r="A906" s="45"/>
      <c r="B906" s="45"/>
      <c r="C906" s="45"/>
      <c r="D906" s="45"/>
      <c r="E906" s="45"/>
      <c r="F906" s="45"/>
      <c r="G906" s="45"/>
      <c r="H906" s="45"/>
      <c r="I906" s="45"/>
      <c r="J906" s="45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</row>
    <row r="907" ht="15.75" customHeight="1">
      <c r="A907" s="45"/>
      <c r="B907" s="45"/>
      <c r="C907" s="45"/>
      <c r="D907" s="45"/>
      <c r="E907" s="45"/>
      <c r="F907" s="45"/>
      <c r="G907" s="45"/>
      <c r="H907" s="45"/>
      <c r="I907" s="45"/>
      <c r="J907" s="45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</row>
    <row r="908" ht="15.75" customHeight="1">
      <c r="A908" s="45"/>
      <c r="B908" s="45"/>
      <c r="C908" s="45"/>
      <c r="D908" s="45"/>
      <c r="E908" s="45"/>
      <c r="F908" s="45"/>
      <c r="G908" s="45"/>
      <c r="H908" s="45"/>
      <c r="I908" s="45"/>
      <c r="J908" s="45"/>
      <c r="K908" s="45"/>
      <c r="L908" s="45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5"/>
      <c r="Z908" s="45"/>
    </row>
    <row r="909" ht="15.75" customHeight="1">
      <c r="A909" s="45"/>
      <c r="B909" s="45"/>
      <c r="C909" s="45"/>
      <c r="D909" s="45"/>
      <c r="E909" s="45"/>
      <c r="F909" s="45"/>
      <c r="G909" s="45"/>
      <c r="H909" s="45"/>
      <c r="I909" s="45"/>
      <c r="J909" s="45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  <c r="Z909" s="45"/>
    </row>
    <row r="910" ht="15.75" customHeight="1">
      <c r="A910" s="45"/>
      <c r="B910" s="45"/>
      <c r="C910" s="45"/>
      <c r="D910" s="45"/>
      <c r="E910" s="45"/>
      <c r="F910" s="45"/>
      <c r="G910" s="45"/>
      <c r="H910" s="45"/>
      <c r="I910" s="45"/>
      <c r="J910" s="45"/>
      <c r="K910" s="45"/>
      <c r="L910" s="45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5"/>
      <c r="Z910" s="45"/>
    </row>
    <row r="911" ht="15.75" customHeight="1">
      <c r="A911" s="45"/>
      <c r="B911" s="45"/>
      <c r="C911" s="45"/>
      <c r="D911" s="45"/>
      <c r="E911" s="45"/>
      <c r="F911" s="45"/>
      <c r="G911" s="45"/>
      <c r="H911" s="45"/>
      <c r="I911" s="45"/>
      <c r="J911" s="45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45"/>
    </row>
    <row r="912" ht="15.75" customHeight="1">
      <c r="A912" s="45"/>
      <c r="B912" s="45"/>
      <c r="C912" s="45"/>
      <c r="D912" s="45"/>
      <c r="E912" s="45"/>
      <c r="F912" s="45"/>
      <c r="G912" s="45"/>
      <c r="H912" s="45"/>
      <c r="I912" s="45"/>
      <c r="J912" s="45"/>
      <c r="K912" s="45"/>
      <c r="L912" s="45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5"/>
      <c r="Z912" s="45"/>
    </row>
    <row r="913" ht="15.75" customHeight="1">
      <c r="A913" s="45"/>
      <c r="B913" s="45"/>
      <c r="C913" s="45"/>
      <c r="D913" s="45"/>
      <c r="E913" s="45"/>
      <c r="F913" s="45"/>
      <c r="G913" s="45"/>
      <c r="H913" s="45"/>
      <c r="I913" s="45"/>
      <c r="J913" s="45"/>
      <c r="K913" s="45"/>
      <c r="L913" s="45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  <c r="Z913" s="45"/>
    </row>
    <row r="914" ht="15.75" customHeight="1">
      <c r="A914" s="45"/>
      <c r="B914" s="45"/>
      <c r="C914" s="45"/>
      <c r="D914" s="45"/>
      <c r="E914" s="45"/>
      <c r="F914" s="45"/>
      <c r="G914" s="45"/>
      <c r="H914" s="45"/>
      <c r="I914" s="45"/>
      <c r="J914" s="45"/>
      <c r="K914" s="45"/>
      <c r="L914" s="45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45"/>
      <c r="Z914" s="45"/>
    </row>
    <row r="915" ht="15.75" customHeight="1">
      <c r="A915" s="45"/>
      <c r="B915" s="45"/>
      <c r="C915" s="45"/>
      <c r="D915" s="45"/>
      <c r="E915" s="45"/>
      <c r="F915" s="45"/>
      <c r="G915" s="45"/>
      <c r="H915" s="45"/>
      <c r="I915" s="45"/>
      <c r="J915" s="45"/>
      <c r="K915" s="45"/>
      <c r="L915" s="45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  <c r="Z915" s="45"/>
    </row>
    <row r="916" ht="15.75" customHeight="1">
      <c r="A916" s="45"/>
      <c r="B916" s="45"/>
      <c r="C916" s="45"/>
      <c r="D916" s="45"/>
      <c r="E916" s="45"/>
      <c r="F916" s="45"/>
      <c r="G916" s="45"/>
      <c r="H916" s="45"/>
      <c r="I916" s="45"/>
      <c r="J916" s="45"/>
      <c r="K916" s="45"/>
      <c r="L916" s="45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45"/>
      <c r="Z916" s="45"/>
    </row>
    <row r="917" ht="15.75" customHeight="1">
      <c r="A917" s="45"/>
      <c r="B917" s="45"/>
      <c r="C917" s="45"/>
      <c r="D917" s="45"/>
      <c r="E917" s="45"/>
      <c r="F917" s="45"/>
      <c r="G917" s="45"/>
      <c r="H917" s="45"/>
      <c r="I917" s="45"/>
      <c r="J917" s="45"/>
      <c r="K917" s="45"/>
      <c r="L917" s="45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  <c r="Z917" s="45"/>
    </row>
    <row r="918" ht="15.75" customHeight="1">
      <c r="A918" s="45"/>
      <c r="B918" s="45"/>
      <c r="C918" s="45"/>
      <c r="D918" s="45"/>
      <c r="E918" s="45"/>
      <c r="F918" s="45"/>
      <c r="G918" s="45"/>
      <c r="H918" s="45"/>
      <c r="I918" s="45"/>
      <c r="J918" s="45"/>
      <c r="K918" s="45"/>
      <c r="L918" s="45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  <c r="Y918" s="45"/>
      <c r="Z918" s="45"/>
    </row>
    <row r="919" ht="15.75" customHeight="1">
      <c r="A919" s="45"/>
      <c r="B919" s="45"/>
      <c r="C919" s="45"/>
      <c r="D919" s="45"/>
      <c r="E919" s="45"/>
      <c r="F919" s="45"/>
      <c r="G919" s="45"/>
      <c r="H919" s="45"/>
      <c r="I919" s="45"/>
      <c r="J919" s="45"/>
      <c r="K919" s="45"/>
      <c r="L919" s="45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45"/>
      <c r="Z919" s="45"/>
    </row>
    <row r="920" ht="15.75" customHeight="1">
      <c r="A920" s="45"/>
      <c r="B920" s="45"/>
      <c r="C920" s="45"/>
      <c r="D920" s="45"/>
      <c r="E920" s="45"/>
      <c r="F920" s="45"/>
      <c r="G920" s="45"/>
      <c r="H920" s="45"/>
      <c r="I920" s="45"/>
      <c r="J920" s="45"/>
      <c r="K920" s="45"/>
      <c r="L920" s="45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  <c r="Y920" s="45"/>
      <c r="Z920" s="45"/>
    </row>
    <row r="921" ht="15.75" customHeight="1">
      <c r="A921" s="45"/>
      <c r="B921" s="45"/>
      <c r="C921" s="45"/>
      <c r="D921" s="45"/>
      <c r="E921" s="45"/>
      <c r="F921" s="45"/>
      <c r="G921" s="45"/>
      <c r="H921" s="45"/>
      <c r="I921" s="45"/>
      <c r="J921" s="45"/>
      <c r="K921" s="45"/>
      <c r="L921" s="45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  <c r="Y921" s="45"/>
      <c r="Z921" s="45"/>
    </row>
    <row r="922" ht="15.75" customHeight="1">
      <c r="A922" s="45"/>
      <c r="B922" s="45"/>
      <c r="C922" s="45"/>
      <c r="D922" s="45"/>
      <c r="E922" s="45"/>
      <c r="F922" s="45"/>
      <c r="G922" s="45"/>
      <c r="H922" s="45"/>
      <c r="I922" s="45"/>
      <c r="J922" s="45"/>
      <c r="K922" s="45"/>
      <c r="L922" s="45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  <c r="Y922" s="45"/>
      <c r="Z922" s="45"/>
    </row>
    <row r="923" ht="15.75" customHeight="1">
      <c r="A923" s="45"/>
      <c r="B923" s="45"/>
      <c r="C923" s="45"/>
      <c r="D923" s="45"/>
      <c r="E923" s="45"/>
      <c r="F923" s="45"/>
      <c r="G923" s="45"/>
      <c r="H923" s="45"/>
      <c r="I923" s="45"/>
      <c r="J923" s="45"/>
      <c r="K923" s="45"/>
      <c r="L923" s="45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  <c r="Y923" s="45"/>
      <c r="Z923" s="45"/>
    </row>
    <row r="924" ht="15.75" customHeight="1">
      <c r="A924" s="45"/>
      <c r="B924" s="45"/>
      <c r="C924" s="45"/>
      <c r="D924" s="45"/>
      <c r="E924" s="45"/>
      <c r="F924" s="45"/>
      <c r="G924" s="45"/>
      <c r="H924" s="45"/>
      <c r="I924" s="45"/>
      <c r="J924" s="45"/>
      <c r="K924" s="45"/>
      <c r="L924" s="45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  <c r="Y924" s="45"/>
      <c r="Z924" s="45"/>
    </row>
    <row r="925" ht="15.75" customHeight="1">
      <c r="A925" s="45"/>
      <c r="B925" s="45"/>
      <c r="C925" s="45"/>
      <c r="D925" s="45"/>
      <c r="E925" s="45"/>
      <c r="F925" s="45"/>
      <c r="G925" s="45"/>
      <c r="H925" s="45"/>
      <c r="I925" s="45"/>
      <c r="J925" s="45"/>
      <c r="K925" s="45"/>
      <c r="L925" s="45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45"/>
      <c r="Z925" s="45"/>
    </row>
    <row r="926" ht="15.75" customHeight="1">
      <c r="A926" s="45"/>
      <c r="B926" s="45"/>
      <c r="C926" s="45"/>
      <c r="D926" s="45"/>
      <c r="E926" s="45"/>
      <c r="F926" s="45"/>
      <c r="G926" s="45"/>
      <c r="H926" s="45"/>
      <c r="I926" s="45"/>
      <c r="J926" s="45"/>
      <c r="K926" s="45"/>
      <c r="L926" s="45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/>
      <c r="Y926" s="45"/>
      <c r="Z926" s="45"/>
    </row>
    <row r="927" ht="15.75" customHeight="1">
      <c r="A927" s="45"/>
      <c r="B927" s="45"/>
      <c r="C927" s="45"/>
      <c r="D927" s="45"/>
      <c r="E927" s="45"/>
      <c r="F927" s="45"/>
      <c r="G927" s="45"/>
      <c r="H927" s="45"/>
      <c r="I927" s="45"/>
      <c r="J927" s="45"/>
      <c r="K927" s="45"/>
      <c r="L927" s="45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45"/>
      <c r="Y927" s="45"/>
      <c r="Z927" s="45"/>
    </row>
    <row r="928" ht="15.75" customHeight="1">
      <c r="A928" s="45"/>
      <c r="B928" s="45"/>
      <c r="C928" s="45"/>
      <c r="D928" s="45"/>
      <c r="E928" s="45"/>
      <c r="F928" s="45"/>
      <c r="G928" s="45"/>
      <c r="H928" s="45"/>
      <c r="I928" s="45"/>
      <c r="J928" s="45"/>
      <c r="K928" s="45"/>
      <c r="L928" s="45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5"/>
      <c r="X928" s="45"/>
      <c r="Y928" s="45"/>
      <c r="Z928" s="45"/>
    </row>
    <row r="929" ht="15.75" customHeight="1">
      <c r="A929" s="45"/>
      <c r="B929" s="45"/>
      <c r="C929" s="45"/>
      <c r="D929" s="45"/>
      <c r="E929" s="45"/>
      <c r="F929" s="45"/>
      <c r="G929" s="45"/>
      <c r="H929" s="45"/>
      <c r="I929" s="45"/>
      <c r="J929" s="45"/>
      <c r="K929" s="45"/>
      <c r="L929" s="45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  <c r="Y929" s="45"/>
      <c r="Z929" s="45"/>
    </row>
    <row r="930" ht="15.75" customHeight="1">
      <c r="A930" s="45"/>
      <c r="B930" s="45"/>
      <c r="C930" s="45"/>
      <c r="D930" s="45"/>
      <c r="E930" s="45"/>
      <c r="F930" s="45"/>
      <c r="G930" s="45"/>
      <c r="H930" s="45"/>
      <c r="I930" s="45"/>
      <c r="J930" s="45"/>
      <c r="K930" s="45"/>
      <c r="L930" s="45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5"/>
      <c r="X930" s="45"/>
      <c r="Y930" s="45"/>
      <c r="Z930" s="45"/>
    </row>
    <row r="931" ht="15.75" customHeight="1">
      <c r="A931" s="45"/>
      <c r="B931" s="45"/>
      <c r="C931" s="45"/>
      <c r="D931" s="45"/>
      <c r="E931" s="45"/>
      <c r="F931" s="45"/>
      <c r="G931" s="45"/>
      <c r="H931" s="45"/>
      <c r="I931" s="45"/>
      <c r="J931" s="45"/>
      <c r="K931" s="45"/>
      <c r="L931" s="45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45"/>
      <c r="Y931" s="45"/>
      <c r="Z931" s="45"/>
    </row>
    <row r="932" ht="15.75" customHeight="1">
      <c r="A932" s="45"/>
      <c r="B932" s="45"/>
      <c r="C932" s="45"/>
      <c r="D932" s="45"/>
      <c r="E932" s="45"/>
      <c r="F932" s="45"/>
      <c r="G932" s="45"/>
      <c r="H932" s="45"/>
      <c r="I932" s="45"/>
      <c r="J932" s="45"/>
      <c r="K932" s="45"/>
      <c r="L932" s="45"/>
      <c r="M932" s="45"/>
      <c r="N932" s="45"/>
      <c r="O932" s="45"/>
      <c r="P932" s="45"/>
      <c r="Q932" s="45"/>
      <c r="R932" s="45"/>
      <c r="S932" s="45"/>
      <c r="T932" s="45"/>
      <c r="U932" s="45"/>
      <c r="V932" s="45"/>
      <c r="W932" s="45"/>
      <c r="X932" s="45"/>
      <c r="Y932" s="45"/>
      <c r="Z932" s="45"/>
    </row>
    <row r="933" ht="15.75" customHeight="1">
      <c r="A933" s="45"/>
      <c r="B933" s="45"/>
      <c r="C933" s="45"/>
      <c r="D933" s="45"/>
      <c r="E933" s="45"/>
      <c r="F933" s="45"/>
      <c r="G933" s="45"/>
      <c r="H933" s="45"/>
      <c r="I933" s="45"/>
      <c r="J933" s="45"/>
      <c r="K933" s="45"/>
      <c r="L933" s="45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  <c r="Y933" s="45"/>
      <c r="Z933" s="45"/>
    </row>
    <row r="934" ht="15.75" customHeight="1">
      <c r="A934" s="45"/>
      <c r="B934" s="45"/>
      <c r="C934" s="45"/>
      <c r="D934" s="45"/>
      <c r="E934" s="45"/>
      <c r="F934" s="45"/>
      <c r="G934" s="45"/>
      <c r="H934" s="45"/>
      <c r="I934" s="45"/>
      <c r="J934" s="45"/>
      <c r="K934" s="45"/>
      <c r="L934" s="45"/>
      <c r="M934" s="45"/>
      <c r="N934" s="45"/>
      <c r="O934" s="45"/>
      <c r="P934" s="45"/>
      <c r="Q934" s="45"/>
      <c r="R934" s="45"/>
      <c r="S934" s="45"/>
      <c r="T934" s="45"/>
      <c r="U934" s="45"/>
      <c r="V934" s="45"/>
      <c r="W934" s="45"/>
      <c r="X934" s="45"/>
      <c r="Y934" s="45"/>
      <c r="Z934" s="45"/>
    </row>
    <row r="935" ht="15.75" customHeight="1">
      <c r="A935" s="45"/>
      <c r="B935" s="45"/>
      <c r="C935" s="45"/>
      <c r="D935" s="45"/>
      <c r="E935" s="45"/>
      <c r="F935" s="45"/>
      <c r="G935" s="45"/>
      <c r="H935" s="45"/>
      <c r="I935" s="45"/>
      <c r="J935" s="45"/>
      <c r="K935" s="45"/>
      <c r="L935" s="45"/>
      <c r="M935" s="45"/>
      <c r="N935" s="45"/>
      <c r="O935" s="45"/>
      <c r="P935" s="45"/>
      <c r="Q935" s="45"/>
      <c r="R935" s="45"/>
      <c r="S935" s="45"/>
      <c r="T935" s="45"/>
      <c r="U935" s="45"/>
      <c r="V935" s="45"/>
      <c r="W935" s="45"/>
      <c r="X935" s="45"/>
      <c r="Y935" s="45"/>
      <c r="Z935" s="45"/>
    </row>
    <row r="936" ht="15.75" customHeight="1">
      <c r="A936" s="45"/>
      <c r="B936" s="45"/>
      <c r="C936" s="45"/>
      <c r="D936" s="45"/>
      <c r="E936" s="45"/>
      <c r="F936" s="45"/>
      <c r="G936" s="45"/>
      <c r="H936" s="45"/>
      <c r="I936" s="45"/>
      <c r="J936" s="45"/>
      <c r="K936" s="45"/>
      <c r="L936" s="45"/>
      <c r="M936" s="45"/>
      <c r="N936" s="45"/>
      <c r="O936" s="45"/>
      <c r="P936" s="45"/>
      <c r="Q936" s="45"/>
      <c r="R936" s="45"/>
      <c r="S936" s="45"/>
      <c r="T936" s="45"/>
      <c r="U936" s="45"/>
      <c r="V936" s="45"/>
      <c r="W936" s="45"/>
      <c r="X936" s="45"/>
      <c r="Y936" s="45"/>
      <c r="Z936" s="45"/>
    </row>
    <row r="937" ht="15.75" customHeight="1">
      <c r="A937" s="45"/>
      <c r="B937" s="45"/>
      <c r="C937" s="45"/>
      <c r="D937" s="45"/>
      <c r="E937" s="45"/>
      <c r="F937" s="45"/>
      <c r="G937" s="45"/>
      <c r="H937" s="45"/>
      <c r="I937" s="45"/>
      <c r="J937" s="45"/>
      <c r="K937" s="45"/>
      <c r="L937" s="45"/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</row>
    <row r="938" ht="15.75" customHeight="1">
      <c r="A938" s="45"/>
      <c r="B938" s="45"/>
      <c r="C938" s="45"/>
      <c r="D938" s="45"/>
      <c r="E938" s="45"/>
      <c r="F938" s="45"/>
      <c r="G938" s="45"/>
      <c r="H938" s="45"/>
      <c r="I938" s="45"/>
      <c r="J938" s="45"/>
      <c r="K938" s="45"/>
      <c r="L938" s="45"/>
      <c r="M938" s="45"/>
      <c r="N938" s="45"/>
      <c r="O938" s="45"/>
      <c r="P938" s="45"/>
      <c r="Q938" s="45"/>
      <c r="R938" s="45"/>
      <c r="S938" s="45"/>
      <c r="T938" s="45"/>
      <c r="U938" s="45"/>
      <c r="V938" s="45"/>
      <c r="W938" s="45"/>
      <c r="X938" s="45"/>
      <c r="Y938" s="45"/>
      <c r="Z938" s="45"/>
    </row>
    <row r="939" ht="15.75" customHeight="1">
      <c r="A939" s="45"/>
      <c r="B939" s="45"/>
      <c r="C939" s="45"/>
      <c r="D939" s="45"/>
      <c r="E939" s="45"/>
      <c r="F939" s="45"/>
      <c r="G939" s="45"/>
      <c r="H939" s="45"/>
      <c r="I939" s="45"/>
      <c r="J939" s="45"/>
      <c r="K939" s="45"/>
      <c r="L939" s="45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45"/>
      <c r="Y939" s="45"/>
      <c r="Z939" s="45"/>
    </row>
    <row r="940" ht="15.75" customHeight="1">
      <c r="A940" s="45"/>
      <c r="B940" s="45"/>
      <c r="C940" s="45"/>
      <c r="D940" s="45"/>
      <c r="E940" s="45"/>
      <c r="F940" s="45"/>
      <c r="G940" s="45"/>
      <c r="H940" s="45"/>
      <c r="I940" s="45"/>
      <c r="J940" s="45"/>
      <c r="K940" s="45"/>
      <c r="L940" s="45"/>
      <c r="M940" s="45"/>
      <c r="N940" s="45"/>
      <c r="O940" s="45"/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</row>
    <row r="941" ht="15.75" customHeight="1">
      <c r="A941" s="45"/>
      <c r="B941" s="45"/>
      <c r="C941" s="45"/>
      <c r="D941" s="45"/>
      <c r="E941" s="45"/>
      <c r="F941" s="45"/>
      <c r="G941" s="45"/>
      <c r="H941" s="45"/>
      <c r="I941" s="45"/>
      <c r="J941" s="45"/>
      <c r="K941" s="45"/>
      <c r="L941" s="45"/>
      <c r="M941" s="45"/>
      <c r="N941" s="45"/>
      <c r="O941" s="45"/>
      <c r="P941" s="45"/>
      <c r="Q941" s="45"/>
      <c r="R941" s="45"/>
      <c r="S941" s="45"/>
      <c r="T941" s="45"/>
      <c r="U941" s="45"/>
      <c r="V941" s="45"/>
      <c r="W941" s="45"/>
      <c r="X941" s="45"/>
      <c r="Y941" s="45"/>
      <c r="Z941" s="45"/>
    </row>
    <row r="942" ht="15.75" customHeight="1">
      <c r="A942" s="45"/>
      <c r="B942" s="45"/>
      <c r="C942" s="45"/>
      <c r="D942" s="45"/>
      <c r="E942" s="45"/>
      <c r="F942" s="45"/>
      <c r="G942" s="45"/>
      <c r="H942" s="45"/>
      <c r="I942" s="45"/>
      <c r="J942" s="45"/>
      <c r="K942" s="45"/>
      <c r="L942" s="45"/>
      <c r="M942" s="45"/>
      <c r="N942" s="45"/>
      <c r="O942" s="45"/>
      <c r="P942" s="45"/>
      <c r="Q942" s="45"/>
      <c r="R942" s="45"/>
      <c r="S942" s="45"/>
      <c r="T942" s="45"/>
      <c r="U942" s="45"/>
      <c r="V942" s="45"/>
      <c r="W942" s="45"/>
      <c r="X942" s="45"/>
      <c r="Y942" s="45"/>
      <c r="Z942" s="45"/>
    </row>
    <row r="943" ht="15.75" customHeight="1">
      <c r="A943" s="45"/>
      <c r="B943" s="45"/>
      <c r="C943" s="45"/>
      <c r="D943" s="45"/>
      <c r="E943" s="45"/>
      <c r="F943" s="45"/>
      <c r="G943" s="45"/>
      <c r="H943" s="45"/>
      <c r="I943" s="45"/>
      <c r="J943" s="45"/>
      <c r="K943" s="45"/>
      <c r="L943" s="45"/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45"/>
      <c r="Y943" s="45"/>
      <c r="Z943" s="45"/>
    </row>
    <row r="944" ht="15.75" customHeight="1">
      <c r="A944" s="45"/>
      <c r="B944" s="45"/>
      <c r="C944" s="45"/>
      <c r="D944" s="45"/>
      <c r="E944" s="45"/>
      <c r="F944" s="45"/>
      <c r="G944" s="45"/>
      <c r="H944" s="45"/>
      <c r="I944" s="45"/>
      <c r="J944" s="45"/>
      <c r="K944" s="45"/>
      <c r="L944" s="45"/>
      <c r="M944" s="45"/>
      <c r="N944" s="45"/>
      <c r="O944" s="45"/>
      <c r="P944" s="45"/>
      <c r="Q944" s="45"/>
      <c r="R944" s="45"/>
      <c r="S944" s="45"/>
      <c r="T944" s="45"/>
      <c r="U944" s="45"/>
      <c r="V944" s="45"/>
      <c r="W944" s="45"/>
      <c r="X944" s="45"/>
      <c r="Y944" s="45"/>
      <c r="Z944" s="45"/>
    </row>
    <row r="945" ht="15.75" customHeight="1">
      <c r="A945" s="45"/>
      <c r="B945" s="45"/>
      <c r="C945" s="45"/>
      <c r="D945" s="45"/>
      <c r="E945" s="45"/>
      <c r="F945" s="45"/>
      <c r="G945" s="45"/>
      <c r="H945" s="45"/>
      <c r="I945" s="45"/>
      <c r="J945" s="45"/>
      <c r="K945" s="45"/>
      <c r="L945" s="45"/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45"/>
      <c r="X945" s="45"/>
      <c r="Y945" s="45"/>
      <c r="Z945" s="45"/>
    </row>
    <row r="946" ht="15.75" customHeight="1">
      <c r="A946" s="45"/>
      <c r="B946" s="45"/>
      <c r="C946" s="45"/>
      <c r="D946" s="45"/>
      <c r="E946" s="45"/>
      <c r="F946" s="45"/>
      <c r="G946" s="45"/>
      <c r="H946" s="45"/>
      <c r="I946" s="45"/>
      <c r="J946" s="45"/>
      <c r="K946" s="45"/>
      <c r="L946" s="45"/>
      <c r="M946" s="45"/>
      <c r="N946" s="45"/>
      <c r="O946" s="45"/>
      <c r="P946" s="45"/>
      <c r="Q946" s="45"/>
      <c r="R946" s="45"/>
      <c r="S946" s="45"/>
      <c r="T946" s="45"/>
      <c r="U946" s="45"/>
      <c r="V946" s="45"/>
      <c r="W946" s="45"/>
      <c r="X946" s="45"/>
      <c r="Y946" s="45"/>
      <c r="Z946" s="45"/>
    </row>
    <row r="947" ht="15.75" customHeight="1">
      <c r="A947" s="45"/>
      <c r="B947" s="45"/>
      <c r="C947" s="45"/>
      <c r="D947" s="45"/>
      <c r="E947" s="45"/>
      <c r="F947" s="45"/>
      <c r="G947" s="45"/>
      <c r="H947" s="45"/>
      <c r="I947" s="45"/>
      <c r="J947" s="45"/>
      <c r="K947" s="45"/>
      <c r="L947" s="45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5"/>
      <c r="X947" s="45"/>
      <c r="Y947" s="45"/>
      <c r="Z947" s="45"/>
    </row>
    <row r="948" ht="15.75" customHeight="1">
      <c r="A948" s="45"/>
      <c r="B948" s="45"/>
      <c r="C948" s="45"/>
      <c r="D948" s="45"/>
      <c r="E948" s="45"/>
      <c r="F948" s="45"/>
      <c r="G948" s="45"/>
      <c r="H948" s="45"/>
      <c r="I948" s="45"/>
      <c r="J948" s="45"/>
      <c r="K948" s="45"/>
      <c r="L948" s="45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45"/>
      <c r="X948" s="45"/>
      <c r="Y948" s="45"/>
      <c r="Z948" s="45"/>
    </row>
    <row r="949" ht="15.75" customHeight="1">
      <c r="A949" s="45"/>
      <c r="B949" s="45"/>
      <c r="C949" s="45"/>
      <c r="D949" s="45"/>
      <c r="E949" s="45"/>
      <c r="F949" s="45"/>
      <c r="G949" s="45"/>
      <c r="H949" s="45"/>
      <c r="I949" s="45"/>
      <c r="J949" s="45"/>
      <c r="K949" s="45"/>
      <c r="L949" s="45"/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45"/>
      <c r="X949" s="45"/>
      <c r="Y949" s="45"/>
      <c r="Z949" s="45"/>
    </row>
    <row r="950" ht="15.75" customHeight="1">
      <c r="A950" s="45"/>
      <c r="B950" s="45"/>
      <c r="C950" s="45"/>
      <c r="D950" s="45"/>
      <c r="E950" s="45"/>
      <c r="F950" s="45"/>
      <c r="G950" s="45"/>
      <c r="H950" s="45"/>
      <c r="I950" s="45"/>
      <c r="J950" s="45"/>
      <c r="K950" s="45"/>
      <c r="L950" s="45"/>
      <c r="M950" s="45"/>
      <c r="N950" s="45"/>
      <c r="O950" s="45"/>
      <c r="P950" s="45"/>
      <c r="Q950" s="45"/>
      <c r="R950" s="45"/>
      <c r="S950" s="45"/>
      <c r="T950" s="45"/>
      <c r="U950" s="45"/>
      <c r="V950" s="45"/>
      <c r="W950" s="45"/>
      <c r="X950" s="45"/>
      <c r="Y950" s="45"/>
      <c r="Z950" s="45"/>
    </row>
    <row r="951" ht="15.75" customHeight="1">
      <c r="A951" s="45"/>
      <c r="B951" s="45"/>
      <c r="C951" s="45"/>
      <c r="D951" s="45"/>
      <c r="E951" s="45"/>
      <c r="F951" s="45"/>
      <c r="G951" s="45"/>
      <c r="H951" s="45"/>
      <c r="I951" s="45"/>
      <c r="J951" s="45"/>
      <c r="K951" s="45"/>
      <c r="L951" s="45"/>
      <c r="M951" s="45"/>
      <c r="N951" s="45"/>
      <c r="O951" s="45"/>
      <c r="P951" s="45"/>
      <c r="Q951" s="45"/>
      <c r="R951" s="45"/>
      <c r="S951" s="45"/>
      <c r="T951" s="45"/>
      <c r="U951" s="45"/>
      <c r="V951" s="45"/>
      <c r="W951" s="45"/>
      <c r="X951" s="45"/>
      <c r="Y951" s="45"/>
      <c r="Z951" s="45"/>
    </row>
    <row r="952" ht="15.75" customHeight="1">
      <c r="A952" s="45"/>
      <c r="B952" s="45"/>
      <c r="C952" s="45"/>
      <c r="D952" s="45"/>
      <c r="E952" s="45"/>
      <c r="F952" s="45"/>
      <c r="G952" s="45"/>
      <c r="H952" s="45"/>
      <c r="I952" s="45"/>
      <c r="J952" s="45"/>
      <c r="K952" s="45"/>
      <c r="L952" s="45"/>
      <c r="M952" s="45"/>
      <c r="N952" s="45"/>
      <c r="O952" s="45"/>
      <c r="P952" s="45"/>
      <c r="Q952" s="45"/>
      <c r="R952" s="45"/>
      <c r="S952" s="45"/>
      <c r="T952" s="45"/>
      <c r="U952" s="45"/>
      <c r="V952" s="45"/>
      <c r="W952" s="45"/>
      <c r="X952" s="45"/>
      <c r="Y952" s="45"/>
      <c r="Z952" s="45"/>
    </row>
    <row r="953" ht="15.75" customHeight="1">
      <c r="A953" s="45"/>
      <c r="B953" s="45"/>
      <c r="C953" s="45"/>
      <c r="D953" s="45"/>
      <c r="E953" s="45"/>
      <c r="F953" s="45"/>
      <c r="G953" s="45"/>
      <c r="H953" s="45"/>
      <c r="I953" s="45"/>
      <c r="J953" s="45"/>
      <c r="K953" s="45"/>
      <c r="L953" s="45"/>
      <c r="M953" s="45"/>
      <c r="N953" s="45"/>
      <c r="O953" s="45"/>
      <c r="P953" s="45"/>
      <c r="Q953" s="45"/>
      <c r="R953" s="45"/>
      <c r="S953" s="45"/>
      <c r="T953" s="45"/>
      <c r="U953" s="45"/>
      <c r="V953" s="45"/>
      <c r="W953" s="45"/>
      <c r="X953" s="45"/>
      <c r="Y953" s="45"/>
      <c r="Z953" s="45"/>
    </row>
    <row r="954" ht="15.75" customHeight="1">
      <c r="A954" s="45"/>
      <c r="B954" s="45"/>
      <c r="C954" s="45"/>
      <c r="D954" s="45"/>
      <c r="E954" s="45"/>
      <c r="F954" s="45"/>
      <c r="G954" s="45"/>
      <c r="H954" s="45"/>
      <c r="I954" s="45"/>
      <c r="J954" s="45"/>
      <c r="K954" s="45"/>
      <c r="L954" s="45"/>
      <c r="M954" s="45"/>
      <c r="N954" s="45"/>
      <c r="O954" s="45"/>
      <c r="P954" s="45"/>
      <c r="Q954" s="45"/>
      <c r="R954" s="45"/>
      <c r="S954" s="45"/>
      <c r="T954" s="45"/>
      <c r="U954" s="45"/>
      <c r="V954" s="45"/>
      <c r="W954" s="45"/>
      <c r="X954" s="45"/>
      <c r="Y954" s="45"/>
      <c r="Z954" s="45"/>
    </row>
    <row r="955" ht="15.75" customHeight="1">
      <c r="A955" s="45"/>
      <c r="B955" s="45"/>
      <c r="C955" s="45"/>
      <c r="D955" s="45"/>
      <c r="E955" s="45"/>
      <c r="F955" s="45"/>
      <c r="G955" s="45"/>
      <c r="H955" s="45"/>
      <c r="I955" s="45"/>
      <c r="J955" s="45"/>
      <c r="K955" s="45"/>
      <c r="L955" s="45"/>
      <c r="M955" s="45"/>
      <c r="N955" s="45"/>
      <c r="O955" s="45"/>
      <c r="P955" s="45"/>
      <c r="Q955" s="45"/>
      <c r="R955" s="45"/>
      <c r="S955" s="45"/>
      <c r="T955" s="45"/>
      <c r="U955" s="45"/>
      <c r="V955" s="45"/>
      <c r="W955" s="45"/>
      <c r="X955" s="45"/>
      <c r="Y955" s="45"/>
      <c r="Z955" s="45"/>
    </row>
    <row r="956" ht="15.75" customHeight="1">
      <c r="A956" s="45"/>
      <c r="B956" s="45"/>
      <c r="C956" s="45"/>
      <c r="D956" s="45"/>
      <c r="E956" s="45"/>
      <c r="F956" s="45"/>
      <c r="G956" s="45"/>
      <c r="H956" s="45"/>
      <c r="I956" s="45"/>
      <c r="J956" s="45"/>
      <c r="K956" s="45"/>
      <c r="L956" s="45"/>
      <c r="M956" s="45"/>
      <c r="N956" s="45"/>
      <c r="O956" s="45"/>
      <c r="P956" s="45"/>
      <c r="Q956" s="45"/>
      <c r="R956" s="45"/>
      <c r="S956" s="45"/>
      <c r="T956" s="45"/>
      <c r="U956" s="45"/>
      <c r="V956" s="45"/>
      <c r="W956" s="45"/>
      <c r="X956" s="45"/>
      <c r="Y956" s="45"/>
      <c r="Z956" s="45"/>
    </row>
    <row r="957" ht="15.75" customHeight="1">
      <c r="A957" s="45"/>
      <c r="B957" s="45"/>
      <c r="C957" s="45"/>
      <c r="D957" s="45"/>
      <c r="E957" s="45"/>
      <c r="F957" s="45"/>
      <c r="G957" s="45"/>
      <c r="H957" s="45"/>
      <c r="I957" s="45"/>
      <c r="J957" s="45"/>
      <c r="K957" s="45"/>
      <c r="L957" s="45"/>
      <c r="M957" s="45"/>
      <c r="N957" s="45"/>
      <c r="O957" s="45"/>
      <c r="P957" s="45"/>
      <c r="Q957" s="45"/>
      <c r="R957" s="45"/>
      <c r="S957" s="45"/>
      <c r="T957" s="45"/>
      <c r="U957" s="45"/>
      <c r="V957" s="45"/>
      <c r="W957" s="45"/>
      <c r="X957" s="45"/>
      <c r="Y957" s="45"/>
      <c r="Z957" s="45"/>
    </row>
    <row r="958" ht="15.75" customHeight="1">
      <c r="A958" s="45"/>
      <c r="B958" s="45"/>
      <c r="C958" s="45"/>
      <c r="D958" s="45"/>
      <c r="E958" s="45"/>
      <c r="F958" s="45"/>
      <c r="G958" s="45"/>
      <c r="H958" s="45"/>
      <c r="I958" s="45"/>
      <c r="J958" s="45"/>
      <c r="K958" s="45"/>
      <c r="L958" s="45"/>
      <c r="M958" s="45"/>
      <c r="N958" s="45"/>
      <c r="O958" s="45"/>
      <c r="P958" s="45"/>
      <c r="Q958" s="45"/>
      <c r="R958" s="45"/>
      <c r="S958" s="45"/>
      <c r="T958" s="45"/>
      <c r="U958" s="45"/>
      <c r="V958" s="45"/>
      <c r="W958" s="45"/>
      <c r="X958" s="45"/>
      <c r="Y958" s="45"/>
      <c r="Z958" s="45"/>
    </row>
    <row r="959" ht="15.75" customHeight="1">
      <c r="A959" s="45"/>
      <c r="B959" s="45"/>
      <c r="C959" s="45"/>
      <c r="D959" s="45"/>
      <c r="E959" s="45"/>
      <c r="F959" s="45"/>
      <c r="G959" s="45"/>
      <c r="H959" s="45"/>
      <c r="I959" s="45"/>
      <c r="J959" s="45"/>
      <c r="K959" s="45"/>
      <c r="L959" s="45"/>
      <c r="M959" s="45"/>
      <c r="N959" s="45"/>
      <c r="O959" s="45"/>
      <c r="P959" s="45"/>
      <c r="Q959" s="45"/>
      <c r="R959" s="45"/>
      <c r="S959" s="45"/>
      <c r="T959" s="45"/>
      <c r="U959" s="45"/>
      <c r="V959" s="45"/>
      <c r="W959" s="45"/>
      <c r="X959" s="45"/>
      <c r="Y959" s="45"/>
      <c r="Z959" s="45"/>
    </row>
    <row r="960" ht="15.75" customHeight="1">
      <c r="A960" s="45"/>
      <c r="B960" s="45"/>
      <c r="C960" s="45"/>
      <c r="D960" s="45"/>
      <c r="E960" s="45"/>
      <c r="F960" s="45"/>
      <c r="G960" s="45"/>
      <c r="H960" s="45"/>
      <c r="I960" s="45"/>
      <c r="J960" s="45"/>
      <c r="K960" s="45"/>
      <c r="L960" s="45"/>
      <c r="M960" s="45"/>
      <c r="N960" s="45"/>
      <c r="O960" s="45"/>
      <c r="P960" s="45"/>
      <c r="Q960" s="45"/>
      <c r="R960" s="45"/>
      <c r="S960" s="45"/>
      <c r="T960" s="45"/>
      <c r="U960" s="45"/>
      <c r="V960" s="45"/>
      <c r="W960" s="45"/>
      <c r="X960" s="45"/>
      <c r="Y960" s="45"/>
      <c r="Z960" s="45"/>
    </row>
    <row r="961" ht="15.75" customHeight="1">
      <c r="A961" s="45"/>
      <c r="B961" s="45"/>
      <c r="C961" s="45"/>
      <c r="D961" s="45"/>
      <c r="E961" s="45"/>
      <c r="F961" s="45"/>
      <c r="G961" s="45"/>
      <c r="H961" s="45"/>
      <c r="I961" s="45"/>
      <c r="J961" s="45"/>
      <c r="K961" s="45"/>
      <c r="L961" s="45"/>
      <c r="M961" s="45"/>
      <c r="N961" s="45"/>
      <c r="O961" s="45"/>
      <c r="P961" s="45"/>
      <c r="Q961" s="45"/>
      <c r="R961" s="45"/>
      <c r="S961" s="45"/>
      <c r="T961" s="45"/>
      <c r="U961" s="45"/>
      <c r="V961" s="45"/>
      <c r="W961" s="45"/>
      <c r="X961" s="45"/>
      <c r="Y961" s="45"/>
      <c r="Z961" s="45"/>
    </row>
    <row r="962" ht="15.75" customHeight="1">
      <c r="A962" s="45"/>
      <c r="B962" s="45"/>
      <c r="C962" s="45"/>
      <c r="D962" s="45"/>
      <c r="E962" s="45"/>
      <c r="F962" s="45"/>
      <c r="G962" s="45"/>
      <c r="H962" s="45"/>
      <c r="I962" s="45"/>
      <c r="J962" s="45"/>
      <c r="K962" s="45"/>
      <c r="L962" s="45"/>
      <c r="M962" s="45"/>
      <c r="N962" s="45"/>
      <c r="O962" s="45"/>
      <c r="P962" s="45"/>
      <c r="Q962" s="45"/>
      <c r="R962" s="45"/>
      <c r="S962" s="45"/>
      <c r="T962" s="45"/>
      <c r="U962" s="45"/>
      <c r="V962" s="45"/>
      <c r="W962" s="45"/>
      <c r="X962" s="45"/>
      <c r="Y962" s="45"/>
      <c r="Z962" s="45"/>
    </row>
    <row r="963" ht="15.75" customHeight="1">
      <c r="A963" s="45"/>
      <c r="B963" s="45"/>
      <c r="C963" s="45"/>
      <c r="D963" s="45"/>
      <c r="E963" s="45"/>
      <c r="F963" s="45"/>
      <c r="G963" s="45"/>
      <c r="H963" s="45"/>
      <c r="I963" s="45"/>
      <c r="J963" s="45"/>
      <c r="K963" s="45"/>
      <c r="L963" s="45"/>
      <c r="M963" s="45"/>
      <c r="N963" s="45"/>
      <c r="O963" s="45"/>
      <c r="P963" s="45"/>
      <c r="Q963" s="45"/>
      <c r="R963" s="45"/>
      <c r="S963" s="45"/>
      <c r="T963" s="45"/>
      <c r="U963" s="45"/>
      <c r="V963" s="45"/>
      <c r="W963" s="45"/>
      <c r="X963" s="45"/>
      <c r="Y963" s="45"/>
      <c r="Z963" s="45"/>
    </row>
    <row r="964" ht="15.75" customHeight="1">
      <c r="A964" s="45"/>
      <c r="B964" s="45"/>
      <c r="C964" s="45"/>
      <c r="D964" s="45"/>
      <c r="E964" s="45"/>
      <c r="F964" s="45"/>
      <c r="G964" s="45"/>
      <c r="H964" s="45"/>
      <c r="I964" s="45"/>
      <c r="J964" s="45"/>
      <c r="K964" s="45"/>
      <c r="L964" s="45"/>
      <c r="M964" s="45"/>
      <c r="N964" s="45"/>
      <c r="O964" s="45"/>
      <c r="P964" s="45"/>
      <c r="Q964" s="45"/>
      <c r="R964" s="45"/>
      <c r="S964" s="45"/>
      <c r="T964" s="45"/>
      <c r="U964" s="45"/>
      <c r="V964" s="45"/>
      <c r="W964" s="45"/>
      <c r="X964" s="45"/>
      <c r="Y964" s="45"/>
      <c r="Z964" s="45"/>
    </row>
    <row r="965" ht="15.75" customHeight="1">
      <c r="A965" s="45"/>
      <c r="B965" s="45"/>
      <c r="C965" s="45"/>
      <c r="D965" s="45"/>
      <c r="E965" s="45"/>
      <c r="F965" s="45"/>
      <c r="G965" s="45"/>
      <c r="H965" s="45"/>
      <c r="I965" s="45"/>
      <c r="J965" s="45"/>
      <c r="K965" s="45"/>
      <c r="L965" s="45"/>
      <c r="M965" s="45"/>
      <c r="N965" s="45"/>
      <c r="O965" s="45"/>
      <c r="P965" s="45"/>
      <c r="Q965" s="45"/>
      <c r="R965" s="45"/>
      <c r="S965" s="45"/>
      <c r="T965" s="45"/>
      <c r="U965" s="45"/>
      <c r="V965" s="45"/>
      <c r="W965" s="45"/>
      <c r="X965" s="45"/>
      <c r="Y965" s="45"/>
      <c r="Z965" s="45"/>
    </row>
    <row r="966" ht="15.75" customHeight="1">
      <c r="A966" s="45"/>
      <c r="B966" s="45"/>
      <c r="C966" s="45"/>
      <c r="D966" s="45"/>
      <c r="E966" s="45"/>
      <c r="F966" s="45"/>
      <c r="G966" s="45"/>
      <c r="H966" s="45"/>
      <c r="I966" s="45"/>
      <c r="J966" s="45"/>
      <c r="K966" s="45"/>
      <c r="L966" s="45"/>
      <c r="M966" s="45"/>
      <c r="N966" s="45"/>
      <c r="O966" s="45"/>
      <c r="P966" s="45"/>
      <c r="Q966" s="45"/>
      <c r="R966" s="45"/>
      <c r="S966" s="45"/>
      <c r="T966" s="45"/>
      <c r="U966" s="45"/>
      <c r="V966" s="45"/>
      <c r="W966" s="45"/>
      <c r="X966" s="45"/>
      <c r="Y966" s="45"/>
      <c r="Z966" s="45"/>
    </row>
    <row r="967" ht="15.75" customHeight="1">
      <c r="A967" s="45"/>
      <c r="B967" s="45"/>
      <c r="C967" s="45"/>
      <c r="D967" s="45"/>
      <c r="E967" s="45"/>
      <c r="F967" s="45"/>
      <c r="G967" s="45"/>
      <c r="H967" s="45"/>
      <c r="I967" s="45"/>
      <c r="J967" s="45"/>
      <c r="K967" s="45"/>
      <c r="L967" s="45"/>
      <c r="M967" s="45"/>
      <c r="N967" s="45"/>
      <c r="O967" s="45"/>
      <c r="P967" s="45"/>
      <c r="Q967" s="45"/>
      <c r="R967" s="45"/>
      <c r="S967" s="45"/>
      <c r="T967" s="45"/>
      <c r="U967" s="45"/>
      <c r="V967" s="45"/>
      <c r="W967" s="45"/>
      <c r="X967" s="45"/>
      <c r="Y967" s="45"/>
      <c r="Z967" s="45"/>
    </row>
    <row r="968" ht="15.75" customHeight="1">
      <c r="A968" s="45"/>
      <c r="B968" s="45"/>
      <c r="C968" s="45"/>
      <c r="D968" s="45"/>
      <c r="E968" s="45"/>
      <c r="F968" s="45"/>
      <c r="G968" s="45"/>
      <c r="H968" s="45"/>
      <c r="I968" s="45"/>
      <c r="J968" s="45"/>
      <c r="K968" s="45"/>
      <c r="L968" s="45"/>
      <c r="M968" s="45"/>
      <c r="N968" s="45"/>
      <c r="O968" s="45"/>
      <c r="P968" s="45"/>
      <c r="Q968" s="45"/>
      <c r="R968" s="45"/>
      <c r="S968" s="45"/>
      <c r="T968" s="45"/>
      <c r="U968" s="45"/>
      <c r="V968" s="45"/>
      <c r="W968" s="45"/>
      <c r="X968" s="45"/>
      <c r="Y968" s="45"/>
      <c r="Z968" s="45"/>
    </row>
    <row r="969" ht="15.75" customHeight="1">
      <c r="A969" s="45"/>
      <c r="B969" s="45"/>
      <c r="C969" s="45"/>
      <c r="D969" s="45"/>
      <c r="E969" s="45"/>
      <c r="F969" s="45"/>
      <c r="G969" s="45"/>
      <c r="H969" s="45"/>
      <c r="I969" s="45"/>
      <c r="J969" s="45"/>
      <c r="K969" s="45"/>
      <c r="L969" s="45"/>
      <c r="M969" s="45"/>
      <c r="N969" s="45"/>
      <c r="O969" s="45"/>
      <c r="P969" s="45"/>
      <c r="Q969" s="45"/>
      <c r="R969" s="45"/>
      <c r="S969" s="45"/>
      <c r="T969" s="45"/>
      <c r="U969" s="45"/>
      <c r="V969" s="45"/>
      <c r="W969" s="45"/>
      <c r="X969" s="45"/>
      <c r="Y969" s="45"/>
      <c r="Z969" s="45"/>
    </row>
    <row r="970" ht="15.75" customHeight="1">
      <c r="A970" s="45"/>
      <c r="B970" s="45"/>
      <c r="C970" s="45"/>
      <c r="D970" s="45"/>
      <c r="E970" s="45"/>
      <c r="F970" s="45"/>
      <c r="G970" s="45"/>
      <c r="H970" s="45"/>
      <c r="I970" s="45"/>
      <c r="J970" s="45"/>
      <c r="K970" s="45"/>
      <c r="L970" s="45"/>
      <c r="M970" s="45"/>
      <c r="N970" s="45"/>
      <c r="O970" s="45"/>
      <c r="P970" s="45"/>
      <c r="Q970" s="45"/>
      <c r="R970" s="45"/>
      <c r="S970" s="45"/>
      <c r="T970" s="45"/>
      <c r="U970" s="45"/>
      <c r="V970" s="45"/>
      <c r="W970" s="45"/>
      <c r="X970" s="45"/>
      <c r="Y970" s="45"/>
      <c r="Z970" s="45"/>
    </row>
    <row r="971" ht="15.75" customHeight="1">
      <c r="A971" s="45"/>
      <c r="B971" s="45"/>
      <c r="C971" s="45"/>
      <c r="D971" s="45"/>
      <c r="E971" s="45"/>
      <c r="F971" s="45"/>
      <c r="G971" s="45"/>
      <c r="H971" s="45"/>
      <c r="I971" s="45"/>
      <c r="J971" s="45"/>
      <c r="K971" s="45"/>
      <c r="L971" s="45"/>
      <c r="M971" s="45"/>
      <c r="N971" s="45"/>
      <c r="O971" s="45"/>
      <c r="P971" s="45"/>
      <c r="Q971" s="45"/>
      <c r="R971" s="45"/>
      <c r="S971" s="45"/>
      <c r="T971" s="45"/>
      <c r="U971" s="45"/>
      <c r="V971" s="45"/>
      <c r="W971" s="45"/>
      <c r="X971" s="45"/>
      <c r="Y971" s="45"/>
      <c r="Z971" s="45"/>
    </row>
    <row r="972" ht="15.75" customHeight="1">
      <c r="A972" s="45"/>
      <c r="B972" s="45"/>
      <c r="C972" s="45"/>
      <c r="D972" s="45"/>
      <c r="E972" s="45"/>
      <c r="F972" s="45"/>
      <c r="G972" s="45"/>
      <c r="H972" s="45"/>
      <c r="I972" s="45"/>
      <c r="J972" s="45"/>
      <c r="K972" s="45"/>
      <c r="L972" s="45"/>
      <c r="M972" s="45"/>
      <c r="N972" s="45"/>
      <c r="O972" s="45"/>
      <c r="P972" s="45"/>
      <c r="Q972" s="45"/>
      <c r="R972" s="45"/>
      <c r="S972" s="45"/>
      <c r="T972" s="45"/>
      <c r="U972" s="45"/>
      <c r="V972" s="45"/>
      <c r="W972" s="45"/>
      <c r="X972" s="45"/>
      <c r="Y972" s="45"/>
      <c r="Z972" s="45"/>
    </row>
    <row r="973" ht="15.75" customHeight="1">
      <c r="A973" s="45"/>
      <c r="B973" s="45"/>
      <c r="C973" s="45"/>
      <c r="D973" s="45"/>
      <c r="E973" s="45"/>
      <c r="F973" s="45"/>
      <c r="G973" s="45"/>
      <c r="H973" s="45"/>
      <c r="I973" s="45"/>
      <c r="J973" s="45"/>
      <c r="K973" s="45"/>
      <c r="L973" s="45"/>
      <c r="M973" s="45"/>
      <c r="N973" s="45"/>
      <c r="O973" s="45"/>
      <c r="P973" s="45"/>
      <c r="Q973" s="45"/>
      <c r="R973" s="45"/>
      <c r="S973" s="45"/>
      <c r="T973" s="45"/>
      <c r="U973" s="45"/>
      <c r="V973" s="45"/>
      <c r="W973" s="45"/>
      <c r="X973" s="45"/>
      <c r="Y973" s="45"/>
      <c r="Z973" s="45"/>
    </row>
    <row r="974" ht="15.75" customHeight="1">
      <c r="A974" s="45"/>
      <c r="B974" s="45"/>
      <c r="C974" s="45"/>
      <c r="D974" s="45"/>
      <c r="E974" s="45"/>
      <c r="F974" s="45"/>
      <c r="G974" s="45"/>
      <c r="H974" s="45"/>
      <c r="I974" s="45"/>
      <c r="J974" s="45"/>
      <c r="K974" s="45"/>
      <c r="L974" s="45"/>
      <c r="M974" s="45"/>
      <c r="N974" s="45"/>
      <c r="O974" s="45"/>
      <c r="P974" s="45"/>
      <c r="Q974" s="45"/>
      <c r="R974" s="45"/>
      <c r="S974" s="45"/>
      <c r="T974" s="45"/>
      <c r="U974" s="45"/>
      <c r="V974" s="45"/>
      <c r="W974" s="45"/>
      <c r="X974" s="45"/>
      <c r="Y974" s="45"/>
      <c r="Z974" s="45"/>
    </row>
    <row r="975" ht="15.75" customHeight="1">
      <c r="A975" s="45"/>
      <c r="B975" s="45"/>
      <c r="C975" s="45"/>
      <c r="D975" s="45"/>
      <c r="E975" s="45"/>
      <c r="F975" s="45"/>
      <c r="G975" s="45"/>
      <c r="H975" s="45"/>
      <c r="I975" s="45"/>
      <c r="J975" s="45"/>
      <c r="K975" s="45"/>
      <c r="L975" s="45"/>
      <c r="M975" s="45"/>
      <c r="N975" s="45"/>
      <c r="O975" s="45"/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</row>
    <row r="976" ht="15.75" customHeight="1">
      <c r="A976" s="45"/>
      <c r="B976" s="45"/>
      <c r="C976" s="45"/>
      <c r="D976" s="45"/>
      <c r="E976" s="45"/>
      <c r="F976" s="45"/>
      <c r="G976" s="45"/>
      <c r="H976" s="45"/>
      <c r="I976" s="45"/>
      <c r="J976" s="45"/>
      <c r="K976" s="45"/>
      <c r="L976" s="45"/>
      <c r="M976" s="45"/>
      <c r="N976" s="45"/>
      <c r="O976" s="45"/>
      <c r="P976" s="45"/>
      <c r="Q976" s="45"/>
      <c r="R976" s="45"/>
      <c r="S976" s="45"/>
      <c r="T976" s="45"/>
      <c r="U976" s="45"/>
      <c r="V976" s="45"/>
      <c r="W976" s="45"/>
      <c r="X976" s="45"/>
      <c r="Y976" s="45"/>
      <c r="Z976" s="45"/>
    </row>
    <row r="977" ht="15.75" customHeight="1">
      <c r="A977" s="45"/>
      <c r="B977" s="45"/>
      <c r="C977" s="45"/>
      <c r="D977" s="45"/>
      <c r="E977" s="45"/>
      <c r="F977" s="45"/>
      <c r="G977" s="45"/>
      <c r="H977" s="45"/>
      <c r="I977" s="45"/>
      <c r="J977" s="45"/>
      <c r="K977" s="45"/>
      <c r="L977" s="45"/>
      <c r="M977" s="45"/>
      <c r="N977" s="45"/>
      <c r="O977" s="45"/>
      <c r="P977" s="45"/>
      <c r="Q977" s="45"/>
      <c r="R977" s="45"/>
      <c r="S977" s="45"/>
      <c r="T977" s="45"/>
      <c r="U977" s="45"/>
      <c r="V977" s="45"/>
      <c r="W977" s="45"/>
      <c r="X977" s="45"/>
      <c r="Y977" s="45"/>
      <c r="Z977" s="45"/>
    </row>
    <row r="978" ht="15.75" customHeight="1">
      <c r="A978" s="45"/>
      <c r="B978" s="45"/>
      <c r="C978" s="45"/>
      <c r="D978" s="45"/>
      <c r="E978" s="45"/>
      <c r="F978" s="45"/>
      <c r="G978" s="45"/>
      <c r="H978" s="45"/>
      <c r="I978" s="45"/>
      <c r="J978" s="45"/>
      <c r="K978" s="45"/>
      <c r="L978" s="45"/>
      <c r="M978" s="45"/>
      <c r="N978" s="45"/>
      <c r="O978" s="45"/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</row>
    <row r="979" ht="15.75" customHeight="1">
      <c r="A979" s="45"/>
      <c r="B979" s="45"/>
      <c r="C979" s="45"/>
      <c r="D979" s="45"/>
      <c r="E979" s="45"/>
      <c r="F979" s="45"/>
      <c r="G979" s="45"/>
      <c r="H979" s="45"/>
      <c r="I979" s="45"/>
      <c r="J979" s="45"/>
      <c r="K979" s="45"/>
      <c r="L979" s="45"/>
      <c r="M979" s="45"/>
      <c r="N979" s="45"/>
      <c r="O979" s="45"/>
      <c r="P979" s="45"/>
      <c r="Q979" s="45"/>
      <c r="R979" s="45"/>
      <c r="S979" s="45"/>
      <c r="T979" s="45"/>
      <c r="U979" s="45"/>
      <c r="V979" s="45"/>
      <c r="W979" s="45"/>
      <c r="X979" s="45"/>
      <c r="Y979" s="45"/>
      <c r="Z979" s="45"/>
    </row>
    <row r="980" ht="15.75" customHeight="1">
      <c r="A980" s="45"/>
      <c r="B980" s="45"/>
      <c r="C980" s="45"/>
      <c r="D980" s="45"/>
      <c r="E980" s="45"/>
      <c r="F980" s="45"/>
      <c r="G980" s="45"/>
      <c r="H980" s="45"/>
      <c r="I980" s="45"/>
      <c r="J980" s="45"/>
      <c r="K980" s="45"/>
      <c r="L980" s="45"/>
      <c r="M980" s="45"/>
      <c r="N980" s="45"/>
      <c r="O980" s="45"/>
      <c r="P980" s="45"/>
      <c r="Q980" s="45"/>
      <c r="R980" s="45"/>
      <c r="S980" s="45"/>
      <c r="T980" s="45"/>
      <c r="U980" s="45"/>
      <c r="V980" s="45"/>
      <c r="W980" s="45"/>
      <c r="X980" s="45"/>
      <c r="Y980" s="45"/>
      <c r="Z980" s="45"/>
    </row>
    <row r="981" ht="15.75" customHeight="1">
      <c r="A981" s="45"/>
      <c r="B981" s="45"/>
      <c r="C981" s="45"/>
      <c r="D981" s="45"/>
      <c r="E981" s="45"/>
      <c r="F981" s="45"/>
      <c r="G981" s="45"/>
      <c r="H981" s="45"/>
      <c r="I981" s="45"/>
      <c r="J981" s="45"/>
      <c r="K981" s="45"/>
      <c r="L981" s="45"/>
      <c r="M981" s="45"/>
      <c r="N981" s="45"/>
      <c r="O981" s="45"/>
      <c r="P981" s="45"/>
      <c r="Q981" s="45"/>
      <c r="R981" s="45"/>
      <c r="S981" s="45"/>
      <c r="T981" s="45"/>
      <c r="U981" s="45"/>
      <c r="V981" s="45"/>
      <c r="W981" s="45"/>
      <c r="X981" s="45"/>
      <c r="Y981" s="45"/>
      <c r="Z981" s="45"/>
    </row>
    <row r="982" ht="15.75" customHeight="1">
      <c r="A982" s="45"/>
      <c r="B982" s="45"/>
      <c r="C982" s="45"/>
      <c r="D982" s="45"/>
      <c r="E982" s="45"/>
      <c r="F982" s="45"/>
      <c r="G982" s="45"/>
      <c r="H982" s="45"/>
      <c r="I982" s="45"/>
      <c r="J982" s="45"/>
      <c r="K982" s="45"/>
      <c r="L982" s="45"/>
      <c r="M982" s="45"/>
      <c r="N982" s="45"/>
      <c r="O982" s="45"/>
      <c r="P982" s="45"/>
      <c r="Q982" s="45"/>
      <c r="R982" s="45"/>
      <c r="S982" s="45"/>
      <c r="T982" s="45"/>
      <c r="U982" s="45"/>
      <c r="V982" s="45"/>
      <c r="W982" s="45"/>
      <c r="X982" s="45"/>
      <c r="Y982" s="45"/>
      <c r="Z982" s="45"/>
    </row>
    <row r="983" ht="15.75" customHeight="1">
      <c r="A983" s="45"/>
      <c r="B983" s="45"/>
      <c r="C983" s="45"/>
      <c r="D983" s="45"/>
      <c r="E983" s="45"/>
      <c r="F983" s="45"/>
      <c r="G983" s="45"/>
      <c r="H983" s="45"/>
      <c r="I983" s="45"/>
      <c r="J983" s="45"/>
      <c r="K983" s="45"/>
      <c r="L983" s="45"/>
      <c r="M983" s="45"/>
      <c r="N983" s="45"/>
      <c r="O983" s="45"/>
      <c r="P983" s="45"/>
      <c r="Q983" s="45"/>
      <c r="R983" s="45"/>
      <c r="S983" s="45"/>
      <c r="T983" s="45"/>
      <c r="U983" s="45"/>
      <c r="V983" s="45"/>
      <c r="W983" s="45"/>
      <c r="X983" s="45"/>
      <c r="Y983" s="45"/>
      <c r="Z983" s="45"/>
    </row>
    <row r="984" ht="15.75" customHeight="1">
      <c r="A984" s="45"/>
      <c r="B984" s="45"/>
      <c r="C984" s="45"/>
      <c r="D984" s="45"/>
      <c r="E984" s="45"/>
      <c r="F984" s="45"/>
      <c r="G984" s="45"/>
      <c r="H984" s="45"/>
      <c r="I984" s="45"/>
      <c r="J984" s="45"/>
      <c r="K984" s="45"/>
      <c r="L984" s="45"/>
      <c r="M984" s="45"/>
      <c r="N984" s="45"/>
      <c r="O984" s="45"/>
      <c r="P984" s="45"/>
      <c r="Q984" s="45"/>
      <c r="R984" s="45"/>
      <c r="S984" s="45"/>
      <c r="T984" s="45"/>
      <c r="U984" s="45"/>
      <c r="V984" s="45"/>
      <c r="W984" s="45"/>
      <c r="X984" s="45"/>
      <c r="Y984" s="45"/>
      <c r="Z984" s="45"/>
    </row>
    <row r="985" ht="15.75" customHeight="1">
      <c r="A985" s="45"/>
      <c r="B985" s="45"/>
      <c r="C985" s="45"/>
      <c r="D985" s="45"/>
      <c r="E985" s="45"/>
      <c r="F985" s="45"/>
      <c r="G985" s="45"/>
      <c r="H985" s="45"/>
      <c r="I985" s="45"/>
      <c r="J985" s="45"/>
      <c r="K985" s="45"/>
      <c r="L985" s="45"/>
      <c r="M985" s="45"/>
      <c r="N985" s="45"/>
      <c r="O985" s="45"/>
      <c r="P985" s="45"/>
      <c r="Q985" s="45"/>
      <c r="R985" s="45"/>
      <c r="S985" s="45"/>
      <c r="T985" s="45"/>
      <c r="U985" s="45"/>
      <c r="V985" s="45"/>
      <c r="W985" s="45"/>
      <c r="X985" s="45"/>
      <c r="Y985" s="45"/>
      <c r="Z985" s="45"/>
    </row>
    <row r="986" ht="15.75" customHeight="1">
      <c r="A986" s="45"/>
      <c r="B986" s="45"/>
      <c r="C986" s="45"/>
      <c r="D986" s="45"/>
      <c r="E986" s="45"/>
      <c r="F986" s="45"/>
      <c r="G986" s="45"/>
      <c r="H986" s="45"/>
      <c r="I986" s="45"/>
      <c r="J986" s="45"/>
      <c r="K986" s="45"/>
      <c r="L986" s="45"/>
      <c r="M986" s="45"/>
      <c r="N986" s="45"/>
      <c r="O986" s="45"/>
      <c r="P986" s="45"/>
      <c r="Q986" s="45"/>
      <c r="R986" s="45"/>
      <c r="S986" s="45"/>
      <c r="T986" s="45"/>
      <c r="U986" s="45"/>
      <c r="V986" s="45"/>
      <c r="W986" s="45"/>
      <c r="X986" s="45"/>
      <c r="Y986" s="45"/>
      <c r="Z986" s="45"/>
    </row>
    <row r="987" ht="15.75" customHeight="1">
      <c r="A987" s="45"/>
      <c r="B987" s="45"/>
      <c r="C987" s="45"/>
      <c r="D987" s="45"/>
      <c r="E987" s="45"/>
      <c r="F987" s="45"/>
      <c r="G987" s="45"/>
      <c r="H987" s="45"/>
      <c r="I987" s="45"/>
      <c r="J987" s="45"/>
      <c r="K987" s="45"/>
      <c r="L987" s="45"/>
      <c r="M987" s="45"/>
      <c r="N987" s="45"/>
      <c r="O987" s="45"/>
      <c r="P987" s="45"/>
      <c r="Q987" s="45"/>
      <c r="R987" s="45"/>
      <c r="S987" s="45"/>
      <c r="T987" s="45"/>
      <c r="U987" s="45"/>
      <c r="V987" s="45"/>
      <c r="W987" s="45"/>
      <c r="X987" s="45"/>
      <c r="Y987" s="45"/>
      <c r="Z987" s="45"/>
    </row>
    <row r="988" ht="15.75" customHeight="1">
      <c r="A988" s="45"/>
      <c r="B988" s="45"/>
      <c r="C988" s="45"/>
      <c r="D988" s="45"/>
      <c r="E988" s="45"/>
      <c r="F988" s="45"/>
      <c r="G988" s="45"/>
      <c r="H988" s="45"/>
      <c r="I988" s="45"/>
      <c r="J988" s="45"/>
      <c r="K988" s="45"/>
      <c r="L988" s="45"/>
      <c r="M988" s="45"/>
      <c r="N988" s="45"/>
      <c r="O988" s="45"/>
      <c r="P988" s="45"/>
      <c r="Q988" s="45"/>
      <c r="R988" s="45"/>
      <c r="S988" s="45"/>
      <c r="T988" s="45"/>
      <c r="U988" s="45"/>
      <c r="V988" s="45"/>
      <c r="W988" s="45"/>
      <c r="X988" s="45"/>
      <c r="Y988" s="45"/>
      <c r="Z988" s="45"/>
    </row>
    <row r="989" ht="15.75" customHeight="1">
      <c r="A989" s="45"/>
      <c r="B989" s="45"/>
      <c r="C989" s="45"/>
      <c r="D989" s="45"/>
      <c r="E989" s="45"/>
      <c r="F989" s="45"/>
      <c r="G989" s="45"/>
      <c r="H989" s="45"/>
      <c r="I989" s="45"/>
      <c r="J989" s="45"/>
      <c r="K989" s="45"/>
      <c r="L989" s="45"/>
      <c r="M989" s="45"/>
      <c r="N989" s="45"/>
      <c r="O989" s="45"/>
      <c r="P989" s="45"/>
      <c r="Q989" s="45"/>
      <c r="R989" s="45"/>
      <c r="S989" s="45"/>
      <c r="T989" s="45"/>
      <c r="U989" s="45"/>
      <c r="V989" s="45"/>
      <c r="W989" s="45"/>
      <c r="X989" s="45"/>
      <c r="Y989" s="45"/>
      <c r="Z989" s="45"/>
    </row>
    <row r="990" ht="15.75" customHeight="1">
      <c r="A990" s="45"/>
      <c r="B990" s="45"/>
      <c r="C990" s="45"/>
      <c r="D990" s="45"/>
      <c r="E990" s="45"/>
      <c r="F990" s="45"/>
      <c r="G990" s="45"/>
      <c r="H990" s="45"/>
      <c r="I990" s="45"/>
      <c r="J990" s="45"/>
      <c r="K990" s="45"/>
      <c r="L990" s="45"/>
      <c r="M990" s="45"/>
      <c r="N990" s="45"/>
      <c r="O990" s="45"/>
      <c r="P990" s="45"/>
      <c r="Q990" s="45"/>
      <c r="R990" s="45"/>
      <c r="S990" s="45"/>
      <c r="T990" s="45"/>
      <c r="U990" s="45"/>
      <c r="V990" s="45"/>
      <c r="W990" s="45"/>
      <c r="X990" s="45"/>
      <c r="Y990" s="45"/>
      <c r="Z990" s="45"/>
    </row>
    <row r="991" ht="15.75" customHeight="1">
      <c r="A991" s="45"/>
      <c r="B991" s="45"/>
      <c r="C991" s="45"/>
      <c r="D991" s="45"/>
      <c r="E991" s="45"/>
      <c r="F991" s="45"/>
      <c r="G991" s="45"/>
      <c r="H991" s="45"/>
      <c r="I991" s="45"/>
      <c r="J991" s="45"/>
      <c r="K991" s="45"/>
      <c r="L991" s="45"/>
      <c r="M991" s="45"/>
      <c r="N991" s="45"/>
      <c r="O991" s="45"/>
      <c r="P991" s="45"/>
      <c r="Q991" s="45"/>
      <c r="R991" s="45"/>
      <c r="S991" s="45"/>
      <c r="T991" s="45"/>
      <c r="U991" s="45"/>
      <c r="V991" s="45"/>
      <c r="W991" s="45"/>
      <c r="X991" s="45"/>
      <c r="Y991" s="45"/>
      <c r="Z991" s="45"/>
    </row>
    <row r="992" ht="15.75" customHeight="1">
      <c r="A992" s="45"/>
      <c r="B992" s="45"/>
      <c r="C992" s="45"/>
      <c r="D992" s="45"/>
      <c r="E992" s="45"/>
      <c r="F992" s="45"/>
      <c r="G992" s="45"/>
      <c r="H992" s="45"/>
      <c r="I992" s="45"/>
      <c r="J992" s="45"/>
      <c r="K992" s="45"/>
      <c r="L992" s="45"/>
      <c r="M992" s="45"/>
      <c r="N992" s="45"/>
      <c r="O992" s="45"/>
      <c r="P992" s="45"/>
      <c r="Q992" s="45"/>
      <c r="R992" s="45"/>
      <c r="S992" s="45"/>
      <c r="T992" s="45"/>
      <c r="U992" s="45"/>
      <c r="V992" s="45"/>
      <c r="W992" s="45"/>
      <c r="X992" s="45"/>
      <c r="Y992" s="45"/>
      <c r="Z992" s="45"/>
    </row>
    <row r="993" ht="15.75" customHeight="1">
      <c r="A993" s="45"/>
      <c r="B993" s="45"/>
      <c r="C993" s="45"/>
      <c r="D993" s="45"/>
      <c r="E993" s="45"/>
      <c r="F993" s="45"/>
      <c r="G993" s="45"/>
      <c r="H993" s="45"/>
      <c r="I993" s="45"/>
      <c r="J993" s="45"/>
      <c r="K993" s="45"/>
      <c r="L993" s="45"/>
      <c r="M993" s="45"/>
      <c r="N993" s="45"/>
      <c r="O993" s="45"/>
      <c r="P993" s="45"/>
      <c r="Q993" s="45"/>
      <c r="R993" s="45"/>
      <c r="S993" s="45"/>
      <c r="T993" s="45"/>
      <c r="U993" s="45"/>
      <c r="V993" s="45"/>
      <c r="W993" s="45"/>
      <c r="X993" s="45"/>
      <c r="Y993" s="45"/>
      <c r="Z993" s="45"/>
    </row>
    <row r="994" ht="15.75" customHeight="1">
      <c r="A994" s="45"/>
      <c r="B994" s="45"/>
      <c r="C994" s="45"/>
      <c r="D994" s="45"/>
      <c r="E994" s="45"/>
      <c r="F994" s="45"/>
      <c r="G994" s="45"/>
      <c r="H994" s="45"/>
      <c r="I994" s="45"/>
      <c r="J994" s="45"/>
      <c r="K994" s="45"/>
      <c r="L994" s="45"/>
      <c r="M994" s="45"/>
      <c r="N994" s="45"/>
      <c r="O994" s="45"/>
      <c r="P994" s="45"/>
      <c r="Q994" s="45"/>
      <c r="R994" s="45"/>
      <c r="S994" s="45"/>
      <c r="T994" s="45"/>
      <c r="U994" s="45"/>
      <c r="V994" s="45"/>
      <c r="W994" s="45"/>
      <c r="X994" s="45"/>
      <c r="Y994" s="45"/>
      <c r="Z994" s="45"/>
    </row>
    <row r="995" ht="15.75" customHeight="1">
      <c r="A995" s="45"/>
      <c r="B995" s="45"/>
      <c r="C995" s="45"/>
      <c r="D995" s="45"/>
      <c r="E995" s="45"/>
      <c r="F995" s="45"/>
      <c r="G995" s="45"/>
      <c r="H995" s="45"/>
      <c r="I995" s="45"/>
      <c r="J995" s="45"/>
      <c r="K995" s="45"/>
      <c r="L995" s="45"/>
      <c r="M995" s="45"/>
      <c r="N995" s="45"/>
      <c r="O995" s="45"/>
      <c r="P995" s="45"/>
      <c r="Q995" s="45"/>
      <c r="R995" s="45"/>
      <c r="S995" s="45"/>
      <c r="T995" s="45"/>
      <c r="U995" s="45"/>
      <c r="V995" s="45"/>
      <c r="W995" s="45"/>
      <c r="X995" s="45"/>
      <c r="Y995" s="45"/>
      <c r="Z995" s="45"/>
    </row>
    <row r="996" ht="15.75" customHeight="1">
      <c r="A996" s="45"/>
      <c r="B996" s="45"/>
      <c r="C996" s="45"/>
      <c r="D996" s="45"/>
      <c r="E996" s="45"/>
      <c r="F996" s="45"/>
      <c r="G996" s="45"/>
      <c r="H996" s="45"/>
      <c r="I996" s="45"/>
      <c r="J996" s="45"/>
      <c r="K996" s="45"/>
      <c r="L996" s="45"/>
      <c r="M996" s="45"/>
      <c r="N996" s="45"/>
      <c r="O996" s="45"/>
      <c r="P996" s="45"/>
      <c r="Q996" s="45"/>
      <c r="R996" s="45"/>
      <c r="S996" s="45"/>
      <c r="T996" s="45"/>
      <c r="U996" s="45"/>
      <c r="V996" s="45"/>
      <c r="W996" s="45"/>
      <c r="X996" s="45"/>
      <c r="Y996" s="45"/>
      <c r="Z996" s="45"/>
    </row>
    <row r="997" ht="15.75" customHeight="1">
      <c r="A997" s="45"/>
      <c r="B997" s="45"/>
      <c r="C997" s="45"/>
      <c r="D997" s="45"/>
      <c r="E997" s="45"/>
      <c r="F997" s="45"/>
      <c r="G997" s="45"/>
      <c r="H997" s="45"/>
      <c r="I997" s="45"/>
      <c r="J997" s="45"/>
      <c r="K997" s="45"/>
      <c r="L997" s="45"/>
      <c r="M997" s="45"/>
      <c r="N997" s="45"/>
      <c r="O997" s="45"/>
      <c r="P997" s="45"/>
      <c r="Q997" s="45"/>
      <c r="R997" s="45"/>
      <c r="S997" s="45"/>
      <c r="T997" s="45"/>
      <c r="U997" s="45"/>
      <c r="V997" s="45"/>
      <c r="W997" s="45"/>
      <c r="X997" s="45"/>
      <c r="Y997" s="45"/>
      <c r="Z997" s="45"/>
    </row>
    <row r="998" ht="15.75" customHeight="1">
      <c r="A998" s="45"/>
      <c r="B998" s="45"/>
      <c r="C998" s="45"/>
      <c r="D998" s="45"/>
      <c r="E998" s="45"/>
      <c r="F998" s="45"/>
      <c r="G998" s="45"/>
      <c r="H998" s="45"/>
      <c r="I998" s="45"/>
      <c r="J998" s="45"/>
      <c r="K998" s="45"/>
      <c r="L998" s="45"/>
      <c r="M998" s="45"/>
      <c r="N998" s="45"/>
      <c r="O998" s="45"/>
      <c r="P998" s="45"/>
      <c r="Q998" s="45"/>
      <c r="R998" s="45"/>
      <c r="S998" s="45"/>
      <c r="T998" s="45"/>
      <c r="U998" s="45"/>
      <c r="V998" s="45"/>
      <c r="W998" s="45"/>
      <c r="X998" s="45"/>
      <c r="Y998" s="45"/>
      <c r="Z998" s="45"/>
    </row>
    <row r="999" ht="15.75" customHeight="1">
      <c r="A999" s="45"/>
      <c r="B999" s="45"/>
      <c r="C999" s="45"/>
      <c r="D999" s="45"/>
      <c r="E999" s="45"/>
      <c r="F999" s="45"/>
      <c r="G999" s="45"/>
      <c r="H999" s="45"/>
      <c r="I999" s="45"/>
      <c r="J999" s="45"/>
      <c r="K999" s="45"/>
      <c r="L999" s="45"/>
      <c r="M999" s="45"/>
      <c r="N999" s="45"/>
      <c r="O999" s="45"/>
      <c r="P999" s="45"/>
      <c r="Q999" s="45"/>
      <c r="R999" s="45"/>
      <c r="S999" s="45"/>
      <c r="T999" s="45"/>
      <c r="U999" s="45"/>
      <c r="V999" s="45"/>
      <c r="W999" s="45"/>
      <c r="X999" s="45"/>
      <c r="Y999" s="45"/>
      <c r="Z999" s="45"/>
    </row>
    <row r="1000" ht="15.75" customHeight="1">
      <c r="A1000" s="45"/>
      <c r="B1000" s="45"/>
      <c r="C1000" s="45"/>
      <c r="D1000" s="45"/>
      <c r="E1000" s="45"/>
      <c r="F1000" s="45"/>
      <c r="G1000" s="45"/>
      <c r="H1000" s="45"/>
      <c r="I1000" s="45"/>
      <c r="J1000" s="45"/>
      <c r="K1000" s="45"/>
      <c r="L1000" s="45"/>
      <c r="M1000" s="45"/>
      <c r="N1000" s="45"/>
      <c r="O1000" s="45"/>
      <c r="P1000" s="45"/>
      <c r="Q1000" s="45"/>
      <c r="R1000" s="45"/>
      <c r="S1000" s="45"/>
      <c r="T1000" s="45"/>
      <c r="U1000" s="45"/>
      <c r="V1000" s="45"/>
      <c r="W1000" s="45"/>
      <c r="X1000" s="45"/>
      <c r="Y1000" s="45"/>
      <c r="Z1000" s="45"/>
    </row>
  </sheetData>
  <mergeCells count="3">
    <mergeCell ref="A1:F1"/>
    <mergeCell ref="G1:I1"/>
    <mergeCell ref="J1:N1"/>
  </mergeCells>
  <printOptions/>
  <pageMargins bottom="0.787401575" footer="0.0" header="0.0" left="0.511811024" right="0.511811024" top="0.7874015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2.29"/>
    <col customWidth="1" min="3" max="3" width="19.86"/>
    <col customWidth="1" min="4" max="4" width="28.29"/>
    <col customWidth="1" min="5" max="5" width="13.14"/>
    <col customWidth="1" min="6" max="6" width="12.0"/>
    <col customWidth="1" min="7" max="7" width="18.0"/>
    <col customWidth="1" min="8" max="8" width="23.29"/>
    <col customWidth="1" min="9" max="9" width="19.86"/>
    <col customWidth="1" min="10" max="10" width="17.43"/>
    <col customWidth="1" min="11" max="11" width="13.43"/>
    <col customWidth="1" min="12" max="12" width="27.71"/>
    <col customWidth="1" min="13" max="13" width="13.14"/>
    <col customWidth="1" min="14" max="14" width="9.14"/>
    <col customWidth="1" min="15" max="26" width="8.71"/>
  </cols>
  <sheetData>
    <row r="1" ht="15.0" customHeight="1">
      <c r="A1" s="162" t="s">
        <v>33</v>
      </c>
      <c r="B1" s="162" t="s">
        <v>53</v>
      </c>
      <c r="C1" s="163" t="s">
        <v>228</v>
      </c>
      <c r="D1" s="164" t="s">
        <v>405</v>
      </c>
      <c r="E1" s="164" t="s">
        <v>406</v>
      </c>
      <c r="F1" s="165" t="s">
        <v>407</v>
      </c>
      <c r="G1" s="166" t="s">
        <v>408</v>
      </c>
      <c r="H1" s="166" t="s">
        <v>409</v>
      </c>
      <c r="I1" s="166" t="s">
        <v>410</v>
      </c>
      <c r="J1" s="166" t="s">
        <v>411</v>
      </c>
      <c r="K1" s="167" t="s">
        <v>412</v>
      </c>
      <c r="L1" s="168" t="s">
        <v>413</v>
      </c>
      <c r="M1" s="168" t="s">
        <v>414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 ht="25.5" customHeight="1">
      <c r="A2" s="169"/>
      <c r="B2" s="169"/>
      <c r="C2" s="170"/>
      <c r="D2" s="171" t="s">
        <v>415</v>
      </c>
      <c r="E2" s="171" t="s">
        <v>416</v>
      </c>
      <c r="F2" s="171" t="s">
        <v>417</v>
      </c>
      <c r="G2" s="172" t="s">
        <v>418</v>
      </c>
      <c r="H2" s="172" t="s">
        <v>419</v>
      </c>
      <c r="I2" s="172" t="s">
        <v>420</v>
      </c>
      <c r="J2" s="172" t="s">
        <v>421</v>
      </c>
      <c r="K2" s="170"/>
      <c r="L2" s="173"/>
      <c r="M2" s="173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>
      <c r="A3" s="48" t="s">
        <v>73</v>
      </c>
      <c r="B3" s="49">
        <v>5054.3</v>
      </c>
      <c r="C3" s="20" t="s">
        <v>232</v>
      </c>
      <c r="D3" s="32">
        <v>3.8847988875385013</v>
      </c>
      <c r="E3" s="20">
        <v>2.867</v>
      </c>
      <c r="F3" s="32">
        <v>2.7556694723289104</v>
      </c>
      <c r="G3" s="174">
        <v>2.58E-6</v>
      </c>
      <c r="H3" s="175">
        <v>730000.0</v>
      </c>
      <c r="I3" s="174">
        <v>1.88</v>
      </c>
      <c r="J3" s="174">
        <v>1170.0</v>
      </c>
      <c r="K3" s="20" t="s">
        <v>422</v>
      </c>
      <c r="L3" s="48" t="s">
        <v>423</v>
      </c>
      <c r="M3" s="20" t="s">
        <v>424</v>
      </c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>
      <c r="A4" s="48" t="s">
        <v>77</v>
      </c>
      <c r="B4" s="49">
        <v>5054.55</v>
      </c>
      <c r="C4" s="20" t="s">
        <v>232</v>
      </c>
      <c r="D4" s="32">
        <v>13.435347458394837</v>
      </c>
      <c r="E4" s="20">
        <v>2.724</v>
      </c>
      <c r="F4" s="32">
        <v>2.3581824937563</v>
      </c>
      <c r="G4" s="174">
        <v>2.7E-6</v>
      </c>
      <c r="H4" s="175">
        <v>650000.0</v>
      </c>
      <c r="I4" s="174">
        <v>1.8</v>
      </c>
      <c r="J4" s="174">
        <v>1080.0</v>
      </c>
      <c r="K4" s="20" t="s">
        <v>422</v>
      </c>
      <c r="L4" s="48" t="s">
        <v>425</v>
      </c>
      <c r="M4" s="20" t="s">
        <v>424</v>
      </c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>
      <c r="A5" s="48" t="s">
        <v>80</v>
      </c>
      <c r="B5" s="49">
        <v>5054.8</v>
      </c>
      <c r="C5" s="20" t="s">
        <v>232</v>
      </c>
      <c r="D5" s="32">
        <v>12.403950957865623</v>
      </c>
      <c r="E5" s="20">
        <v>2.735</v>
      </c>
      <c r="F5" s="32">
        <v>2.3959009127533792</v>
      </c>
      <c r="G5" s="174">
        <v>5.41E-6</v>
      </c>
      <c r="H5" s="174">
        <v>665000.0</v>
      </c>
      <c r="I5" s="174">
        <v>3.6</v>
      </c>
      <c r="J5" s="174">
        <v>1550.0</v>
      </c>
      <c r="K5" s="20" t="s">
        <v>422</v>
      </c>
      <c r="L5" s="48" t="s">
        <v>75</v>
      </c>
      <c r="M5" s="20" t="s">
        <v>424</v>
      </c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>
      <c r="A6" s="48" t="s">
        <v>85</v>
      </c>
      <c r="B6" s="49">
        <v>5055.1</v>
      </c>
      <c r="C6" s="20" t="s">
        <v>232</v>
      </c>
      <c r="D6" s="32">
        <v>12.73473169</v>
      </c>
      <c r="E6" s="32">
        <v>2.72</v>
      </c>
      <c r="F6" s="32">
        <v>2.373768242159597</v>
      </c>
      <c r="G6" s="176">
        <v>3.5E-6</v>
      </c>
      <c r="H6" s="175">
        <v>770000.0</v>
      </c>
      <c r="I6" s="176">
        <v>2.7</v>
      </c>
      <c r="J6" s="176">
        <v>1450.0</v>
      </c>
      <c r="K6" s="20" t="s">
        <v>422</v>
      </c>
      <c r="L6" s="48" t="s">
        <v>75</v>
      </c>
      <c r="M6" s="20" t="s">
        <v>424</v>
      </c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>
      <c r="A7" s="48" t="s">
        <v>97</v>
      </c>
      <c r="B7" s="49">
        <v>5055.75</v>
      </c>
      <c r="C7" s="20" t="s">
        <v>232</v>
      </c>
      <c r="D7" s="32">
        <v>16.22050529</v>
      </c>
      <c r="E7" s="32">
        <v>2.72</v>
      </c>
      <c r="F7" s="32">
        <v>2.2789970643805333</v>
      </c>
      <c r="G7" s="176">
        <v>2.37E-6</v>
      </c>
      <c r="H7" s="175">
        <v>780000.0</v>
      </c>
      <c r="I7" s="176">
        <v>1.85</v>
      </c>
      <c r="J7" s="176">
        <v>1200.0</v>
      </c>
      <c r="K7" s="20" t="s">
        <v>422</v>
      </c>
      <c r="L7" s="48" t="s">
        <v>75</v>
      </c>
      <c r="M7" s="20" t="s">
        <v>424</v>
      </c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>
      <c r="A8" s="48" t="s">
        <v>100</v>
      </c>
      <c r="B8" s="49">
        <v>5056.1</v>
      </c>
      <c r="C8" s="20" t="s">
        <v>232</v>
      </c>
      <c r="D8" s="32">
        <v>12.57650354</v>
      </c>
      <c r="E8" s="32">
        <v>2.714</v>
      </c>
      <c r="F8" s="32">
        <v>2.372824737731915</v>
      </c>
      <c r="G8" s="176">
        <v>4.3E-6</v>
      </c>
      <c r="H8" s="175">
        <v>600000.0</v>
      </c>
      <c r="I8" s="176">
        <v>2.6</v>
      </c>
      <c r="J8" s="176">
        <v>1230.0</v>
      </c>
      <c r="K8" s="20" t="s">
        <v>422</v>
      </c>
      <c r="L8" s="48" t="s">
        <v>75</v>
      </c>
      <c r="M8" s="20" t="s">
        <v>424</v>
      </c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>
      <c r="A9" s="48" t="s">
        <v>104</v>
      </c>
      <c r="B9" s="49">
        <v>5056.4</v>
      </c>
      <c r="C9" s="20" t="s">
        <v>232</v>
      </c>
      <c r="D9" s="32">
        <v>18.11404505</v>
      </c>
      <c r="E9" s="32">
        <v>2.739</v>
      </c>
      <c r="F9" s="32">
        <v>2.2430738557615504</v>
      </c>
      <c r="G9" s="176">
        <v>1.1E-6</v>
      </c>
      <c r="H9" s="174">
        <v>691000.0</v>
      </c>
      <c r="I9" s="176">
        <v>0.76</v>
      </c>
      <c r="J9" s="176">
        <v>726.0</v>
      </c>
      <c r="K9" s="20" t="s">
        <v>422</v>
      </c>
      <c r="L9" s="48" t="s">
        <v>75</v>
      </c>
      <c r="M9" s="20" t="s">
        <v>424</v>
      </c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>
      <c r="A10" s="48" t="s">
        <v>111</v>
      </c>
      <c r="B10" s="49">
        <v>5056.65</v>
      </c>
      <c r="C10" s="20" t="s">
        <v>232</v>
      </c>
      <c r="D10" s="32">
        <v>10.54145263</v>
      </c>
      <c r="E10" s="32">
        <v>2.757</v>
      </c>
      <c r="F10" s="32">
        <v>2.4664987538369862</v>
      </c>
      <c r="G10" s="176">
        <v>2.4E-6</v>
      </c>
      <c r="H10" s="174">
        <v>708000.0</v>
      </c>
      <c r="I10" s="176">
        <v>1.7</v>
      </c>
      <c r="J10" s="176">
        <v>1100.0</v>
      </c>
      <c r="K10" s="20" t="s">
        <v>422</v>
      </c>
      <c r="L10" s="48" t="s">
        <v>423</v>
      </c>
      <c r="M10" s="20" t="s">
        <v>424</v>
      </c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>
      <c r="A11" s="48" t="s">
        <v>115</v>
      </c>
      <c r="B11" s="49">
        <v>5056.95</v>
      </c>
      <c r="C11" s="20" t="s">
        <v>232</v>
      </c>
      <c r="D11" s="32">
        <v>9.654288354</v>
      </c>
      <c r="E11" s="32">
        <v>2.745</v>
      </c>
      <c r="F11" s="32">
        <v>2.480105732685832</v>
      </c>
      <c r="G11" s="176">
        <v>3.14E-6</v>
      </c>
      <c r="H11" s="174">
        <v>834000.0</v>
      </c>
      <c r="I11" s="176">
        <v>2.62</v>
      </c>
      <c r="J11" s="176">
        <v>1480.0</v>
      </c>
      <c r="K11" s="20" t="s">
        <v>422</v>
      </c>
      <c r="L11" s="48" t="s">
        <v>423</v>
      </c>
      <c r="M11" s="20" t="s">
        <v>424</v>
      </c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>
      <c r="A12" s="48" t="s">
        <v>123</v>
      </c>
      <c r="B12" s="49">
        <v>5211.8</v>
      </c>
      <c r="C12" s="20" t="s">
        <v>119</v>
      </c>
      <c r="D12" s="32">
        <v>2.761</v>
      </c>
      <c r="E12" s="20">
        <v>2.701</v>
      </c>
      <c r="F12" s="32">
        <v>2.626</v>
      </c>
      <c r="G12" s="174">
        <v>1.42E-6</v>
      </c>
      <c r="H12" s="175"/>
      <c r="I12" s="174">
        <v>2.72</v>
      </c>
      <c r="J12" s="174">
        <v>2280.0</v>
      </c>
      <c r="K12" s="20" t="s">
        <v>426</v>
      </c>
      <c r="L12" s="48" t="s">
        <v>427</v>
      </c>
      <c r="M12" s="20" t="s">
        <v>424</v>
      </c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>
      <c r="A13" s="48" t="s">
        <v>127</v>
      </c>
      <c r="B13" s="49">
        <v>5212.75</v>
      </c>
      <c r="C13" s="20" t="s">
        <v>119</v>
      </c>
      <c r="D13" s="32">
        <v>7.28</v>
      </c>
      <c r="E13" s="20">
        <v>2.713</v>
      </c>
      <c r="F13" s="32">
        <v>2.516</v>
      </c>
      <c r="G13" s="174">
        <v>1.29E-6</v>
      </c>
      <c r="H13" s="175"/>
      <c r="I13" s="174">
        <v>2.4</v>
      </c>
      <c r="J13" s="174">
        <v>2130.0</v>
      </c>
      <c r="K13" s="20" t="s">
        <v>426</v>
      </c>
      <c r="L13" s="48" t="s">
        <v>428</v>
      </c>
      <c r="M13" s="20" t="s">
        <v>424</v>
      </c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>
      <c r="A14" s="48" t="s">
        <v>129</v>
      </c>
      <c r="B14" s="49">
        <v>5215.2</v>
      </c>
      <c r="C14" s="20" t="s">
        <v>119</v>
      </c>
      <c r="D14" s="32">
        <v>8.86</v>
      </c>
      <c r="E14" s="20">
        <v>2.631</v>
      </c>
      <c r="F14" s="32">
        <v>2.398</v>
      </c>
      <c r="G14" s="174">
        <v>1.06E-6</v>
      </c>
      <c r="H14" s="174"/>
      <c r="I14" s="174">
        <v>1.94</v>
      </c>
      <c r="J14" s="174">
        <v>1880.0</v>
      </c>
      <c r="K14" s="20" t="s">
        <v>426</v>
      </c>
      <c r="L14" s="48" t="s">
        <v>75</v>
      </c>
      <c r="M14" s="20" t="s">
        <v>424</v>
      </c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>
      <c r="A15" s="48" t="s">
        <v>132</v>
      </c>
      <c r="B15" s="49">
        <v>5220.2</v>
      </c>
      <c r="C15" s="20" t="s">
        <v>119</v>
      </c>
      <c r="D15" s="32">
        <v>6.411</v>
      </c>
      <c r="E15" s="32">
        <v>2.718</v>
      </c>
      <c r="F15" s="32">
        <v>2.544</v>
      </c>
      <c r="G15" s="176">
        <v>1.29E-6</v>
      </c>
      <c r="H15" s="175"/>
      <c r="I15" s="176">
        <v>2.4</v>
      </c>
      <c r="J15" s="176">
        <v>2140.0</v>
      </c>
      <c r="K15" s="20" t="s">
        <v>426</v>
      </c>
      <c r="L15" s="48" t="s">
        <v>75</v>
      </c>
      <c r="M15" s="20" t="s">
        <v>424</v>
      </c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>
      <c r="A16" s="48" t="s">
        <v>135</v>
      </c>
      <c r="B16" s="49">
        <v>5225.25</v>
      </c>
      <c r="C16" s="20" t="s">
        <v>119</v>
      </c>
      <c r="D16" s="32">
        <v>12.889</v>
      </c>
      <c r="E16" s="32">
        <v>2.766</v>
      </c>
      <c r="F16" s="32">
        <v>2.41</v>
      </c>
      <c r="G16" s="176">
        <v>1.42E-6</v>
      </c>
      <c r="H16" s="175"/>
      <c r="I16" s="176">
        <v>2.73</v>
      </c>
      <c r="J16" s="176">
        <v>2290.0</v>
      </c>
      <c r="K16" s="20" t="s">
        <v>426</v>
      </c>
      <c r="L16" s="48" t="s">
        <v>429</v>
      </c>
      <c r="M16" s="20" t="s">
        <v>424</v>
      </c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>
      <c r="A17" s="48" t="s">
        <v>140</v>
      </c>
      <c r="B17" s="49">
        <v>5227.0</v>
      </c>
      <c r="C17" s="20" t="s">
        <v>119</v>
      </c>
      <c r="D17" s="32">
        <v>10.938</v>
      </c>
      <c r="E17" s="32">
        <v>2.729</v>
      </c>
      <c r="F17" s="32">
        <v>2.431</v>
      </c>
      <c r="G17" s="176">
        <v>1.11E-6</v>
      </c>
      <c r="H17" s="175"/>
      <c r="I17" s="176">
        <v>2.03</v>
      </c>
      <c r="J17" s="176">
        <v>1930.0</v>
      </c>
      <c r="K17" s="20" t="s">
        <v>426</v>
      </c>
      <c r="L17" s="48" t="s">
        <v>428</v>
      </c>
      <c r="M17" s="20" t="s">
        <v>424</v>
      </c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>
      <c r="A18" s="48" t="s">
        <v>143</v>
      </c>
      <c r="B18" s="49">
        <v>5230.5</v>
      </c>
      <c r="C18" s="20" t="s">
        <v>119</v>
      </c>
      <c r="D18" s="32">
        <v>19.657</v>
      </c>
      <c r="E18" s="32">
        <v>2.713</v>
      </c>
      <c r="F18" s="32">
        <v>2.18</v>
      </c>
      <c r="G18" s="176">
        <v>1.05E-6</v>
      </c>
      <c r="H18" s="174"/>
      <c r="I18" s="176">
        <v>1.92</v>
      </c>
      <c r="J18" s="176">
        <v>1870.0</v>
      </c>
      <c r="K18" s="20" t="s">
        <v>426</v>
      </c>
      <c r="L18" s="48" t="s">
        <v>429</v>
      </c>
      <c r="M18" s="20" t="s">
        <v>424</v>
      </c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>
      <c r="A19" s="48" t="s">
        <v>145</v>
      </c>
      <c r="B19" s="49">
        <v>5232.05</v>
      </c>
      <c r="C19" s="20" t="s">
        <v>119</v>
      </c>
      <c r="D19" s="32">
        <v>14.671</v>
      </c>
      <c r="E19" s="32">
        <v>2.706</v>
      </c>
      <c r="F19" s="32">
        <v>2.309</v>
      </c>
      <c r="G19" s="176">
        <v>7.7E-7</v>
      </c>
      <c r="H19" s="174"/>
      <c r="I19" s="176">
        <v>1.4</v>
      </c>
      <c r="J19" s="176">
        <v>1600.0</v>
      </c>
      <c r="K19" s="20" t="s">
        <v>426</v>
      </c>
      <c r="L19" s="48" t="s">
        <v>429</v>
      </c>
      <c r="M19" s="20" t="s">
        <v>424</v>
      </c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>
      <c r="A20" s="20" t="s">
        <v>430</v>
      </c>
      <c r="B20" s="36"/>
      <c r="C20" s="20" t="s">
        <v>236</v>
      </c>
      <c r="D20" s="32">
        <v>18.6382</v>
      </c>
      <c r="E20" s="20"/>
      <c r="F20" s="20"/>
      <c r="G20" s="174">
        <v>1.11E-6</v>
      </c>
      <c r="H20" s="20"/>
      <c r="I20" s="174">
        <v>2.05</v>
      </c>
      <c r="J20" s="174">
        <v>1940.0</v>
      </c>
      <c r="K20" s="20" t="s">
        <v>426</v>
      </c>
      <c r="L20" s="20" t="s">
        <v>204</v>
      </c>
      <c r="M20" s="20" t="s">
        <v>424</v>
      </c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ht="15.75" customHeight="1">
      <c r="A21" s="20" t="s">
        <v>431</v>
      </c>
      <c r="B21" s="36"/>
      <c r="C21" s="20" t="s">
        <v>236</v>
      </c>
      <c r="D21" s="32">
        <v>16.3504</v>
      </c>
      <c r="E21" s="20"/>
      <c r="F21" s="20"/>
      <c r="G21" s="174">
        <v>1.05E-6</v>
      </c>
      <c r="H21" s="20"/>
      <c r="I21" s="174">
        <v>1.92</v>
      </c>
      <c r="J21" s="174">
        <v>1870.0</v>
      </c>
      <c r="K21" s="20" t="s">
        <v>426</v>
      </c>
      <c r="L21" s="20" t="s">
        <v>181</v>
      </c>
      <c r="M21" s="20" t="s">
        <v>424</v>
      </c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ht="15.75" customHeight="1">
      <c r="A22" s="20" t="s">
        <v>432</v>
      </c>
      <c r="B22" s="36"/>
      <c r="C22" s="20" t="s">
        <v>236</v>
      </c>
      <c r="D22" s="32">
        <v>13.454400000000001</v>
      </c>
      <c r="E22" s="20"/>
      <c r="F22" s="20"/>
      <c r="G22" s="174">
        <v>8.86E-7</v>
      </c>
      <c r="H22" s="20"/>
      <c r="I22" s="174">
        <v>1.6</v>
      </c>
      <c r="J22" s="174">
        <v>1700.0</v>
      </c>
      <c r="K22" s="20" t="s">
        <v>426</v>
      </c>
      <c r="L22" s="20"/>
      <c r="M22" s="20" t="s">
        <v>424</v>
      </c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ht="15.75" customHeight="1">
      <c r="A23" s="20" t="s">
        <v>433</v>
      </c>
      <c r="B23" s="36"/>
      <c r="C23" s="20" t="s">
        <v>236</v>
      </c>
      <c r="D23" s="32">
        <v>13.945999999999998</v>
      </c>
      <c r="E23" s="20"/>
      <c r="F23" s="20"/>
      <c r="G23" s="174">
        <v>9.86E-7</v>
      </c>
      <c r="H23" s="20"/>
      <c r="I23" s="174">
        <v>1.79</v>
      </c>
      <c r="J23" s="174">
        <v>1810.0</v>
      </c>
      <c r="K23" s="20" t="s">
        <v>426</v>
      </c>
      <c r="L23" s="20" t="s">
        <v>181</v>
      </c>
      <c r="M23" s="20" t="s">
        <v>424</v>
      </c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ht="15.75" customHeight="1">
      <c r="A24" s="20" t="s">
        <v>198</v>
      </c>
      <c r="B24" s="36"/>
      <c r="C24" s="20" t="s">
        <v>236</v>
      </c>
      <c r="D24" s="32">
        <v>23.561</v>
      </c>
      <c r="E24" s="20"/>
      <c r="F24" s="20"/>
      <c r="G24" s="174">
        <v>8.33E-7</v>
      </c>
      <c r="H24" s="20"/>
      <c r="I24" s="174">
        <v>1.51</v>
      </c>
      <c r="J24" s="174">
        <v>1660.0</v>
      </c>
      <c r="K24" s="20" t="s">
        <v>426</v>
      </c>
      <c r="L24" s="20" t="s">
        <v>181</v>
      </c>
      <c r="M24" s="20" t="s">
        <v>424</v>
      </c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ht="15.75" customHeight="1">
      <c r="A25" s="20" t="s">
        <v>434</v>
      </c>
      <c r="B25" s="36"/>
      <c r="C25" s="20" t="s">
        <v>237</v>
      </c>
      <c r="D25" s="32">
        <v>41.6438</v>
      </c>
      <c r="E25" s="20"/>
      <c r="F25" s="20"/>
      <c r="G25" s="174" t="s">
        <v>435</v>
      </c>
      <c r="H25" s="20"/>
      <c r="I25" s="174" t="s">
        <v>436</v>
      </c>
      <c r="J25" s="174" t="s">
        <v>437</v>
      </c>
      <c r="K25" s="20" t="s">
        <v>426</v>
      </c>
      <c r="L25" s="20"/>
      <c r="M25" s="20" t="s">
        <v>424</v>
      </c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ht="15.75" customHeight="1">
      <c r="A26" s="20" t="s">
        <v>438</v>
      </c>
      <c r="B26" s="36"/>
      <c r="C26" s="20" t="s">
        <v>237</v>
      </c>
      <c r="D26" s="32">
        <v>26.924799999999998</v>
      </c>
      <c r="E26" s="20"/>
      <c r="F26" s="20"/>
      <c r="G26" s="174" t="s">
        <v>439</v>
      </c>
      <c r="H26" s="20"/>
      <c r="I26" s="174" t="s">
        <v>440</v>
      </c>
      <c r="J26" s="174" t="s">
        <v>441</v>
      </c>
      <c r="K26" s="20" t="s">
        <v>426</v>
      </c>
      <c r="L26" s="20"/>
      <c r="M26" s="20" t="s">
        <v>424</v>
      </c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ht="15.75" customHeight="1">
      <c r="A27" s="20" t="s">
        <v>442</v>
      </c>
      <c r="B27" s="36"/>
      <c r="C27" s="20" t="s">
        <v>237</v>
      </c>
      <c r="D27" s="32">
        <v>3.5647999999999995</v>
      </c>
      <c r="E27" s="20"/>
      <c r="F27" s="20"/>
      <c r="G27" s="174" t="s">
        <v>443</v>
      </c>
      <c r="H27" s="20"/>
      <c r="I27" s="174" t="s">
        <v>444</v>
      </c>
      <c r="J27" s="174" t="s">
        <v>445</v>
      </c>
      <c r="K27" s="20" t="s">
        <v>426</v>
      </c>
      <c r="L27" s="20"/>
      <c r="M27" s="20" t="s">
        <v>424</v>
      </c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ht="15.75" customHeight="1">
      <c r="A28" s="20" t="s">
        <v>446</v>
      </c>
      <c r="B28" s="36"/>
      <c r="C28" s="20" t="s">
        <v>237</v>
      </c>
      <c r="D28" s="32">
        <v>31.2762</v>
      </c>
      <c r="E28" s="20"/>
      <c r="F28" s="20"/>
      <c r="G28" s="174" t="s">
        <v>447</v>
      </c>
      <c r="H28" s="20"/>
      <c r="I28" s="174" t="s">
        <v>448</v>
      </c>
      <c r="J28" s="174" t="s">
        <v>449</v>
      </c>
      <c r="K28" s="20" t="s">
        <v>426</v>
      </c>
      <c r="L28" s="20"/>
      <c r="M28" s="20" t="s">
        <v>424</v>
      </c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ht="15.75" customHeight="1"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ht="15.75" customHeight="1"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ht="15.75" customHeight="1"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ht="15.75" customHeight="1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ht="15.75" customHeight="1"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ht="15.75" customHeight="1"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ht="15.75" customHeight="1"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ht="15.75" customHeight="1"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ht="15.75" customHeight="1"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ht="15.75" customHeight="1"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ht="15.75" customHeight="1"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ht="15.75" customHeight="1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ht="15.75" customHeight="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ht="15.75" customHeight="1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ht="15.75" customHeight="1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ht="15.75" customHeight="1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ht="15.75" customHeight="1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ht="15.75" customHeight="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ht="15.75" customHeight="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ht="15.75" customHeight="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ht="15.75" customHeight="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ht="15.75" customHeight="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ht="15.75" customHeight="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ht="15.75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ht="15.75" customHeight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ht="15.75" customHeigh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ht="15.75" customHeight="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ht="15.75" customHeight="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ht="15.75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ht="15.75" customHeight="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ht="15.75" customHeight="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ht="15.75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ht="15.75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ht="15.75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ht="15.75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ht="15.75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ht="15.75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ht="15.75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ht="15.75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ht="15.75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ht="15.75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ht="15.75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ht="15.75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ht="15.75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ht="15.75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ht="15.75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ht="15.75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ht="15.75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ht="15.75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ht="15.75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ht="15.75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ht="15.75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ht="15.75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ht="15.75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ht="15.75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ht="15.7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ht="15.7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ht="15.7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ht="15.75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ht="15.75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ht="15.75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ht="15.75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ht="15.75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ht="15.75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ht="15.75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ht="15.75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ht="15.75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ht="15.75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ht="15.75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ht="15.75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ht="15.7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ht="15.7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ht="15.7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ht="15.7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ht="15.7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ht="15.7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ht="15.7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ht="15.75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ht="15.75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ht="15.7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ht="15.75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ht="15.7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ht="15.7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ht="15.7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ht="15.7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ht="15.7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ht="15.7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ht="15.7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ht="15.7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ht="15.7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ht="15.7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ht="15.7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ht="15.7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ht="15.7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ht="15.7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ht="15.7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ht="15.7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ht="15.7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ht="15.7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ht="15.7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ht="15.7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ht="15.7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ht="15.7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ht="15.7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ht="15.7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ht="15.7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ht="15.7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ht="15.7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ht="15.7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ht="15.7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ht="15.7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ht="15.7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ht="15.7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ht="15.7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ht="15.7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ht="15.7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ht="15.7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ht="15.7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ht="15.7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ht="15.7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ht="15.7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ht="15.7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ht="15.7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ht="15.7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ht="15.75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ht="15.7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ht="15.75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ht="15.7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ht="15.75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ht="15.7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ht="15.75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ht="15.75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ht="15.75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ht="15.75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ht="15.7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ht="15.75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ht="15.75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ht="15.75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ht="15.75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ht="15.7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ht="15.7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ht="15.7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ht="15.7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ht="15.7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ht="15.7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ht="15.7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ht="15.7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ht="15.75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ht="15.7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ht="15.7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ht="15.7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ht="15.75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ht="15.75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ht="15.7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ht="15.7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ht="15.75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ht="15.75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ht="15.75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ht="15.75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ht="15.75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ht="15.75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ht="15.75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ht="15.75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ht="15.75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ht="15.75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ht="15.75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ht="15.75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ht="15.75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ht="15.75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ht="15.75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ht="15.75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ht="15.75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ht="15.75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ht="15.75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ht="15.75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ht="15.75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ht="15.75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ht="15.75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ht="15.75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ht="15.75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ht="15.75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ht="15.75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ht="15.75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ht="15.75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ht="15.7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ht="15.7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ht="15.7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ht="15.75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ht="15.75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ht="15.75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ht="15.75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ht="15.75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ht="15.75" customHeight="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 ht="15.75" customHeight="1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 ht="15.75" customHeight="1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 ht="15.75" customHeight="1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 ht="15.75" customHeight="1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 ht="15.75" customHeight="1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 ht="15.75" customHeight="1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 ht="15.75" customHeight="1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 ht="15.75" customHeight="1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 ht="15.75" customHeight="1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 ht="15.75" customHeight="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 ht="15.75" customHeight="1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 ht="15.75" customHeight="1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 ht="15.75" customHeight="1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 ht="15.75" customHeight="1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 ht="15.75" customHeight="1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 ht="15.75" customHeight="1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 ht="15.75" customHeight="1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 ht="15.75" customHeight="1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 ht="15.75" customHeight="1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 ht="15.75" customHeight="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 ht="15.75" customHeight="1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 ht="15.75" customHeight="1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 ht="15.75" customHeight="1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 ht="15.75" customHeight="1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 ht="15.75" customHeight="1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 ht="15.75" customHeight="1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 ht="15.75" customHeight="1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 ht="15.75" customHeight="1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 ht="15.75" customHeight="1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 ht="15.75" customHeight="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 ht="15.75" customHeight="1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 ht="15.75" customHeight="1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 ht="15.75" customHeight="1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 ht="15.75" customHeight="1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 ht="15.75" customHeight="1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 ht="15.75" customHeight="1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 ht="15.75" customHeight="1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 ht="15.75" customHeight="1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 ht="15.75" customHeight="1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 ht="15.75" customHeight="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 ht="15.75" customHeight="1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 ht="15.75" customHeight="1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 ht="15.75" customHeight="1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 ht="15.75" customHeight="1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 ht="15.75" customHeight="1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 ht="15.75" customHeight="1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 ht="15.75" customHeight="1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 ht="15.75" customHeight="1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 ht="15.75" customHeight="1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 ht="15.75" customHeight="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 ht="15.75" customHeight="1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 ht="15.75" customHeight="1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 ht="15.75" customHeight="1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 ht="15.75" customHeight="1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 ht="15.75" customHeight="1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 ht="15.75" customHeight="1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 ht="15.75" customHeight="1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 ht="15.75" customHeight="1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 ht="15.75" customHeight="1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 ht="15.75" customHeight="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 ht="15.75" customHeight="1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 ht="15.75" customHeight="1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 ht="15.75" customHeight="1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 ht="15.75" customHeight="1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 ht="15.75" customHeight="1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 ht="15.75" customHeight="1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 ht="15.75" customHeight="1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 ht="15.75" customHeight="1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 ht="15.75" customHeight="1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 ht="15.75" customHeight="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 ht="15.75" customHeight="1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 ht="15.75" customHeight="1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 ht="15.75" customHeight="1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 ht="15.75" customHeight="1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 ht="15.75" customHeight="1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 ht="15.75" customHeight="1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 ht="15.75" customHeight="1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 ht="15.75" customHeight="1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 ht="15.75" customHeight="1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 ht="15.75" customHeight="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 ht="15.75" customHeight="1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 ht="15.75" customHeight="1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 ht="15.75" customHeight="1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 ht="15.75" customHeight="1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 ht="15.75" customHeight="1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 ht="15.75" customHeight="1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 ht="15.75" customHeight="1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 ht="15.75" customHeight="1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 ht="15.75" customHeight="1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 ht="15.75" customHeight="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 ht="15.75" customHeight="1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 ht="15.75" customHeight="1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 ht="15.75" customHeight="1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 ht="15.75" customHeight="1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 ht="15.75" customHeight="1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 ht="15.75" customHeight="1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 ht="15.75" customHeight="1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 ht="15.75" customHeight="1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 ht="15.75" customHeight="1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 ht="15.75" customHeight="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 ht="15.75" customHeight="1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 ht="15.75" customHeight="1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 ht="15.75" customHeight="1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 ht="15.75" customHeight="1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 ht="15.75" customHeight="1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 ht="15.75" customHeight="1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 ht="15.75" customHeight="1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 ht="15.75" customHeight="1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 ht="15.75" customHeight="1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 ht="15.75" customHeight="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 ht="15.75" customHeight="1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 ht="15.75" customHeight="1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 ht="15.75" customHeight="1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 ht="15.75" customHeight="1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 ht="15.75" customHeight="1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 ht="15.75" customHeight="1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 ht="15.75" customHeight="1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 ht="15.75" customHeight="1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 ht="15.75" customHeight="1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 ht="15.75" customHeight="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 ht="15.75" customHeight="1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 ht="15.75" customHeight="1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 ht="15.75" customHeight="1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 ht="15.75" customHeight="1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 ht="15.75" customHeight="1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 ht="15.75" customHeight="1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 ht="15.75" customHeight="1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 ht="15.75" customHeight="1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 ht="15.75" customHeight="1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 ht="15.75" customHeight="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 ht="15.75" customHeight="1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 ht="15.75" customHeight="1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 ht="15.75" customHeight="1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 ht="15.75" customHeight="1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 ht="15.75" customHeight="1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 ht="15.75" customHeight="1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 ht="15.75" customHeight="1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 ht="15.75" customHeight="1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 ht="15.75" customHeight="1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 ht="15.75" customHeight="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 ht="15.75" customHeight="1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 ht="15.75" customHeight="1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 ht="15.75" customHeight="1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 ht="15.75" customHeight="1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 ht="15.75" customHeight="1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 ht="15.75" customHeight="1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 ht="15.75" customHeight="1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 ht="15.75" customHeight="1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 ht="15.75" customHeight="1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 ht="15.75" customHeight="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 ht="15.75" customHeight="1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 ht="15.75" customHeight="1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 ht="15.75" customHeight="1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 ht="15.75" customHeight="1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 ht="15.75" customHeight="1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 ht="15.75" customHeight="1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 ht="15.75" customHeight="1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 ht="15.75" customHeight="1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 ht="15.75" customHeight="1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 ht="15.75" customHeight="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 ht="15.75" customHeight="1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 ht="15.75" customHeight="1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 ht="15.75" customHeight="1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 ht="15.75" customHeight="1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 ht="15.75" customHeight="1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 ht="15.75" customHeight="1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 ht="15.75" customHeight="1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 ht="15.75" customHeight="1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 ht="15.75" customHeight="1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 ht="15.75" customHeight="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 ht="15.75" customHeight="1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 ht="15.75" customHeight="1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 ht="15.75" customHeight="1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 ht="15.75" customHeight="1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 ht="15.75" customHeight="1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 ht="15.75" customHeight="1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 ht="15.75" customHeight="1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 ht="15.75" customHeight="1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 ht="15.75" customHeight="1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 ht="15.75" customHeight="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 ht="15.75" customHeight="1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 ht="15.75" customHeight="1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 ht="15.75" customHeight="1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 ht="15.75" customHeight="1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 ht="15.75" customHeight="1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 ht="15.75" customHeight="1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 ht="15.75" customHeight="1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 ht="15.75" customHeight="1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 ht="15.75" customHeight="1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 ht="15.75" customHeight="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 ht="15.75" customHeight="1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 ht="15.75" customHeight="1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 ht="15.75" customHeight="1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 ht="15.75" customHeight="1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 ht="15.75" customHeight="1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 ht="15.75" customHeight="1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 ht="15.75" customHeight="1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 ht="15.75" customHeight="1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 ht="15.75" customHeight="1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 ht="15.75" customHeight="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 ht="15.75" customHeight="1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 ht="15.75" customHeight="1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 ht="15.75" customHeight="1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 ht="15.75" customHeight="1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 ht="15.75" customHeight="1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 ht="15.75" customHeight="1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 ht="15.75" customHeight="1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 ht="15.75" customHeight="1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 ht="15.75" customHeight="1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 ht="15.75" customHeight="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 ht="15.75" customHeight="1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 ht="15.75" customHeight="1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 ht="15.75" customHeight="1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 ht="15.75" customHeight="1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 ht="15.75" customHeight="1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 ht="15.75" customHeight="1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 ht="15.75" customHeight="1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 ht="15.75" customHeight="1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 ht="15.75" customHeight="1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 ht="15.75" customHeight="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 ht="15.75" customHeight="1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 ht="15.75" customHeight="1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 ht="15.75" customHeight="1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 ht="15.75" customHeight="1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 ht="15.75" customHeight="1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 ht="15.75" customHeight="1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 ht="15.75" customHeight="1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 ht="15.75" customHeight="1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 ht="15.75" customHeight="1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 ht="15.75" customHeight="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 ht="15.75" customHeight="1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 ht="15.75" customHeight="1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 ht="15.75" customHeight="1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 ht="15.75" customHeight="1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 ht="15.75" customHeight="1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 ht="15.75" customHeight="1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 ht="15.75" customHeight="1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 ht="15.75" customHeight="1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 ht="15.75" customHeight="1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 ht="15.75" customHeight="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 ht="15.75" customHeight="1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 ht="15.75" customHeight="1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 ht="15.75" customHeight="1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 ht="15.75" customHeight="1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 ht="15.75" customHeight="1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 ht="15.75" customHeight="1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 ht="15.75" customHeight="1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 ht="15.75" customHeight="1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 ht="15.75" customHeight="1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 ht="15.75" customHeight="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 ht="15.75" customHeight="1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 ht="15.75" customHeight="1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 ht="15.75" customHeight="1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 ht="15.75" customHeight="1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 ht="15.75" customHeight="1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 ht="15.75" customHeight="1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 ht="15.75" customHeight="1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 ht="15.75" customHeight="1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 ht="15.75" customHeight="1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 ht="15.75" customHeight="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 ht="15.75" customHeight="1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 ht="15.75" customHeight="1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 ht="15.75" customHeight="1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 ht="15.75" customHeight="1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 ht="15.75" customHeight="1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 ht="15.75" customHeight="1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 ht="15.75" customHeight="1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 ht="15.75" customHeight="1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 ht="15.75" customHeight="1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 ht="15.75" customHeight="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 ht="15.75" customHeight="1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 ht="15.75" customHeight="1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 ht="15.75" customHeight="1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 ht="15.75" customHeight="1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 ht="15.75" customHeight="1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 ht="15.75" customHeight="1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 ht="15.75" customHeight="1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 ht="15.75" customHeight="1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 ht="15.75" customHeight="1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 ht="15.75" customHeight="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 ht="15.75" customHeight="1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 ht="15.75" customHeight="1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 ht="15.75" customHeight="1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 ht="15.75" customHeight="1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 ht="15.75" customHeight="1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 ht="15.75" customHeight="1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 ht="15.75" customHeight="1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 ht="15.75" customHeight="1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 ht="15.75" customHeight="1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 ht="15.75" customHeight="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 ht="15.75" customHeight="1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 ht="15.75" customHeight="1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 ht="15.75" customHeight="1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 ht="15.75" customHeight="1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 ht="15.75" customHeight="1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 ht="15.75" customHeight="1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 ht="15.75" customHeight="1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 ht="15.75" customHeight="1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 ht="15.75" customHeight="1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 ht="15.75" customHeight="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 ht="15.75" customHeight="1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 ht="15.75" customHeight="1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 ht="15.75" customHeight="1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 ht="15.75" customHeight="1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 ht="15.75" customHeight="1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 ht="15.75" customHeight="1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 ht="15.75" customHeight="1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 ht="15.75" customHeight="1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 ht="15.75" customHeight="1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 ht="15.75" customHeight="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 ht="15.75" customHeight="1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 ht="15.75" customHeight="1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 ht="15.75" customHeight="1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 ht="15.75" customHeight="1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 ht="15.75" customHeight="1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 ht="15.75" customHeight="1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 ht="15.75" customHeight="1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 ht="15.75" customHeight="1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 ht="15.75" customHeight="1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 ht="15.75" customHeight="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 ht="15.75" customHeight="1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 ht="15.75" customHeight="1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 ht="15.75" customHeight="1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 ht="15.75" customHeight="1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 ht="15.75" customHeight="1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 ht="15.75" customHeight="1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 ht="15.75" customHeight="1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 ht="15.75" customHeight="1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 ht="15.75" customHeight="1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 ht="15.75" customHeight="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 ht="15.75" customHeight="1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 ht="15.75" customHeight="1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 ht="15.75" customHeight="1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 ht="15.75" customHeight="1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 ht="15.75" customHeight="1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 ht="15.75" customHeight="1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 ht="15.75" customHeight="1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 ht="15.75" customHeight="1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 ht="15.75" customHeight="1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 ht="15.75" customHeight="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 ht="15.75" customHeight="1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 ht="15.75" customHeight="1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 ht="15.75" customHeight="1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 ht="15.75" customHeight="1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 ht="15.75" customHeight="1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 ht="15.75" customHeight="1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 ht="15.75" customHeight="1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 ht="15.75" customHeight="1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 ht="15.75" customHeight="1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 ht="15.75" customHeight="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 ht="15.75" customHeight="1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 ht="15.75" customHeight="1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 ht="15.75" customHeight="1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 ht="15.75" customHeight="1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 ht="15.75" customHeight="1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 ht="15.75" customHeight="1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 ht="15.75" customHeight="1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 ht="15.75" customHeight="1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 ht="15.75" customHeight="1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 ht="15.75" customHeight="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 ht="15.75" customHeight="1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 ht="15.75" customHeight="1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 ht="15.75" customHeight="1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 ht="15.75" customHeight="1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 ht="15.75" customHeight="1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 ht="15.75" customHeight="1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 ht="15.75" customHeight="1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 ht="15.75" customHeight="1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 ht="15.75" customHeight="1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 ht="15.75" customHeight="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 ht="15.75" customHeight="1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 ht="15.75" customHeight="1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 ht="15.75" customHeight="1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 ht="15.75" customHeight="1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 ht="15.75" customHeight="1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 ht="15.75" customHeight="1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 ht="15.75" customHeight="1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 ht="15.75" customHeight="1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 ht="15.75" customHeight="1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 ht="15.75" customHeight="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 ht="15.75" customHeight="1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 ht="15.75" customHeight="1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 ht="15.75" customHeight="1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 ht="15.75" customHeight="1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 ht="15.75" customHeight="1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 ht="15.75" customHeight="1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 ht="15.75" customHeight="1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 ht="15.75" customHeight="1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 ht="15.75" customHeight="1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 ht="15.75" customHeight="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 ht="15.75" customHeight="1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 ht="15.75" customHeight="1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 ht="15.75" customHeight="1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 ht="15.75" customHeight="1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 ht="15.75" customHeight="1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 ht="15.75" customHeight="1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 ht="15.75" customHeight="1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 ht="15.75" customHeight="1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 ht="15.75" customHeight="1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 ht="15.75" customHeight="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 ht="15.75" customHeight="1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 ht="15.75" customHeight="1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 ht="15.75" customHeight="1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 ht="15.75" customHeight="1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 ht="15.75" customHeight="1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 ht="15.75" customHeight="1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 ht="15.75" customHeight="1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 ht="15.75" customHeight="1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 ht="15.75" customHeight="1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 ht="15.75" customHeight="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 ht="15.75" customHeight="1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 ht="15.75" customHeight="1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 ht="15.75" customHeight="1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 ht="15.75" customHeight="1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 ht="15.75" customHeight="1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 ht="15.75" customHeight="1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 ht="15.75" customHeight="1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 ht="15.75" customHeight="1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 ht="15.75" customHeight="1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 ht="15.75" customHeight="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 ht="15.75" customHeight="1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 ht="15.75" customHeight="1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 ht="15.75" customHeight="1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 ht="15.75" customHeight="1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 ht="15.75" customHeight="1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 ht="15.75" customHeight="1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 ht="15.75" customHeight="1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 ht="15.75" customHeight="1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 ht="15.75" customHeight="1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 ht="15.75" customHeight="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 ht="15.75" customHeight="1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 ht="15.75" customHeight="1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 ht="15.75" customHeight="1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 ht="15.75" customHeight="1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 ht="15.75" customHeight="1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 ht="15.75" customHeight="1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 ht="15.75" customHeight="1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 ht="15.75" customHeight="1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 ht="15.75" customHeight="1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 ht="15.75" customHeight="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 ht="15.75" customHeight="1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 ht="15.75" customHeight="1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 ht="15.75" customHeight="1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 ht="15.75" customHeight="1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 ht="15.75" customHeight="1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 ht="15.75" customHeight="1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 ht="15.75" customHeight="1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 ht="15.75" customHeight="1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 ht="15.75" customHeight="1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 ht="15.75" customHeight="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 ht="15.75" customHeight="1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 ht="15.75" customHeight="1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 ht="15.75" customHeight="1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 ht="15.75" customHeight="1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 ht="15.75" customHeight="1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 ht="15.75" customHeight="1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 ht="15.75" customHeight="1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 ht="15.75" customHeight="1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 ht="15.75" customHeight="1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 ht="15.75" customHeight="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 ht="15.75" customHeight="1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 ht="15.75" customHeight="1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 ht="15.75" customHeight="1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 ht="15.75" customHeight="1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 ht="15.75" customHeight="1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 ht="15.75" customHeight="1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 ht="15.75" customHeight="1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 ht="15.75" customHeight="1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 ht="15.75" customHeight="1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 ht="15.75" customHeight="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 ht="15.75" customHeight="1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 ht="15.75" customHeight="1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 ht="15.75" customHeight="1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 ht="15.75" customHeight="1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 ht="15.75" customHeight="1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 ht="15.75" customHeight="1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 ht="15.75" customHeight="1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 ht="15.75" customHeight="1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 ht="15.75" customHeight="1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 ht="15.75" customHeight="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 ht="15.75" customHeight="1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 ht="15.75" customHeight="1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 ht="15.75" customHeight="1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 ht="15.75" customHeight="1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 ht="15.75" customHeight="1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 ht="15.75" customHeight="1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 ht="15.75" customHeight="1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 ht="15.75" customHeight="1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 ht="15.75" customHeight="1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 ht="15.75" customHeight="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 ht="15.75" customHeight="1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 ht="15.75" customHeight="1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 ht="15.75" customHeight="1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 ht="15.75" customHeight="1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 ht="15.75" customHeight="1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 ht="15.75" customHeight="1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 ht="15.75" customHeight="1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 ht="15.75" customHeight="1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 ht="15.75" customHeight="1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 ht="15.75" customHeight="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 ht="15.75" customHeight="1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 ht="15.75" customHeight="1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 ht="15.75" customHeight="1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 ht="15.75" customHeight="1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 ht="15.75" customHeight="1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 ht="15.75" customHeight="1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 ht="15.75" customHeight="1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 ht="15.75" customHeight="1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 ht="15.75" customHeight="1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 ht="15.75" customHeight="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 ht="15.75" customHeight="1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 ht="15.75" customHeight="1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 ht="15.75" customHeight="1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 ht="15.75" customHeight="1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 ht="15.75" customHeight="1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 ht="15.75" customHeight="1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 ht="15.75" customHeight="1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 ht="15.75" customHeight="1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 ht="15.75" customHeight="1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 ht="15.75" customHeight="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 ht="15.75" customHeight="1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 ht="15.75" customHeight="1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 ht="15.75" customHeight="1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 ht="15.75" customHeight="1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 ht="15.75" customHeight="1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 ht="15.75" customHeight="1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 ht="15.75" customHeight="1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 ht="15.75" customHeight="1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 ht="15.75" customHeight="1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 ht="15.75" customHeight="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 ht="15.75" customHeight="1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 ht="15.75" customHeight="1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 ht="15.75" customHeight="1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 ht="15.75" customHeight="1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 ht="15.75" customHeight="1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 ht="15.75" customHeight="1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 ht="15.75" customHeight="1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 ht="15.75" customHeight="1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 ht="15.75" customHeight="1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 ht="15.75" customHeight="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 ht="15.75" customHeight="1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 ht="15.75" customHeight="1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 ht="15.75" customHeight="1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 ht="15.75" customHeight="1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 ht="15.75" customHeight="1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 ht="15.75" customHeight="1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 ht="15.75" customHeight="1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 ht="15.75" customHeight="1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 ht="15.75" customHeight="1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 ht="15.75" customHeight="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 ht="15.75" customHeight="1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 ht="15.75" customHeight="1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 ht="15.75" customHeight="1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 ht="15.75" customHeight="1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 ht="15.75" customHeight="1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 ht="15.75" customHeight="1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 ht="15.75" customHeight="1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 ht="15.75" customHeight="1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 ht="15.75" customHeight="1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 ht="15.75" customHeight="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 ht="15.75" customHeight="1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 ht="15.75" customHeight="1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 ht="15.75" customHeight="1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 ht="15.75" customHeight="1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 ht="15.75" customHeight="1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 ht="15.75" customHeight="1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 ht="15.75" customHeight="1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 ht="15.75" customHeight="1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 ht="15.75" customHeight="1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 ht="15.75" customHeight="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 ht="15.75" customHeight="1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 ht="15.75" customHeight="1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 ht="15.75" customHeight="1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 ht="15.75" customHeight="1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 ht="15.75" customHeight="1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 ht="15.75" customHeight="1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 ht="15.75" customHeight="1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 ht="15.75" customHeight="1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 ht="15.75" customHeight="1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 ht="15.75" customHeight="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 ht="15.75" customHeight="1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 ht="15.75" customHeight="1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 ht="15.75" customHeight="1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 ht="15.75" customHeight="1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 ht="15.75" customHeight="1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 ht="15.75" customHeight="1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 ht="15.75" customHeight="1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 ht="15.75" customHeight="1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 ht="15.75" customHeight="1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 ht="15.75" customHeight="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 ht="15.75" customHeight="1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 ht="15.75" customHeight="1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 ht="15.75" customHeight="1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 ht="15.75" customHeight="1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 ht="15.75" customHeight="1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 ht="15.75" customHeight="1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 ht="15.75" customHeight="1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 ht="15.75" customHeight="1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 ht="15.75" customHeight="1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 ht="15.75" customHeight="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 ht="15.75" customHeight="1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 ht="15.75" customHeight="1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 ht="15.75" customHeight="1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 ht="15.75" customHeight="1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 ht="15.75" customHeight="1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 ht="15.75" customHeight="1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 ht="15.75" customHeight="1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 ht="15.75" customHeight="1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 ht="15.75" customHeight="1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 ht="15.75" customHeight="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 ht="15.75" customHeight="1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 ht="15.75" customHeight="1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 ht="15.75" customHeight="1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 ht="15.75" customHeight="1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 ht="15.75" customHeight="1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 ht="15.75" customHeight="1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 ht="15.75" customHeight="1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 ht="15.75" customHeight="1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 ht="15.75" customHeight="1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 ht="15.75" customHeight="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 ht="15.75" customHeight="1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 ht="15.75" customHeight="1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 ht="15.75" customHeight="1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 ht="15.75" customHeight="1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 ht="15.75" customHeight="1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 ht="15.75" customHeight="1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 ht="15.75" customHeight="1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 ht="15.75" customHeight="1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 ht="15.75" customHeight="1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 ht="15.75" customHeight="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 ht="15.75" customHeight="1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 ht="15.75" customHeight="1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 ht="15.75" customHeight="1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 ht="15.75" customHeight="1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 ht="15.75" customHeight="1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 ht="15.75" customHeight="1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 ht="15.75" customHeight="1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 ht="15.75" customHeight="1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 ht="15.75" customHeight="1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 ht="15.75" customHeight="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 ht="15.75" customHeight="1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 ht="15.75" customHeight="1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 ht="15.75" customHeight="1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 ht="15.75" customHeight="1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 ht="15.75" customHeight="1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 ht="15.75" customHeight="1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 ht="15.75" customHeight="1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 ht="15.75" customHeight="1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 ht="15.75" customHeight="1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 ht="15.75" customHeight="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 ht="15.75" customHeight="1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 ht="15.75" customHeight="1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 ht="15.75" customHeight="1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 ht="15.75" customHeight="1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 ht="15.75" customHeight="1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 ht="15.75" customHeight="1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 ht="15.75" customHeight="1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 ht="15.75" customHeight="1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 ht="15.75" customHeight="1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 ht="15.75" customHeight="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 ht="15.75" customHeight="1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 ht="15.75" customHeight="1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 ht="15.75" customHeight="1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 ht="15.75" customHeight="1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 ht="15.75" customHeight="1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 ht="15.75" customHeight="1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 ht="15.75" customHeight="1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 ht="15.75" customHeight="1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 ht="15.75" customHeight="1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 ht="15.75" customHeight="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 ht="15.75" customHeight="1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 ht="15.75" customHeight="1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 ht="15.75" customHeight="1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 ht="15.75" customHeight="1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 ht="15.75" customHeight="1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 ht="15.75" customHeight="1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 ht="15.75" customHeight="1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 ht="15.75" customHeight="1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 ht="15.75" customHeight="1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 ht="15.75" customHeight="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 ht="15.75" customHeight="1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 ht="15.75" customHeight="1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 ht="15.75" customHeight="1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 ht="15.75" customHeight="1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 ht="15.75" customHeight="1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 ht="15.75" customHeight="1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 ht="15.75" customHeight="1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 ht="15.75" customHeight="1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 ht="15.75" customHeight="1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 ht="15.75" customHeight="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 ht="15.75" customHeight="1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 ht="15.75" customHeight="1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 ht="15.75" customHeight="1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 ht="15.75" customHeight="1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 ht="15.75" customHeight="1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 ht="15.75" customHeight="1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 ht="15.75" customHeight="1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 ht="15.75" customHeight="1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 ht="15.75" customHeight="1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 ht="15.75" customHeight="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 ht="15.75" customHeight="1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 ht="15.75" customHeight="1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 ht="15.75" customHeight="1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 ht="15.75" customHeight="1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 ht="15.75" customHeight="1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 ht="15.75" customHeight="1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 ht="15.75" customHeight="1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 ht="15.75" customHeight="1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 ht="15.75" customHeight="1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 ht="15.75" customHeight="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 ht="15.75" customHeight="1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 ht="15.75" customHeight="1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 ht="15.75" customHeight="1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 ht="15.75" customHeight="1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 ht="15.75" customHeight="1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 ht="15.75" customHeight="1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 ht="15.75" customHeight="1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 ht="15.75" customHeight="1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 ht="15.75" customHeight="1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 ht="15.75" customHeight="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 ht="15.75" customHeight="1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 ht="15.75" customHeight="1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 ht="15.75" customHeight="1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 ht="15.75" customHeight="1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 ht="15.75" customHeight="1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 ht="15.75" customHeight="1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 ht="15.75" customHeight="1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 ht="15.75" customHeight="1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 ht="15.75" customHeight="1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 ht="15.75" customHeight="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 ht="15.75" customHeight="1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 ht="15.75" customHeight="1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 ht="15.75" customHeight="1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 ht="15.75" customHeight="1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 ht="15.75" customHeight="1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 ht="15.75" customHeight="1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 ht="15.75" customHeight="1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 ht="15.75" customHeight="1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 ht="15.75" customHeight="1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 ht="15.75" customHeight="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 ht="15.75" customHeight="1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 ht="15.75" customHeight="1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 ht="15.75" customHeight="1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 ht="15.75" customHeight="1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 ht="15.75" customHeight="1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 ht="15.75" customHeight="1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 ht="15.75" customHeight="1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 ht="15.75" customHeight="1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 ht="15.75" customHeight="1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 ht="15.75" customHeight="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 ht="15.75" customHeight="1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 ht="15.75" customHeight="1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 ht="15.75" customHeight="1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 ht="15.75" customHeight="1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 ht="15.75" customHeight="1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 ht="15.75" customHeight="1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 ht="15.75" customHeight="1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 ht="15.75" customHeight="1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 ht="15.75" customHeight="1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 ht="15.75" customHeight="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 ht="15.75" customHeight="1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 ht="15.75" customHeight="1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 ht="15.75" customHeight="1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 ht="15.75" customHeight="1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 ht="15.75" customHeight="1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 ht="15.75" customHeight="1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 ht="15.75" customHeight="1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 ht="15.75" customHeight="1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 ht="15.75" customHeight="1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 ht="15.75" customHeight="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 ht="15.75" customHeight="1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 ht="15.75" customHeight="1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 ht="15.75" customHeight="1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 ht="15.75" customHeight="1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  <row r="996" ht="15.75" customHeight="1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</row>
    <row r="997" ht="15.75" customHeight="1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  <row r="998" ht="15.75" customHeight="1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</row>
    <row r="999" ht="15.75" customHeight="1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</row>
    <row r="1000" ht="15.75" customHeight="1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</row>
  </sheetData>
  <mergeCells count="6">
    <mergeCell ref="A1:A2"/>
    <mergeCell ref="B1:B2"/>
    <mergeCell ref="C1:C2"/>
    <mergeCell ref="K1:K2"/>
    <mergeCell ref="L1:L2"/>
    <mergeCell ref="M1:M2"/>
  </mergeCells>
  <printOptions/>
  <pageMargins bottom="0.787401575" footer="0.0" header="0.0" left="0.511811024" right="0.511811024" top="0.7874015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14.0"/>
    <col customWidth="1" min="3" max="3" width="24.0"/>
    <col customWidth="1" min="4" max="4" width="12.57"/>
    <col customWidth="1" min="5" max="5" width="11.14"/>
    <col customWidth="1" min="6" max="6" width="6.86"/>
    <col customWidth="1" min="7" max="8" width="11.14"/>
    <col customWidth="1" min="9" max="9" width="9.71"/>
    <col customWidth="1" min="10" max="11" width="9.14"/>
    <col customWidth="1" min="12" max="12" width="13.29"/>
    <col customWidth="1" min="13" max="13" width="14.71"/>
    <col customWidth="1" min="14" max="15" width="9.14"/>
    <col customWidth="1" min="16" max="16" width="13.29"/>
    <col customWidth="1" min="17" max="17" width="14.71"/>
    <col customWidth="1" min="18" max="18" width="21.71"/>
    <col customWidth="1" min="19" max="19" width="12.14"/>
    <col customWidth="1" min="20" max="20" width="13.0"/>
    <col customWidth="1" min="21" max="21" width="38.57"/>
    <col customWidth="1" min="22" max="22" width="10.57"/>
    <col customWidth="1" min="23" max="26" width="8.71"/>
  </cols>
  <sheetData>
    <row r="1">
      <c r="A1" s="177"/>
      <c r="B1" s="178"/>
      <c r="C1" s="179"/>
      <c r="D1" s="180" t="s">
        <v>450</v>
      </c>
      <c r="E1" s="84"/>
      <c r="F1" s="85"/>
      <c r="G1" s="181" t="s">
        <v>451</v>
      </c>
      <c r="H1" s="182"/>
      <c r="I1" s="183"/>
      <c r="J1" s="184" t="s">
        <v>452</v>
      </c>
      <c r="K1" s="26"/>
      <c r="L1" s="26"/>
      <c r="M1" s="27"/>
      <c r="N1" s="184" t="s">
        <v>453</v>
      </c>
      <c r="O1" s="26"/>
      <c r="P1" s="26"/>
      <c r="Q1" s="27"/>
      <c r="R1" s="185"/>
      <c r="S1" s="182"/>
      <c r="T1" s="182"/>
      <c r="U1" s="183"/>
      <c r="V1" s="28"/>
      <c r="W1" s="28"/>
      <c r="X1" s="28"/>
      <c r="Y1" s="28"/>
      <c r="Z1" s="28"/>
    </row>
    <row r="2">
      <c r="A2" s="186" t="s">
        <v>51</v>
      </c>
      <c r="B2" s="152" t="s">
        <v>53</v>
      </c>
      <c r="C2" s="153" t="s">
        <v>317</v>
      </c>
      <c r="D2" s="187" t="s">
        <v>454</v>
      </c>
      <c r="E2" s="188" t="s">
        <v>455</v>
      </c>
      <c r="F2" s="189"/>
      <c r="G2" s="188" t="s">
        <v>454</v>
      </c>
      <c r="H2" s="188" t="s">
        <v>455</v>
      </c>
      <c r="I2" s="190"/>
      <c r="J2" s="186" t="s">
        <v>456</v>
      </c>
      <c r="K2" s="188" t="s">
        <v>457</v>
      </c>
      <c r="L2" s="188" t="s">
        <v>458</v>
      </c>
      <c r="M2" s="190" t="s">
        <v>459</v>
      </c>
      <c r="N2" s="186" t="s">
        <v>456</v>
      </c>
      <c r="O2" s="188" t="s">
        <v>457</v>
      </c>
      <c r="P2" s="188" t="s">
        <v>458</v>
      </c>
      <c r="Q2" s="191" t="s">
        <v>460</v>
      </c>
      <c r="R2" s="192" t="s">
        <v>21</v>
      </c>
      <c r="S2" s="188" t="s">
        <v>23</v>
      </c>
      <c r="T2" s="188" t="s">
        <v>461</v>
      </c>
      <c r="U2" s="193" t="s">
        <v>462</v>
      </c>
      <c r="V2" s="28"/>
      <c r="W2" s="28"/>
      <c r="X2" s="28"/>
      <c r="Y2" s="28"/>
      <c r="Z2" s="28"/>
    </row>
    <row r="3">
      <c r="A3" s="54" t="s">
        <v>85</v>
      </c>
      <c r="B3" s="54">
        <v>5055.1</v>
      </c>
      <c r="C3" s="54" t="s">
        <v>232</v>
      </c>
      <c r="D3" s="56">
        <v>2.757904</v>
      </c>
      <c r="E3" s="194">
        <f t="shared" ref="E3:E302" si="1">D3/1000</f>
        <v>0.002757904</v>
      </c>
      <c r="F3" s="36">
        <f t="shared" ref="F3:F10" si="2">0.011/E3</f>
        <v>3.988536222</v>
      </c>
      <c r="G3" s="54">
        <v>2.76</v>
      </c>
      <c r="H3" s="54">
        <v>0.003</v>
      </c>
      <c r="I3" s="55">
        <v>0.362594201973673</v>
      </c>
      <c r="J3" s="54">
        <v>12.789</v>
      </c>
      <c r="K3" s="54">
        <v>-0.009</v>
      </c>
      <c r="L3" s="54">
        <v>2.757904</v>
      </c>
      <c r="M3" s="54">
        <v>12.672764811742063</v>
      </c>
      <c r="N3" s="54">
        <v>7.021</v>
      </c>
      <c r="O3" s="54">
        <v>0.031</v>
      </c>
      <c r="P3" s="54">
        <v>2.757904</v>
      </c>
      <c r="Q3" s="54">
        <v>6.803635202450684</v>
      </c>
      <c r="R3" s="56">
        <f t="shared" ref="R3:R302" si="3">1/I3</f>
        <v>2.757904</v>
      </c>
      <c r="S3" s="110">
        <v>33.868</v>
      </c>
      <c r="T3" s="110">
        <v>0.9185690327152475</v>
      </c>
      <c r="U3" s="110"/>
      <c r="V3" s="195"/>
      <c r="W3" s="28"/>
      <c r="X3" s="28"/>
      <c r="Y3" s="28"/>
      <c r="Z3" s="28"/>
    </row>
    <row r="4">
      <c r="A4" s="20" t="s">
        <v>85</v>
      </c>
      <c r="B4" s="54">
        <v>5055.1</v>
      </c>
      <c r="C4" s="20" t="s">
        <v>232</v>
      </c>
      <c r="D4" s="36">
        <v>5.515808</v>
      </c>
      <c r="E4" s="140">
        <f t="shared" si="1"/>
        <v>0.005515808</v>
      </c>
      <c r="F4" s="36">
        <f t="shared" si="2"/>
        <v>1.994268111</v>
      </c>
      <c r="G4" s="20">
        <v>5.52</v>
      </c>
      <c r="H4" s="20">
        <v>0.006</v>
      </c>
      <c r="I4" s="47">
        <v>0.1812971009868364</v>
      </c>
      <c r="J4" s="20">
        <v>12.789</v>
      </c>
      <c r="K4" s="20">
        <v>-0.009</v>
      </c>
      <c r="L4" s="20">
        <v>5.515808</v>
      </c>
      <c r="M4" s="20">
        <v>12.593954070032627</v>
      </c>
      <c r="N4" s="20">
        <v>7.021</v>
      </c>
      <c r="O4" s="20">
        <v>0.031</v>
      </c>
      <c r="P4" s="20">
        <v>5.515808</v>
      </c>
      <c r="Q4" s="20">
        <v>6.659001146748675</v>
      </c>
      <c r="R4" s="56">
        <f t="shared" si="3"/>
        <v>5.515808</v>
      </c>
      <c r="S4" s="32">
        <v>33.868</v>
      </c>
      <c r="T4" s="32">
        <v>0.837138065430495</v>
      </c>
      <c r="U4" s="32">
        <v>0.0321558272539791</v>
      </c>
      <c r="V4" s="195"/>
      <c r="W4" s="28"/>
      <c r="X4" s="28"/>
      <c r="Y4" s="28"/>
      <c r="Z4" s="28"/>
    </row>
    <row r="5">
      <c r="A5" s="20" t="s">
        <v>85</v>
      </c>
      <c r="B5" s="54">
        <v>5055.1</v>
      </c>
      <c r="C5" s="20" t="s">
        <v>232</v>
      </c>
      <c r="D5" s="36">
        <v>8.273712</v>
      </c>
      <c r="E5" s="140">
        <f t="shared" si="1"/>
        <v>0.008273712</v>
      </c>
      <c r="F5" s="36">
        <f t="shared" si="2"/>
        <v>1.329512074</v>
      </c>
      <c r="G5" s="20">
        <v>8.27</v>
      </c>
      <c r="H5" s="20">
        <v>0.008</v>
      </c>
      <c r="I5" s="47">
        <v>0.12086473399122427</v>
      </c>
      <c r="J5" s="20">
        <v>12.789</v>
      </c>
      <c r="K5" s="20">
        <v>-0.009</v>
      </c>
      <c r="L5" s="20">
        <v>8.273712</v>
      </c>
      <c r="M5" s="20">
        <v>12.548080141650873</v>
      </c>
      <c r="N5" s="20">
        <v>7.021</v>
      </c>
      <c r="O5" s="20">
        <v>0.031</v>
      </c>
      <c r="P5" s="20">
        <v>8.273712</v>
      </c>
      <c r="Q5" s="20">
        <v>6.575825207203107</v>
      </c>
      <c r="R5" s="56">
        <f t="shared" si="3"/>
        <v>8.273712</v>
      </c>
      <c r="S5" s="32">
        <v>33.868</v>
      </c>
      <c r="T5" s="32">
        <v>0.7557070981457423</v>
      </c>
      <c r="U5" s="32">
        <v>0.0300095346427593</v>
      </c>
      <c r="V5" s="195"/>
      <c r="W5" s="28"/>
      <c r="X5" s="28"/>
      <c r="Y5" s="28"/>
      <c r="Z5" s="28"/>
    </row>
    <row r="6">
      <c r="A6" s="20" t="s">
        <v>85</v>
      </c>
      <c r="B6" s="54">
        <v>5055.1</v>
      </c>
      <c r="C6" s="20" t="s">
        <v>232</v>
      </c>
      <c r="D6" s="36">
        <v>11.031616</v>
      </c>
      <c r="E6" s="140">
        <f t="shared" si="1"/>
        <v>0.011031616</v>
      </c>
      <c r="F6" s="36">
        <f t="shared" si="2"/>
        <v>0.9971340554</v>
      </c>
      <c r="G6" s="20">
        <v>11.03</v>
      </c>
      <c r="H6" s="20">
        <v>0.011</v>
      </c>
      <c r="I6" s="47">
        <v>0.0906485504934182</v>
      </c>
      <c r="J6" s="20">
        <v>12.789</v>
      </c>
      <c r="K6" s="20">
        <v>-0.009</v>
      </c>
      <c r="L6" s="20">
        <v>11.031616</v>
      </c>
      <c r="M6" s="20">
        <v>12.515633444971066</v>
      </c>
      <c r="N6" s="20">
        <v>7.021</v>
      </c>
      <c r="O6" s="20">
        <v>0.031</v>
      </c>
      <c r="P6" s="20">
        <v>11.031616</v>
      </c>
      <c r="Q6" s="20">
        <v>6.517441772367216</v>
      </c>
      <c r="R6" s="56">
        <f t="shared" si="3"/>
        <v>11.031616</v>
      </c>
      <c r="S6" s="32">
        <v>33.868</v>
      </c>
      <c r="T6" s="32">
        <v>0.6742761308609898</v>
      </c>
      <c r="U6" s="32">
        <v>0.029024505241542743</v>
      </c>
      <c r="V6" s="195"/>
      <c r="W6" s="28"/>
      <c r="X6" s="28"/>
      <c r="Y6" s="28"/>
      <c r="Z6" s="28"/>
    </row>
    <row r="7">
      <c r="A7" s="20" t="s">
        <v>85</v>
      </c>
      <c r="B7" s="54">
        <v>5055.1</v>
      </c>
      <c r="C7" s="20" t="s">
        <v>232</v>
      </c>
      <c r="D7" s="36">
        <v>13.78952</v>
      </c>
      <c r="E7" s="140">
        <f t="shared" si="1"/>
        <v>0.01378952</v>
      </c>
      <c r="F7" s="36">
        <f t="shared" si="2"/>
        <v>0.7977072443</v>
      </c>
      <c r="G7" s="20">
        <v>13.79</v>
      </c>
      <c r="H7" s="20">
        <v>0.014</v>
      </c>
      <c r="I7" s="47">
        <v>0.07251884039473455</v>
      </c>
      <c r="J7" s="20">
        <v>12.789</v>
      </c>
      <c r="K7" s="20">
        <v>-0.009</v>
      </c>
      <c r="L7" s="20">
        <v>13.78952</v>
      </c>
      <c r="M7" s="20">
        <v>12.490523621294358</v>
      </c>
      <c r="N7" s="20">
        <v>7.021</v>
      </c>
      <c r="O7" s="20">
        <v>0.031</v>
      </c>
      <c r="P7" s="20">
        <v>13.78952</v>
      </c>
      <c r="Q7" s="20">
        <v>6.472513268684939</v>
      </c>
      <c r="R7" s="56">
        <f t="shared" si="3"/>
        <v>13.78952</v>
      </c>
      <c r="S7" s="32">
        <v>33.868</v>
      </c>
      <c r="T7" s="32">
        <v>0.5928451635762372</v>
      </c>
      <c r="U7" s="32">
        <v>0.02827635181222419</v>
      </c>
      <c r="V7" s="195"/>
      <c r="W7" s="28"/>
      <c r="X7" s="28"/>
      <c r="Y7" s="28"/>
      <c r="Z7" s="28"/>
    </row>
    <row r="8">
      <c r="A8" s="20" t="s">
        <v>85</v>
      </c>
      <c r="B8" s="54">
        <v>5055.1</v>
      </c>
      <c r="C8" s="20" t="s">
        <v>232</v>
      </c>
      <c r="D8" s="36">
        <v>16.547424</v>
      </c>
      <c r="E8" s="140">
        <f t="shared" si="1"/>
        <v>0.016547424</v>
      </c>
      <c r="F8" s="36">
        <f t="shared" si="2"/>
        <v>0.664756037</v>
      </c>
      <c r="G8" s="20">
        <v>16.55</v>
      </c>
      <c r="H8" s="20">
        <v>0.017</v>
      </c>
      <c r="I8" s="47">
        <v>0.060432366995612136</v>
      </c>
      <c r="J8" s="20">
        <v>12.789</v>
      </c>
      <c r="K8" s="20">
        <v>-0.009</v>
      </c>
      <c r="L8" s="20">
        <v>16.547424</v>
      </c>
      <c r="M8" s="20">
        <v>12.470044802268843</v>
      </c>
      <c r="N8" s="20">
        <v>7.021</v>
      </c>
      <c r="O8" s="20">
        <v>0.031</v>
      </c>
      <c r="P8" s="20">
        <v>16.547424</v>
      </c>
      <c r="Q8" s="20">
        <v>6.436034016023029</v>
      </c>
      <c r="R8" s="56">
        <f t="shared" si="3"/>
        <v>16.547424</v>
      </c>
      <c r="S8" s="32">
        <v>33.868</v>
      </c>
      <c r="T8" s="32">
        <v>0.5114141962914847</v>
      </c>
      <c r="U8" s="32">
        <v>0.02767624300491293</v>
      </c>
      <c r="V8" s="195"/>
      <c r="W8" s="28"/>
      <c r="X8" s="28"/>
      <c r="Y8" s="28"/>
      <c r="Z8" s="28"/>
    </row>
    <row r="9">
      <c r="A9" s="20" t="s">
        <v>85</v>
      </c>
      <c r="B9" s="54">
        <v>5055.1</v>
      </c>
      <c r="C9" s="20" t="s">
        <v>232</v>
      </c>
      <c r="D9" s="36">
        <v>19.305328</v>
      </c>
      <c r="E9" s="140">
        <f t="shared" si="1"/>
        <v>0.019305328</v>
      </c>
      <c r="F9" s="36">
        <f t="shared" si="2"/>
        <v>0.5697908888</v>
      </c>
      <c r="G9" s="20">
        <v>19.31</v>
      </c>
      <c r="H9" s="20">
        <v>0.019</v>
      </c>
      <c r="I9" s="47">
        <v>0.05179917171052468</v>
      </c>
      <c r="J9" s="20">
        <v>12.789</v>
      </c>
      <c r="K9" s="20">
        <v>-0.009</v>
      </c>
      <c r="L9" s="20">
        <v>19.305328</v>
      </c>
      <c r="M9" s="20">
        <v>12.45275640467022</v>
      </c>
      <c r="N9" s="20">
        <v>7.021</v>
      </c>
      <c r="O9" s="20">
        <v>0.031</v>
      </c>
      <c r="P9" s="20">
        <v>19.305328</v>
      </c>
      <c r="Q9" s="20">
        <v>6.405351695182441</v>
      </c>
      <c r="R9" s="56">
        <f t="shared" si="3"/>
        <v>19.305328</v>
      </c>
      <c r="S9" s="32">
        <v>33.868</v>
      </c>
      <c r="T9" s="32">
        <v>0.429983229006732</v>
      </c>
      <c r="U9" s="32">
        <v>0.02687107342774213</v>
      </c>
      <c r="V9" s="195"/>
      <c r="W9" s="28"/>
      <c r="X9" s="28"/>
      <c r="Y9" s="28"/>
      <c r="Z9" s="28"/>
    </row>
    <row r="10">
      <c r="A10" s="20" t="s">
        <v>85</v>
      </c>
      <c r="B10" s="54">
        <v>5055.1</v>
      </c>
      <c r="C10" s="20" t="s">
        <v>232</v>
      </c>
      <c r="D10" s="36">
        <v>22.063232</v>
      </c>
      <c r="E10" s="140">
        <f t="shared" si="1"/>
        <v>0.022063232</v>
      </c>
      <c r="F10" s="36">
        <f t="shared" si="2"/>
        <v>0.4985670277</v>
      </c>
      <c r="G10" s="20">
        <v>22.06</v>
      </c>
      <c r="H10" s="20">
        <v>0.022</v>
      </c>
      <c r="I10" s="47">
        <v>0.0453242752467091</v>
      </c>
      <c r="J10" s="20">
        <v>12.789</v>
      </c>
      <c r="K10" s="20">
        <v>-0.009</v>
      </c>
      <c r="L10" s="20">
        <v>22.063232</v>
      </c>
      <c r="M10" s="20">
        <v>12.437799888567678</v>
      </c>
      <c r="N10" s="20">
        <v>7.021</v>
      </c>
      <c r="O10" s="20">
        <v>0.031</v>
      </c>
      <c r="P10" s="20">
        <v>22.063232</v>
      </c>
      <c r="Q10" s="20">
        <v>6.378891716655878</v>
      </c>
      <c r="R10" s="56">
        <f t="shared" si="3"/>
        <v>22.063232</v>
      </c>
      <c r="S10" s="32">
        <v>33.868</v>
      </c>
      <c r="T10" s="32">
        <v>0.3485522617219796</v>
      </c>
      <c r="U10" s="32">
        <v>0.02645572508140418</v>
      </c>
      <c r="V10" s="195"/>
      <c r="W10" s="28"/>
      <c r="X10" s="28"/>
      <c r="Y10" s="28"/>
      <c r="Z10" s="28"/>
    </row>
    <row r="11">
      <c r="A11" s="20" t="s">
        <v>89</v>
      </c>
      <c r="B11" s="20">
        <v>5055.2</v>
      </c>
      <c r="C11" s="20" t="s">
        <v>232</v>
      </c>
      <c r="D11" s="36">
        <v>2.757904</v>
      </c>
      <c r="E11" s="140">
        <f t="shared" si="1"/>
        <v>0.002757904</v>
      </c>
      <c r="F11" s="36">
        <v>4.713724625657746</v>
      </c>
      <c r="G11" s="20">
        <v>2.76</v>
      </c>
      <c r="H11" s="20">
        <v>0.003</v>
      </c>
      <c r="I11" s="47">
        <v>0.7251884039473456</v>
      </c>
      <c r="J11" s="20">
        <v>13.667</v>
      </c>
      <c r="K11" s="20">
        <v>-0.011</v>
      </c>
      <c r="L11" s="20">
        <v>2.757904</v>
      </c>
      <c r="M11" s="20">
        <v>13.515335278521091</v>
      </c>
      <c r="N11" s="20">
        <v>4.898</v>
      </c>
      <c r="O11" s="20">
        <v>0.048</v>
      </c>
      <c r="P11" s="20">
        <v>2.757904</v>
      </c>
      <c r="Q11" s="20">
        <v>4.665207679347293</v>
      </c>
      <c r="R11" s="56">
        <f t="shared" si="3"/>
        <v>1.378952</v>
      </c>
      <c r="S11" s="32">
        <v>42.458</v>
      </c>
      <c r="T11" s="32">
        <v>0.9675219746573084</v>
      </c>
      <c r="U11" s="32"/>
      <c r="V11" s="28"/>
      <c r="W11" s="28"/>
      <c r="X11" s="28"/>
      <c r="Y11" s="28"/>
      <c r="Z11" s="28"/>
    </row>
    <row r="12">
      <c r="A12" s="20" t="s">
        <v>89</v>
      </c>
      <c r="B12" s="20">
        <v>5055.2</v>
      </c>
      <c r="C12" s="20" t="s">
        <v>232</v>
      </c>
      <c r="D12" s="36">
        <v>5.515808</v>
      </c>
      <c r="E12" s="140">
        <f t="shared" si="1"/>
        <v>0.005515808</v>
      </c>
      <c r="F12" s="36">
        <v>2.35686231282887</v>
      </c>
      <c r="G12" s="20">
        <v>5.52</v>
      </c>
      <c r="H12" s="20">
        <v>0.006</v>
      </c>
      <c r="I12" s="47">
        <v>0.3625942019736728</v>
      </c>
      <c r="J12" s="20">
        <v>13.667</v>
      </c>
      <c r="K12" s="20">
        <v>-0.011</v>
      </c>
      <c r="L12" s="20">
        <v>5.515808</v>
      </c>
      <c r="M12" s="20">
        <v>13.412677855749909</v>
      </c>
      <c r="N12" s="20">
        <v>4.898</v>
      </c>
      <c r="O12" s="20">
        <v>0.048</v>
      </c>
      <c r="P12" s="20">
        <v>5.515808</v>
      </c>
      <c r="Q12" s="20">
        <v>4.51254496096578</v>
      </c>
      <c r="R12" s="56">
        <f t="shared" si="3"/>
        <v>2.757904</v>
      </c>
      <c r="S12" s="32">
        <v>42.458</v>
      </c>
      <c r="T12" s="32">
        <v>0.9350439493146168</v>
      </c>
      <c r="U12" s="32">
        <v>0.046074539649503324</v>
      </c>
      <c r="V12" s="28"/>
      <c r="W12" s="28"/>
      <c r="X12" s="28"/>
      <c r="Y12" s="28"/>
      <c r="Z12" s="28"/>
    </row>
    <row r="13">
      <c r="A13" s="20" t="s">
        <v>89</v>
      </c>
      <c r="B13" s="20">
        <v>5055.2</v>
      </c>
      <c r="C13" s="20" t="s">
        <v>232</v>
      </c>
      <c r="D13" s="36">
        <v>8.273712</v>
      </c>
      <c r="E13" s="140">
        <f t="shared" si="1"/>
        <v>0.008273712</v>
      </c>
      <c r="F13" s="36">
        <v>1.5712415418859154</v>
      </c>
      <c r="G13" s="20">
        <v>8.27</v>
      </c>
      <c r="H13" s="20">
        <v>0.008</v>
      </c>
      <c r="I13" s="47">
        <v>0.24172946798244854</v>
      </c>
      <c r="J13" s="20">
        <v>13.667</v>
      </c>
      <c r="K13" s="20">
        <v>-0.011</v>
      </c>
      <c r="L13" s="20">
        <v>8.273712</v>
      </c>
      <c r="M13" s="20">
        <v>13.352988962751501</v>
      </c>
      <c r="N13" s="20">
        <v>4.898</v>
      </c>
      <c r="O13" s="20">
        <v>0.048</v>
      </c>
      <c r="P13" s="20">
        <v>8.273712</v>
      </c>
      <c r="Q13" s="20">
        <v>4.425569461610129</v>
      </c>
      <c r="R13" s="56">
        <f t="shared" si="3"/>
        <v>4.136856</v>
      </c>
      <c r="S13" s="32">
        <v>42.458</v>
      </c>
      <c r="T13" s="32">
        <v>0.9025659239719253</v>
      </c>
      <c r="U13" s="32">
        <v>0.03789523745635811</v>
      </c>
      <c r="V13" s="28"/>
      <c r="W13" s="28"/>
      <c r="X13" s="28"/>
      <c r="Y13" s="28"/>
      <c r="Z13" s="28"/>
    </row>
    <row r="14">
      <c r="A14" s="20" t="s">
        <v>89</v>
      </c>
      <c r="B14" s="20">
        <v>5055.2</v>
      </c>
      <c r="C14" s="20" t="s">
        <v>232</v>
      </c>
      <c r="D14" s="36">
        <v>11.031616</v>
      </c>
      <c r="E14" s="140">
        <f t="shared" si="1"/>
        <v>0.011031616</v>
      </c>
      <c r="F14" s="36">
        <v>1.1784311564144365</v>
      </c>
      <c r="G14" s="20">
        <v>11.03</v>
      </c>
      <c r="H14" s="20">
        <v>0.011</v>
      </c>
      <c r="I14" s="47">
        <v>0.1812971009868364</v>
      </c>
      <c r="J14" s="20">
        <v>13.667</v>
      </c>
      <c r="K14" s="20">
        <v>-0.011</v>
      </c>
      <c r="L14" s="20">
        <v>11.031616</v>
      </c>
      <c r="M14" s="20">
        <v>13.310800180297814</v>
      </c>
      <c r="N14" s="20">
        <v>4.898</v>
      </c>
      <c r="O14" s="20">
        <v>0.048</v>
      </c>
      <c r="P14" s="20">
        <v>11.031616</v>
      </c>
      <c r="Q14" s="20">
        <v>4.364877927060824</v>
      </c>
      <c r="R14" s="56">
        <f t="shared" si="3"/>
        <v>5.515808</v>
      </c>
      <c r="S14" s="32">
        <v>42.458</v>
      </c>
      <c r="T14" s="32">
        <v>0.8700878986292336</v>
      </c>
      <c r="U14" s="32">
        <v>0.03447702388257237</v>
      </c>
      <c r="V14" s="28"/>
      <c r="W14" s="28"/>
      <c r="X14" s="28"/>
      <c r="Y14" s="28"/>
      <c r="Z14" s="28"/>
    </row>
    <row r="15">
      <c r="A15" s="20" t="s">
        <v>89</v>
      </c>
      <c r="B15" s="20">
        <v>5055.2</v>
      </c>
      <c r="C15" s="20" t="s">
        <v>232</v>
      </c>
      <c r="D15" s="36">
        <v>13.78952</v>
      </c>
      <c r="E15" s="140">
        <f t="shared" si="1"/>
        <v>0.01378952</v>
      </c>
      <c r="F15" s="36">
        <v>0.9427449251315492</v>
      </c>
      <c r="G15" s="20">
        <v>13.79</v>
      </c>
      <c r="H15" s="20">
        <v>0.014</v>
      </c>
      <c r="I15" s="47">
        <v>0.1450376807894691</v>
      </c>
      <c r="J15" s="20">
        <v>13.667</v>
      </c>
      <c r="K15" s="20">
        <v>-0.011</v>
      </c>
      <c r="L15" s="20">
        <v>13.78952</v>
      </c>
      <c r="M15" s="20">
        <v>13.278167834564469</v>
      </c>
      <c r="N15" s="20">
        <v>4.898</v>
      </c>
      <c r="O15" s="20">
        <v>0.048</v>
      </c>
      <c r="P15" s="20">
        <v>13.78952</v>
      </c>
      <c r="Q15" s="20">
        <v>4.318375682496169</v>
      </c>
      <c r="R15" s="56">
        <f t="shared" si="3"/>
        <v>6.89476</v>
      </c>
      <c r="S15" s="32">
        <v>42.458</v>
      </c>
      <c r="T15" s="32">
        <v>0.837609873286542</v>
      </c>
      <c r="U15" s="32">
        <v>0.03316324170652384</v>
      </c>
      <c r="V15" s="28"/>
      <c r="W15" s="28"/>
      <c r="X15" s="28"/>
      <c r="Y15" s="28"/>
      <c r="Z15" s="28"/>
    </row>
    <row r="16">
      <c r="A16" s="20" t="s">
        <v>89</v>
      </c>
      <c r="B16" s="20">
        <v>5055.2</v>
      </c>
      <c r="C16" s="20" t="s">
        <v>232</v>
      </c>
      <c r="D16" s="36">
        <v>16.547424</v>
      </c>
      <c r="E16" s="140">
        <f t="shared" si="1"/>
        <v>0.016547424</v>
      </c>
      <c r="F16" s="36">
        <v>0.7856207709429577</v>
      </c>
      <c r="G16" s="20">
        <v>16.55</v>
      </c>
      <c r="H16" s="20">
        <v>0.017</v>
      </c>
      <c r="I16" s="47">
        <v>0.12086473399122427</v>
      </c>
      <c r="J16" s="20">
        <v>13.667</v>
      </c>
      <c r="K16" s="20">
        <v>-0.011</v>
      </c>
      <c r="L16" s="20">
        <v>16.547424</v>
      </c>
      <c r="M16" s="20">
        <v>13.251564661766041</v>
      </c>
      <c r="N16" s="20">
        <v>4.898</v>
      </c>
      <c r="O16" s="20">
        <v>0.048</v>
      </c>
      <c r="P16" s="20">
        <v>16.547424</v>
      </c>
      <c r="Q16" s="20">
        <v>4.280748585277751</v>
      </c>
      <c r="R16" s="56">
        <f t="shared" si="3"/>
        <v>8.273712</v>
      </c>
      <c r="S16" s="32">
        <v>42.458</v>
      </c>
      <c r="T16" s="32">
        <v>0.8051318479438504</v>
      </c>
      <c r="U16" s="32">
        <v>0.03203411539332133</v>
      </c>
      <c r="V16" s="28"/>
      <c r="W16" s="28"/>
      <c r="X16" s="28"/>
      <c r="Y16" s="28"/>
      <c r="Z16" s="28"/>
    </row>
    <row r="17">
      <c r="A17" s="20" t="s">
        <v>89</v>
      </c>
      <c r="B17" s="20">
        <v>5055.2</v>
      </c>
      <c r="C17" s="20" t="s">
        <v>232</v>
      </c>
      <c r="D17" s="36">
        <v>19.305328</v>
      </c>
      <c r="E17" s="140">
        <f t="shared" si="1"/>
        <v>0.019305328</v>
      </c>
      <c r="F17" s="36">
        <v>0.6733892322368208</v>
      </c>
      <c r="G17" s="20">
        <v>19.31</v>
      </c>
      <c r="H17" s="20">
        <v>0.019</v>
      </c>
      <c r="I17" s="47">
        <v>0.10359834342104936</v>
      </c>
      <c r="J17" s="20">
        <v>13.667</v>
      </c>
      <c r="K17" s="20">
        <v>-0.011</v>
      </c>
      <c r="L17" s="20">
        <v>19.305328</v>
      </c>
      <c r="M17" s="20">
        <v>13.2291135870965</v>
      </c>
      <c r="N17" s="20">
        <v>4.898</v>
      </c>
      <c r="O17" s="20">
        <v>0.048</v>
      </c>
      <c r="P17" s="20">
        <v>19.305328</v>
      </c>
      <c r="Q17" s="20">
        <v>4.24919122476004</v>
      </c>
      <c r="R17" s="56">
        <f t="shared" si="3"/>
        <v>9.652664</v>
      </c>
      <c r="S17" s="32">
        <v>42.458</v>
      </c>
      <c r="T17" s="32">
        <v>0.7726538226011588</v>
      </c>
      <c r="U17" s="32">
        <v>0.031550411234164105</v>
      </c>
      <c r="V17" s="28"/>
      <c r="W17" s="28"/>
      <c r="X17" s="28"/>
      <c r="Y17" s="28"/>
      <c r="Z17" s="28"/>
    </row>
    <row r="18">
      <c r="A18" s="20" t="s">
        <v>89</v>
      </c>
      <c r="B18" s="20">
        <v>5055.2</v>
      </c>
      <c r="C18" s="20" t="s">
        <v>232</v>
      </c>
      <c r="D18" s="36">
        <v>22.063232</v>
      </c>
      <c r="E18" s="140">
        <f t="shared" si="1"/>
        <v>0.022063232</v>
      </c>
      <c r="F18" s="36">
        <v>0.5892155782072183</v>
      </c>
      <c r="G18" s="20">
        <v>22.06</v>
      </c>
      <c r="H18" s="20">
        <v>0.022</v>
      </c>
      <c r="I18" s="47">
        <v>0.0906485504934182</v>
      </c>
      <c r="J18" s="20">
        <v>13.667</v>
      </c>
      <c r="K18" s="20">
        <v>-0.011</v>
      </c>
      <c r="L18" s="20">
        <v>22.063232</v>
      </c>
      <c r="M18" s="20">
        <v>13.209696329496332</v>
      </c>
      <c r="N18" s="20">
        <v>4.898</v>
      </c>
      <c r="O18" s="20">
        <v>0.048</v>
      </c>
      <c r="P18" s="20">
        <v>22.063232</v>
      </c>
      <c r="Q18" s="20">
        <v>4.222043100500261</v>
      </c>
      <c r="R18" s="56">
        <f t="shared" si="3"/>
        <v>11.031616</v>
      </c>
      <c r="S18" s="32">
        <v>42.458</v>
      </c>
      <c r="T18" s="32">
        <v>0.7401757972584673</v>
      </c>
      <c r="U18" s="32">
        <v>0.031141811122213356</v>
      </c>
      <c r="V18" s="28"/>
      <c r="W18" s="28"/>
      <c r="X18" s="28"/>
      <c r="Y18" s="28"/>
      <c r="Z18" s="28"/>
    </row>
    <row r="19">
      <c r="A19" s="20" t="s">
        <v>97</v>
      </c>
      <c r="B19" s="20">
        <v>5055.75</v>
      </c>
      <c r="C19" s="20" t="s">
        <v>232</v>
      </c>
      <c r="D19" s="36">
        <v>2.757904</v>
      </c>
      <c r="E19" s="140">
        <f t="shared" si="1"/>
        <v>0.002757904</v>
      </c>
      <c r="F19" s="36">
        <v>7.977072443420801</v>
      </c>
      <c r="G19" s="20">
        <v>2.76</v>
      </c>
      <c r="H19" s="20">
        <v>0.003</v>
      </c>
      <c r="I19" s="47">
        <v>1.088</v>
      </c>
      <c r="J19" s="20">
        <v>16.415</v>
      </c>
      <c r="K19" s="20">
        <v>-0.018</v>
      </c>
      <c r="L19" s="20">
        <v>2.757904</v>
      </c>
      <c r="M19" s="20">
        <v>16.117974430012985</v>
      </c>
      <c r="N19" s="20">
        <v>3.949</v>
      </c>
      <c r="O19" s="20">
        <v>0.056</v>
      </c>
      <c r="P19" s="20">
        <v>2.757904</v>
      </c>
      <c r="Q19" s="20">
        <v>3.7309093888896876</v>
      </c>
      <c r="R19" s="56">
        <f t="shared" si="3"/>
        <v>0.9191176471</v>
      </c>
      <c r="S19" s="32">
        <v>37.271</v>
      </c>
      <c r="T19" s="32">
        <v>0.9753396032556458</v>
      </c>
      <c r="U19" s="32"/>
      <c r="V19" s="28"/>
      <c r="W19" s="28"/>
      <c r="X19" s="28"/>
      <c r="Y19" s="28"/>
      <c r="Z19" s="28"/>
    </row>
    <row r="20">
      <c r="A20" s="20" t="s">
        <v>97</v>
      </c>
      <c r="B20" s="20">
        <v>5055.75</v>
      </c>
      <c r="C20" s="20" t="s">
        <v>232</v>
      </c>
      <c r="D20" s="36">
        <v>5.515808</v>
      </c>
      <c r="E20" s="140">
        <f t="shared" si="1"/>
        <v>0.005515808</v>
      </c>
      <c r="F20" s="36">
        <v>3.9885362217104006</v>
      </c>
      <c r="G20" s="20">
        <v>5.52</v>
      </c>
      <c r="H20" s="20">
        <v>0.006</v>
      </c>
      <c r="I20" s="47">
        <v>0.5439</v>
      </c>
      <c r="J20" s="20">
        <v>16.415</v>
      </c>
      <c r="K20" s="20">
        <v>-0.018</v>
      </c>
      <c r="L20" s="20">
        <v>5.515808</v>
      </c>
      <c r="M20" s="20">
        <v>15.918125431835312</v>
      </c>
      <c r="N20" s="20">
        <v>3.949</v>
      </c>
      <c r="O20" s="20">
        <v>0.056</v>
      </c>
      <c r="P20" s="20">
        <v>5.515808</v>
      </c>
      <c r="Q20" s="20">
        <v>3.5888641720395675</v>
      </c>
      <c r="R20" s="56">
        <f t="shared" si="3"/>
        <v>1.838573267</v>
      </c>
      <c r="S20" s="32">
        <v>37.271</v>
      </c>
      <c r="T20" s="32">
        <v>0.9506701385220494</v>
      </c>
      <c r="U20" s="47">
        <v>0.027609467542613415</v>
      </c>
      <c r="V20" s="28"/>
      <c r="W20" s="28"/>
      <c r="X20" s="28"/>
      <c r="Y20" s="28"/>
      <c r="Z20" s="28"/>
    </row>
    <row r="21" ht="15.75" customHeight="1">
      <c r="A21" s="20" t="s">
        <v>97</v>
      </c>
      <c r="B21" s="20">
        <v>5055.75</v>
      </c>
      <c r="C21" s="20" t="s">
        <v>232</v>
      </c>
      <c r="D21" s="36">
        <v>8.273712</v>
      </c>
      <c r="E21" s="140">
        <f t="shared" si="1"/>
        <v>0.008273712</v>
      </c>
      <c r="F21" s="36">
        <v>2.659024147806934</v>
      </c>
      <c r="G21" s="20">
        <v>8.27</v>
      </c>
      <c r="H21" s="20">
        <v>0.008</v>
      </c>
      <c r="I21" s="47">
        <v>0.3626</v>
      </c>
      <c r="J21" s="20">
        <v>16.415</v>
      </c>
      <c r="K21" s="20">
        <v>-0.018</v>
      </c>
      <c r="L21" s="20">
        <v>8.273712</v>
      </c>
      <c r="M21" s="20">
        <v>15.802371951540353</v>
      </c>
      <c r="N21" s="20">
        <v>3.949</v>
      </c>
      <c r="O21" s="20">
        <v>0.056</v>
      </c>
      <c r="P21" s="20">
        <v>8.273712</v>
      </c>
      <c r="Q21" s="20">
        <v>3.508293439833401</v>
      </c>
      <c r="R21" s="56">
        <f t="shared" si="3"/>
        <v>2.757859901</v>
      </c>
      <c r="S21" s="32">
        <v>37.271</v>
      </c>
      <c r="T21" s="32">
        <v>0.9260052077830742</v>
      </c>
      <c r="U21" s="47">
        <v>0.026613111916949966</v>
      </c>
      <c r="V21" s="28"/>
      <c r="W21" s="28"/>
      <c r="X21" s="28"/>
      <c r="Y21" s="28"/>
      <c r="Z21" s="28"/>
    </row>
    <row r="22" ht="15.75" customHeight="1">
      <c r="A22" s="20" t="s">
        <v>97</v>
      </c>
      <c r="B22" s="20">
        <v>5055.75</v>
      </c>
      <c r="C22" s="20" t="s">
        <v>232</v>
      </c>
      <c r="D22" s="36">
        <v>11.031616</v>
      </c>
      <c r="E22" s="140">
        <f t="shared" si="1"/>
        <v>0.011031616</v>
      </c>
      <c r="F22" s="36">
        <v>1.9942681108552003</v>
      </c>
      <c r="G22" s="20">
        <v>11.03</v>
      </c>
      <c r="H22" s="20">
        <v>0.011</v>
      </c>
      <c r="I22" s="47">
        <v>0.2719</v>
      </c>
      <c r="J22" s="20">
        <v>16.415</v>
      </c>
      <c r="K22" s="20">
        <v>-0.018</v>
      </c>
      <c r="L22" s="20">
        <v>11.031616</v>
      </c>
      <c r="M22" s="20">
        <v>15.720754389076049</v>
      </c>
      <c r="N22" s="20">
        <v>3.949</v>
      </c>
      <c r="O22" s="20">
        <v>0.056</v>
      </c>
      <c r="P22" s="20">
        <v>11.031616</v>
      </c>
      <c r="Q22" s="20">
        <v>3.452226978147625</v>
      </c>
      <c r="R22" s="56">
        <f t="shared" si="3"/>
        <v>3.677822729</v>
      </c>
      <c r="S22" s="32">
        <v>37.271</v>
      </c>
      <c r="T22" s="32">
        <v>0.9013221343955229</v>
      </c>
      <c r="U22" s="47">
        <v>0.02627214928252786</v>
      </c>
      <c r="V22" s="28"/>
      <c r="W22" s="28"/>
      <c r="X22" s="28"/>
      <c r="Y22" s="28"/>
      <c r="Z22" s="28"/>
    </row>
    <row r="23" ht="15.75" customHeight="1">
      <c r="A23" s="20" t="s">
        <v>97</v>
      </c>
      <c r="B23" s="20">
        <v>5055.75</v>
      </c>
      <c r="C23" s="20" t="s">
        <v>232</v>
      </c>
      <c r="D23" s="36">
        <v>13.78952</v>
      </c>
      <c r="E23" s="140">
        <f t="shared" si="1"/>
        <v>0.01378952</v>
      </c>
      <c r="F23" s="36">
        <v>1.59541448868416</v>
      </c>
      <c r="G23" s="20">
        <v>13.79</v>
      </c>
      <c r="H23" s="20">
        <v>0.014</v>
      </c>
      <c r="I23" s="47">
        <v>0.2176</v>
      </c>
      <c r="J23" s="20">
        <v>16.415</v>
      </c>
      <c r="K23" s="20">
        <v>-0.018</v>
      </c>
      <c r="L23" s="20">
        <v>13.78952</v>
      </c>
      <c r="M23" s="20">
        <v>15.657737301161179</v>
      </c>
      <c r="N23" s="20">
        <v>3.949</v>
      </c>
      <c r="O23" s="20">
        <v>0.056</v>
      </c>
      <c r="P23" s="20">
        <v>13.78952</v>
      </c>
      <c r="Q23" s="20">
        <v>3.40935623074891</v>
      </c>
      <c r="R23" s="56">
        <f t="shared" si="3"/>
        <v>4.595588235</v>
      </c>
      <c r="S23" s="32">
        <v>37.271</v>
      </c>
      <c r="T23" s="32">
        <v>0.8766980162782293</v>
      </c>
      <c r="U23" s="47">
        <v>0.025940943784736</v>
      </c>
      <c r="V23" s="28"/>
      <c r="W23" s="28"/>
      <c r="X23" s="28"/>
      <c r="Y23" s="28"/>
      <c r="Z23" s="28"/>
    </row>
    <row r="24" ht="15.75" customHeight="1">
      <c r="A24" s="20" t="s">
        <v>97</v>
      </c>
      <c r="B24" s="20">
        <v>5055.75</v>
      </c>
      <c r="C24" s="20" t="s">
        <v>232</v>
      </c>
      <c r="D24" s="36">
        <v>16.547424</v>
      </c>
      <c r="E24" s="140">
        <f t="shared" si="1"/>
        <v>0.016547424</v>
      </c>
      <c r="F24" s="36">
        <v>1.329512073903467</v>
      </c>
      <c r="G24" s="20">
        <v>16.55</v>
      </c>
      <c r="H24" s="20">
        <v>0.017</v>
      </c>
      <c r="I24" s="47">
        <v>0.1813</v>
      </c>
      <c r="J24" s="20">
        <v>16.415</v>
      </c>
      <c r="K24" s="20">
        <v>-0.018</v>
      </c>
      <c r="L24" s="20">
        <v>16.547424</v>
      </c>
      <c r="M24" s="20">
        <v>15.606436152221447</v>
      </c>
      <c r="N24" s="20">
        <v>3.949</v>
      </c>
      <c r="O24" s="20">
        <v>0.056</v>
      </c>
      <c r="P24" s="20">
        <v>16.547424</v>
      </c>
      <c r="Q24" s="20">
        <v>3.3747237787960698</v>
      </c>
      <c r="R24" s="56">
        <f t="shared" si="3"/>
        <v>5.515719801</v>
      </c>
      <c r="S24" s="32">
        <v>37.271</v>
      </c>
      <c r="T24" s="32">
        <v>0.8520104155661483</v>
      </c>
      <c r="U24" s="47">
        <v>0.025990113895195552</v>
      </c>
      <c r="V24" s="28"/>
      <c r="W24" s="28"/>
      <c r="X24" s="28"/>
      <c r="Y24" s="28"/>
      <c r="Z24" s="28"/>
    </row>
    <row r="25" ht="15.75" customHeight="1">
      <c r="A25" s="20" t="s">
        <v>97</v>
      </c>
      <c r="B25" s="20">
        <v>5055.75</v>
      </c>
      <c r="C25" s="20" t="s">
        <v>232</v>
      </c>
      <c r="D25" s="36">
        <v>19.305328</v>
      </c>
      <c r="E25" s="140">
        <f t="shared" si="1"/>
        <v>0.019305328</v>
      </c>
      <c r="F25" s="36">
        <v>1.139581777631543</v>
      </c>
      <c r="G25" s="20">
        <v>19.31</v>
      </c>
      <c r="H25" s="20">
        <v>0.019</v>
      </c>
      <c r="I25" s="47">
        <v>0.1554</v>
      </c>
      <c r="J25" s="20">
        <v>16.415</v>
      </c>
      <c r="K25" s="20">
        <v>-0.018</v>
      </c>
      <c r="L25" s="20">
        <v>19.305328</v>
      </c>
      <c r="M25" s="20">
        <v>15.563192804522945</v>
      </c>
      <c r="N25" s="20">
        <v>3.949</v>
      </c>
      <c r="O25" s="20">
        <v>0.056</v>
      </c>
      <c r="P25" s="20">
        <v>19.305328</v>
      </c>
      <c r="Q25" s="20">
        <v>3.3457170642337215</v>
      </c>
      <c r="R25" s="56">
        <f t="shared" si="3"/>
        <v>6.435006435</v>
      </c>
      <c r="S25" s="32">
        <v>37.271</v>
      </c>
      <c r="T25" s="32">
        <v>0.8273454848271731</v>
      </c>
      <c r="U25" s="47">
        <v>0.026239872388507925</v>
      </c>
      <c r="V25" s="28"/>
      <c r="W25" s="28"/>
      <c r="X25" s="28"/>
      <c r="Y25" s="28"/>
      <c r="Z25" s="28"/>
    </row>
    <row r="26" ht="15.75" customHeight="1">
      <c r="A26" s="20" t="s">
        <v>97</v>
      </c>
      <c r="B26" s="20">
        <v>5055.75</v>
      </c>
      <c r="C26" s="20" t="s">
        <v>232</v>
      </c>
      <c r="D26" s="36">
        <v>22.063232</v>
      </c>
      <c r="E26" s="140">
        <f t="shared" si="1"/>
        <v>0.022063232</v>
      </c>
      <c r="F26" s="36">
        <v>0.9971340554276001</v>
      </c>
      <c r="G26" s="20">
        <v>22.06</v>
      </c>
      <c r="H26" s="20">
        <v>0.022</v>
      </c>
      <c r="I26" s="47">
        <v>0.136</v>
      </c>
      <c r="J26" s="20">
        <v>16.415</v>
      </c>
      <c r="K26" s="20">
        <v>-0.018</v>
      </c>
      <c r="L26" s="20">
        <v>22.063232</v>
      </c>
      <c r="M26" s="20">
        <v>15.525830577222623</v>
      </c>
      <c r="N26" s="20">
        <v>3.949</v>
      </c>
      <c r="O26" s="20">
        <v>0.056</v>
      </c>
      <c r="P26" s="20">
        <v>22.063232</v>
      </c>
      <c r="Q26" s="20">
        <v>3.3207919100146124</v>
      </c>
      <c r="R26" s="56">
        <f t="shared" si="3"/>
        <v>7.352941176</v>
      </c>
      <c r="S26" s="32">
        <v>37.271</v>
      </c>
      <c r="T26" s="32">
        <v>0.8027168260451668</v>
      </c>
      <c r="U26" s="47">
        <v>0.02633616739165858</v>
      </c>
      <c r="V26" s="28"/>
      <c r="W26" s="28"/>
      <c r="X26" s="28"/>
      <c r="Y26" s="28"/>
      <c r="Z26" s="28"/>
    </row>
    <row r="27" ht="15.75" customHeight="1">
      <c r="A27" s="20" t="s">
        <v>100</v>
      </c>
      <c r="B27" s="20">
        <v>5056.1</v>
      </c>
      <c r="C27" s="20" t="s">
        <v>232</v>
      </c>
      <c r="D27" s="36">
        <v>2.757904</v>
      </c>
      <c r="E27" s="140">
        <f t="shared" si="1"/>
        <v>0.002757904</v>
      </c>
      <c r="F27" s="36">
        <v>9.064855049341821</v>
      </c>
      <c r="G27" s="20">
        <v>2.76</v>
      </c>
      <c r="H27" s="20">
        <v>0.003</v>
      </c>
      <c r="I27" s="47">
        <v>1.088</v>
      </c>
      <c r="J27" s="20">
        <v>12.931</v>
      </c>
      <c r="K27" s="20">
        <v>-0.022</v>
      </c>
      <c r="L27" s="20">
        <v>2.757904</v>
      </c>
      <c r="M27" s="20">
        <v>12.645597968764346</v>
      </c>
      <c r="N27" s="20">
        <v>25.436</v>
      </c>
      <c r="O27" s="20">
        <v>0.043</v>
      </c>
      <c r="P27" s="20">
        <v>2.757904</v>
      </c>
      <c r="Q27" s="20">
        <v>24.350277399858417</v>
      </c>
      <c r="R27" s="56">
        <f t="shared" si="3"/>
        <v>0.9191176471</v>
      </c>
      <c r="S27" s="32">
        <v>39.11</v>
      </c>
      <c r="T27" s="32">
        <v>0.9764991652503497</v>
      </c>
      <c r="U27" s="32"/>
      <c r="V27" s="28"/>
      <c r="W27" s="28"/>
      <c r="X27" s="28"/>
      <c r="Y27" s="28"/>
      <c r="Z27" s="28"/>
    </row>
    <row r="28" ht="15.75" customHeight="1">
      <c r="A28" s="20" t="s">
        <v>100</v>
      </c>
      <c r="B28" s="20">
        <v>5056.1</v>
      </c>
      <c r="C28" s="20" t="s">
        <v>232</v>
      </c>
      <c r="D28" s="36">
        <v>5.515808</v>
      </c>
      <c r="E28" s="140">
        <f t="shared" si="1"/>
        <v>0.005515808</v>
      </c>
      <c r="F28" s="36">
        <v>4.5324275246709105</v>
      </c>
      <c r="G28" s="20">
        <v>5.52</v>
      </c>
      <c r="H28" s="20">
        <v>0.006</v>
      </c>
      <c r="I28" s="47">
        <v>0.5439</v>
      </c>
      <c r="J28" s="20">
        <v>12.931</v>
      </c>
      <c r="K28" s="20">
        <v>-0.022</v>
      </c>
      <c r="L28" s="20">
        <v>5.515808</v>
      </c>
      <c r="M28" s="20">
        <v>12.45422508978414</v>
      </c>
      <c r="N28" s="20">
        <v>25.436</v>
      </c>
      <c r="O28" s="20">
        <v>0.043</v>
      </c>
      <c r="P28" s="20">
        <v>5.515808</v>
      </c>
      <c r="Q28" s="20">
        <v>23.635218592752945</v>
      </c>
      <c r="R28" s="56">
        <f t="shared" si="3"/>
        <v>1.838573267</v>
      </c>
      <c r="S28" s="32">
        <v>39.11</v>
      </c>
      <c r="T28" s="32">
        <v>0.9529896888993942</v>
      </c>
      <c r="U28" s="47">
        <v>0.022504243424867693</v>
      </c>
      <c r="V28" s="28"/>
      <c r="W28" s="28"/>
      <c r="X28" s="28"/>
      <c r="Y28" s="28"/>
      <c r="Z28" s="28"/>
    </row>
    <row r="29" ht="15.75" customHeight="1">
      <c r="A29" s="20" t="s">
        <v>100</v>
      </c>
      <c r="B29" s="20">
        <v>5056.1</v>
      </c>
      <c r="C29" s="20" t="s">
        <v>232</v>
      </c>
      <c r="D29" s="36">
        <v>8.273712</v>
      </c>
      <c r="E29" s="140">
        <f t="shared" si="1"/>
        <v>0.008273712</v>
      </c>
      <c r="F29" s="36">
        <v>3.02161834978061</v>
      </c>
      <c r="G29" s="20">
        <v>8.27</v>
      </c>
      <c r="H29" s="20">
        <v>0.008</v>
      </c>
      <c r="I29" s="47">
        <v>0.3626</v>
      </c>
      <c r="J29" s="20">
        <v>12.931</v>
      </c>
      <c r="K29" s="20">
        <v>-0.022</v>
      </c>
      <c r="L29" s="20">
        <v>8.273712</v>
      </c>
      <c r="M29" s="20">
        <v>12.34362453260415</v>
      </c>
      <c r="N29" s="20">
        <v>25.436</v>
      </c>
      <c r="O29" s="20">
        <v>0.043</v>
      </c>
      <c r="P29" s="20">
        <v>8.273712</v>
      </c>
      <c r="Q29" s="20">
        <v>23.226710085851757</v>
      </c>
      <c r="R29" s="56">
        <f t="shared" si="3"/>
        <v>2.757859901</v>
      </c>
      <c r="S29" s="32">
        <v>39.11</v>
      </c>
      <c r="T29" s="32">
        <v>0.9294845333490912</v>
      </c>
      <c r="U29" s="47">
        <v>0.022280049722736582</v>
      </c>
      <c r="V29" s="28"/>
      <c r="W29" s="28"/>
      <c r="X29" s="28"/>
      <c r="Y29" s="28"/>
      <c r="Z29" s="28"/>
    </row>
    <row r="30" ht="15.75" customHeight="1">
      <c r="A30" s="20" t="s">
        <v>100</v>
      </c>
      <c r="B30" s="20">
        <v>5056.1</v>
      </c>
      <c r="C30" s="20" t="s">
        <v>232</v>
      </c>
      <c r="D30" s="36">
        <v>11.031616</v>
      </c>
      <c r="E30" s="140">
        <f t="shared" si="1"/>
        <v>0.011031616</v>
      </c>
      <c r="F30" s="36">
        <v>2.2662137623354552</v>
      </c>
      <c r="G30" s="20">
        <v>11.03</v>
      </c>
      <c r="H30" s="20">
        <v>0.011</v>
      </c>
      <c r="I30" s="47">
        <v>0.2719</v>
      </c>
      <c r="J30" s="20">
        <v>12.931</v>
      </c>
      <c r="K30" s="20">
        <v>-0.022</v>
      </c>
      <c r="L30" s="20">
        <v>11.031616</v>
      </c>
      <c r="M30" s="20">
        <v>12.265748363196224</v>
      </c>
      <c r="N30" s="20">
        <v>25.436</v>
      </c>
      <c r="O30" s="20">
        <v>0.043</v>
      </c>
      <c r="P30" s="20">
        <v>11.031616</v>
      </c>
      <c r="Q30" s="20">
        <v>22.941157866664085</v>
      </c>
      <c r="R30" s="56">
        <f t="shared" si="3"/>
        <v>3.677822729</v>
      </c>
      <c r="S30" s="32">
        <v>39.11</v>
      </c>
      <c r="T30" s="32">
        <v>0.9059620882397221</v>
      </c>
      <c r="U30" s="47">
        <v>0.022305706120217074</v>
      </c>
      <c r="V30" s="28"/>
      <c r="W30" s="28"/>
      <c r="X30" s="28"/>
      <c r="Y30" s="28"/>
      <c r="Z30" s="28"/>
    </row>
    <row r="31" ht="15.75" customHeight="1">
      <c r="A31" s="20" t="s">
        <v>100</v>
      </c>
      <c r="B31" s="20">
        <v>5056.1</v>
      </c>
      <c r="C31" s="20" t="s">
        <v>232</v>
      </c>
      <c r="D31" s="36">
        <v>13.78952</v>
      </c>
      <c r="E31" s="140">
        <f t="shared" si="1"/>
        <v>0.01378952</v>
      </c>
      <c r="F31" s="36">
        <v>1.81297100986836</v>
      </c>
      <c r="G31" s="20">
        <v>13.79</v>
      </c>
      <c r="H31" s="20">
        <v>0.014</v>
      </c>
      <c r="I31" s="47">
        <v>0.2176</v>
      </c>
      <c r="J31" s="20">
        <v>12.931</v>
      </c>
      <c r="K31" s="20">
        <v>-0.022</v>
      </c>
      <c r="L31" s="20">
        <v>13.78952</v>
      </c>
      <c r="M31" s="20">
        <v>12.205681424595353</v>
      </c>
      <c r="N31" s="20">
        <v>25.436</v>
      </c>
      <c r="O31" s="20">
        <v>0.043</v>
      </c>
      <c r="P31" s="20">
        <v>13.78952</v>
      </c>
      <c r="Q31" s="20">
        <v>22.7220861909044</v>
      </c>
      <c r="R31" s="56">
        <f t="shared" si="3"/>
        <v>4.595588235</v>
      </c>
      <c r="S31" s="32">
        <v>39.11</v>
      </c>
      <c r="T31" s="32">
        <v>0.8824958262517485</v>
      </c>
      <c r="U31" s="47">
        <v>0.02240779726230467</v>
      </c>
      <c r="V31" s="28"/>
      <c r="W31" s="28"/>
      <c r="X31" s="28"/>
      <c r="Y31" s="28"/>
      <c r="Z31" s="28"/>
    </row>
    <row r="32" ht="15.75" customHeight="1">
      <c r="A32" s="20" t="s">
        <v>100</v>
      </c>
      <c r="B32" s="20">
        <v>5056.1</v>
      </c>
      <c r="C32" s="20" t="s">
        <v>232</v>
      </c>
      <c r="D32" s="36">
        <v>16.547424</v>
      </c>
      <c r="E32" s="140">
        <f t="shared" si="1"/>
        <v>0.016547424</v>
      </c>
      <c r="F32" s="36">
        <v>1.5108091748903034</v>
      </c>
      <c r="G32" s="20">
        <v>16.55</v>
      </c>
      <c r="H32" s="20">
        <v>0.017</v>
      </c>
      <c r="I32" s="47">
        <v>0.1813</v>
      </c>
      <c r="J32" s="20">
        <v>12.931</v>
      </c>
      <c r="K32" s="20">
        <v>-0.022</v>
      </c>
      <c r="L32" s="20">
        <v>16.547424</v>
      </c>
      <c r="M32" s="20">
        <v>12.156821585864103</v>
      </c>
      <c r="N32" s="20">
        <v>25.436</v>
      </c>
      <c r="O32" s="20">
        <v>0.043</v>
      </c>
      <c r="P32" s="20">
        <v>16.547424</v>
      </c>
      <c r="Q32" s="20">
        <v>22.544645428671696</v>
      </c>
      <c r="R32" s="56">
        <f t="shared" si="3"/>
        <v>5.515719801</v>
      </c>
      <c r="S32" s="32">
        <v>39.11</v>
      </c>
      <c r="T32" s="32">
        <v>0.8589690666981824</v>
      </c>
      <c r="U32" s="47">
        <v>0.02231533673287879</v>
      </c>
      <c r="V32" s="28"/>
      <c r="W32" s="28"/>
      <c r="X32" s="28"/>
      <c r="Y32" s="28"/>
      <c r="Z32" s="28"/>
    </row>
    <row r="33" ht="15.75" customHeight="1">
      <c r="A33" s="20" t="s">
        <v>100</v>
      </c>
      <c r="B33" s="20">
        <v>5056.1</v>
      </c>
      <c r="C33" s="20" t="s">
        <v>232</v>
      </c>
      <c r="D33" s="36">
        <v>19.305328</v>
      </c>
      <c r="E33" s="140">
        <f t="shared" si="1"/>
        <v>0.019305328</v>
      </c>
      <c r="F33" s="36">
        <v>1.294979292763117</v>
      </c>
      <c r="G33" s="20">
        <v>19.31</v>
      </c>
      <c r="H33" s="20">
        <v>0.019</v>
      </c>
      <c r="I33" s="47">
        <v>0.1554</v>
      </c>
      <c r="J33" s="20">
        <v>12.931</v>
      </c>
      <c r="K33" s="20">
        <v>-0.022</v>
      </c>
      <c r="L33" s="20">
        <v>19.305328</v>
      </c>
      <c r="M33" s="20">
        <v>12.115663803947156</v>
      </c>
      <c r="N33" s="20">
        <v>25.436</v>
      </c>
      <c r="O33" s="20">
        <v>0.043</v>
      </c>
      <c r="P33" s="20">
        <v>19.305328</v>
      </c>
      <c r="Q33" s="20">
        <v>22.39570289123719</v>
      </c>
      <c r="R33" s="56">
        <f t="shared" si="3"/>
        <v>6.435006435</v>
      </c>
      <c r="S33" s="32">
        <v>39.11</v>
      </c>
      <c r="T33" s="32">
        <v>0.8354639111478794</v>
      </c>
      <c r="U33" s="47">
        <v>0.02220447092736277</v>
      </c>
      <c r="V33" s="28"/>
      <c r="W33" s="28"/>
      <c r="X33" s="28"/>
      <c r="Y33" s="28"/>
      <c r="Z33" s="28"/>
    </row>
    <row r="34" ht="15.75" customHeight="1">
      <c r="A34" s="20" t="s">
        <v>100</v>
      </c>
      <c r="B34" s="20">
        <v>5056.1</v>
      </c>
      <c r="C34" s="20" t="s">
        <v>232</v>
      </c>
      <c r="D34" s="36">
        <v>22.063232</v>
      </c>
      <c r="E34" s="140">
        <f t="shared" si="1"/>
        <v>0.022063232</v>
      </c>
      <c r="F34" s="36">
        <v>1.1331068811677276</v>
      </c>
      <c r="G34" s="20">
        <v>22.06</v>
      </c>
      <c r="H34" s="20">
        <v>0.022</v>
      </c>
      <c r="I34" s="47">
        <v>0.136</v>
      </c>
      <c r="J34" s="20">
        <v>12.931</v>
      </c>
      <c r="K34" s="20">
        <v>-0.022</v>
      </c>
      <c r="L34" s="20">
        <v>22.063232</v>
      </c>
      <c r="M34" s="20">
        <v>12.080123959912987</v>
      </c>
      <c r="N34" s="20">
        <v>25.436</v>
      </c>
      <c r="O34" s="20">
        <v>0.043</v>
      </c>
      <c r="P34" s="20">
        <v>22.063232</v>
      </c>
      <c r="Q34" s="20">
        <v>22.267478601808957</v>
      </c>
      <c r="R34" s="56">
        <f t="shared" si="3"/>
        <v>7.352941176</v>
      </c>
      <c r="S34" s="32">
        <v>39.11</v>
      </c>
      <c r="T34" s="32">
        <v>0.8119933220027975</v>
      </c>
      <c r="U34" s="47">
        <v>0.021953154904314955</v>
      </c>
      <c r="V34" s="28"/>
      <c r="W34" s="28"/>
      <c r="X34" s="28"/>
      <c r="Y34" s="28"/>
      <c r="Z34" s="28"/>
    </row>
    <row r="35" ht="15.75" customHeight="1">
      <c r="A35" s="20" t="s">
        <v>104</v>
      </c>
      <c r="B35" s="20">
        <v>5056.4</v>
      </c>
      <c r="C35" s="20" t="s">
        <v>232</v>
      </c>
      <c r="D35" s="36">
        <v>2.757904</v>
      </c>
      <c r="E35" s="140">
        <f t="shared" si="1"/>
        <v>0.002757904</v>
      </c>
      <c r="F35" s="36">
        <v>11.965608665131203</v>
      </c>
      <c r="G35" s="20">
        <v>2.76</v>
      </c>
      <c r="H35" s="20">
        <v>0.003</v>
      </c>
      <c r="I35" s="47">
        <v>2.176</v>
      </c>
      <c r="J35" s="20">
        <v>17.994</v>
      </c>
      <c r="K35" s="20">
        <v>-0.028</v>
      </c>
      <c r="L35" s="20">
        <v>2.757904</v>
      </c>
      <c r="M35" s="20">
        <v>17.49006808482459</v>
      </c>
      <c r="N35" s="20">
        <v>319.301</v>
      </c>
      <c r="O35" s="20">
        <v>0.073</v>
      </c>
      <c r="P35" s="20">
        <v>2.757904</v>
      </c>
      <c r="Q35" s="20">
        <v>296.5090826014798</v>
      </c>
      <c r="R35" s="56">
        <f t="shared" si="3"/>
        <v>0.4595588235</v>
      </c>
      <c r="S35" s="32">
        <v>37.44</v>
      </c>
      <c r="T35" s="32">
        <v>0.9877254587732529</v>
      </c>
      <c r="U35" s="32"/>
      <c r="V35" s="28"/>
      <c r="W35" s="28"/>
      <c r="X35" s="28"/>
      <c r="Y35" s="28"/>
      <c r="Z35" s="28"/>
    </row>
    <row r="36" ht="15.75" customHeight="1">
      <c r="A36" s="20" t="s">
        <v>104</v>
      </c>
      <c r="B36" s="20">
        <v>5056.4</v>
      </c>
      <c r="C36" s="20" t="s">
        <v>232</v>
      </c>
      <c r="D36" s="36">
        <v>5.515808</v>
      </c>
      <c r="E36" s="140">
        <f t="shared" si="1"/>
        <v>0.005515808</v>
      </c>
      <c r="F36" s="36">
        <v>5.9828043325656015</v>
      </c>
      <c r="G36" s="20">
        <v>5.52</v>
      </c>
      <c r="H36" s="20">
        <v>0.006</v>
      </c>
      <c r="I36" s="47">
        <v>1.088</v>
      </c>
      <c r="J36" s="20">
        <v>17.994</v>
      </c>
      <c r="K36" s="20">
        <v>-0.028</v>
      </c>
      <c r="L36" s="20">
        <v>5.515808</v>
      </c>
      <c r="M36" s="20">
        <v>17.153891555926208</v>
      </c>
      <c r="N36" s="20">
        <v>319.301</v>
      </c>
      <c r="O36" s="20">
        <v>0.073</v>
      </c>
      <c r="P36" s="20">
        <v>5.515808</v>
      </c>
      <c r="Q36" s="20">
        <v>281.8790579724008</v>
      </c>
      <c r="R36" s="56">
        <f t="shared" si="3"/>
        <v>0.9191176471</v>
      </c>
      <c r="S36" s="32">
        <v>37.44</v>
      </c>
      <c r="T36" s="32">
        <v>0.9754509175465058</v>
      </c>
      <c r="U36" s="32">
        <v>0.033920001372117536</v>
      </c>
      <c r="V36" s="28"/>
      <c r="W36" s="28"/>
      <c r="X36" s="28"/>
      <c r="Y36" s="28"/>
      <c r="Z36" s="28"/>
    </row>
    <row r="37" ht="15.75" customHeight="1">
      <c r="A37" s="20" t="s">
        <v>104</v>
      </c>
      <c r="B37" s="20">
        <v>5056.4</v>
      </c>
      <c r="C37" s="20" t="s">
        <v>232</v>
      </c>
      <c r="D37" s="36">
        <v>8.273712</v>
      </c>
      <c r="E37" s="140">
        <f t="shared" si="1"/>
        <v>0.008273712</v>
      </c>
      <c r="F37" s="36">
        <v>3.988536221710401</v>
      </c>
      <c r="G37" s="20">
        <v>8.27</v>
      </c>
      <c r="H37" s="20">
        <v>0.008</v>
      </c>
      <c r="I37" s="47">
        <v>0.7252</v>
      </c>
      <c r="J37" s="20">
        <v>17.994</v>
      </c>
      <c r="K37" s="20">
        <v>-0.028</v>
      </c>
      <c r="L37" s="20">
        <v>8.273712</v>
      </c>
      <c r="M37" s="20">
        <v>16.96024435062523</v>
      </c>
      <c r="N37" s="20">
        <v>319.301</v>
      </c>
      <c r="O37" s="20">
        <v>0.073</v>
      </c>
      <c r="P37" s="20">
        <v>8.273712</v>
      </c>
      <c r="Q37" s="20">
        <v>273.65800055544145</v>
      </c>
      <c r="R37" s="56">
        <f t="shared" si="3"/>
        <v>1.37892995</v>
      </c>
      <c r="S37" s="32">
        <v>37.44</v>
      </c>
      <c r="T37" s="32">
        <v>0.9631696060267488</v>
      </c>
      <c r="U37" s="32">
        <v>0.031368781052158394</v>
      </c>
      <c r="V37" s="28"/>
      <c r="W37" s="28"/>
      <c r="X37" s="28"/>
      <c r="Y37" s="28"/>
      <c r="Z37" s="28"/>
    </row>
    <row r="38" ht="15.75" customHeight="1">
      <c r="A38" s="20" t="s">
        <v>104</v>
      </c>
      <c r="B38" s="20">
        <v>5056.4</v>
      </c>
      <c r="C38" s="20" t="s">
        <v>232</v>
      </c>
      <c r="D38" s="36">
        <v>11.031616</v>
      </c>
      <c r="E38" s="140">
        <f t="shared" si="1"/>
        <v>0.011031616</v>
      </c>
      <c r="F38" s="36">
        <v>2.9914021662828008</v>
      </c>
      <c r="G38" s="20">
        <v>11.03</v>
      </c>
      <c r="H38" s="20">
        <v>0.011</v>
      </c>
      <c r="I38" s="47">
        <v>0.5439</v>
      </c>
      <c r="J38" s="20">
        <v>17.994</v>
      </c>
      <c r="K38" s="20">
        <v>-0.028</v>
      </c>
      <c r="L38" s="20">
        <v>11.031616</v>
      </c>
      <c r="M38" s="20">
        <v>16.824176674748927</v>
      </c>
      <c r="N38" s="20">
        <v>319.301</v>
      </c>
      <c r="O38" s="20">
        <v>0.073</v>
      </c>
      <c r="P38" s="20">
        <v>11.031616</v>
      </c>
      <c r="Q38" s="20">
        <v>267.97089190755037</v>
      </c>
      <c r="R38" s="56">
        <f t="shared" si="3"/>
        <v>1.838573267</v>
      </c>
      <c r="S38" s="32">
        <v>37.44</v>
      </c>
      <c r="T38" s="32">
        <v>0.9508928080356652</v>
      </c>
      <c r="U38" s="32">
        <v>0.029536410829828618</v>
      </c>
      <c r="V38" s="28"/>
      <c r="W38" s="28"/>
      <c r="X38" s="28"/>
      <c r="Y38" s="28"/>
      <c r="Z38" s="28"/>
    </row>
    <row r="39" ht="15.75" customHeight="1">
      <c r="A39" s="20" t="s">
        <v>104</v>
      </c>
      <c r="B39" s="20">
        <v>5056.4</v>
      </c>
      <c r="C39" s="20" t="s">
        <v>232</v>
      </c>
      <c r="D39" s="36">
        <v>13.78952</v>
      </c>
      <c r="E39" s="140">
        <f t="shared" si="1"/>
        <v>0.01378952</v>
      </c>
      <c r="F39" s="36">
        <v>2.3931217330262404</v>
      </c>
      <c r="G39" s="20">
        <v>13.79</v>
      </c>
      <c r="H39" s="20">
        <v>0.014</v>
      </c>
      <c r="I39" s="47">
        <v>0.4351</v>
      </c>
      <c r="J39" s="20">
        <v>17.994</v>
      </c>
      <c r="K39" s="20">
        <v>-0.028</v>
      </c>
      <c r="L39" s="20">
        <v>13.78952</v>
      </c>
      <c r="M39" s="20">
        <v>16.719386597992308</v>
      </c>
      <c r="N39" s="20">
        <v>319.301</v>
      </c>
      <c r="O39" s="20">
        <v>0.073</v>
      </c>
      <c r="P39" s="20">
        <v>13.78952</v>
      </c>
      <c r="Q39" s="20">
        <v>263.6411460182574</v>
      </c>
      <c r="R39" s="56">
        <f t="shared" si="3"/>
        <v>2.298322225</v>
      </c>
      <c r="S39" s="32">
        <v>37.44</v>
      </c>
      <c r="T39" s="32">
        <v>0.9386131884408143</v>
      </c>
      <c r="U39" s="32">
        <v>0.02854936577406252</v>
      </c>
      <c r="V39" s="28"/>
      <c r="W39" s="28"/>
      <c r="X39" s="28"/>
      <c r="Y39" s="28"/>
      <c r="Z39" s="28"/>
    </row>
    <row r="40" ht="15.75" customHeight="1">
      <c r="A40" s="20" t="s">
        <v>104</v>
      </c>
      <c r="B40" s="20">
        <v>5056.4</v>
      </c>
      <c r="C40" s="20" t="s">
        <v>232</v>
      </c>
      <c r="D40" s="36">
        <v>16.547424</v>
      </c>
      <c r="E40" s="140">
        <f t="shared" si="1"/>
        <v>0.016547424</v>
      </c>
      <c r="F40" s="36">
        <v>1.9942681108552005</v>
      </c>
      <c r="G40" s="20">
        <v>16.55</v>
      </c>
      <c r="H40" s="20">
        <v>0.017</v>
      </c>
      <c r="I40" s="47">
        <v>0.3626</v>
      </c>
      <c r="J40" s="20">
        <v>17.994</v>
      </c>
      <c r="K40" s="20">
        <v>-0.028</v>
      </c>
      <c r="L40" s="20">
        <v>16.547424</v>
      </c>
      <c r="M40" s="20">
        <v>16.634251561608668</v>
      </c>
      <c r="N40" s="20">
        <v>319.301</v>
      </c>
      <c r="O40" s="20">
        <v>0.073</v>
      </c>
      <c r="P40" s="20">
        <v>16.547424</v>
      </c>
      <c r="Q40" s="20">
        <v>260.15546885238507</v>
      </c>
      <c r="R40" s="56">
        <f t="shared" si="3"/>
        <v>2.757859901</v>
      </c>
      <c r="S40" s="32">
        <v>37.44</v>
      </c>
      <c r="T40" s="32">
        <v>0.9263392120534978</v>
      </c>
      <c r="U40" s="32">
        <v>0.027954645403194252</v>
      </c>
      <c r="V40" s="28"/>
      <c r="W40" s="28"/>
      <c r="X40" s="28"/>
      <c r="Y40" s="28"/>
      <c r="Z40" s="28"/>
    </row>
    <row r="41" ht="15.75" customHeight="1">
      <c r="A41" s="20" t="s">
        <v>104</v>
      </c>
      <c r="B41" s="20">
        <v>5056.4</v>
      </c>
      <c r="C41" s="20" t="s">
        <v>232</v>
      </c>
      <c r="D41" s="36">
        <v>19.305328</v>
      </c>
      <c r="E41" s="140">
        <f t="shared" si="1"/>
        <v>0.019305328</v>
      </c>
      <c r="F41" s="36">
        <v>1.7093726664473146</v>
      </c>
      <c r="G41" s="20">
        <v>19.31</v>
      </c>
      <c r="H41" s="20">
        <v>0.019</v>
      </c>
      <c r="I41" s="47">
        <v>0.3108</v>
      </c>
      <c r="J41" s="20">
        <v>17.994</v>
      </c>
      <c r="K41" s="20">
        <v>-0.028</v>
      </c>
      <c r="L41" s="20">
        <v>19.305328</v>
      </c>
      <c r="M41" s="20">
        <v>16.56260921164328</v>
      </c>
      <c r="N41" s="20">
        <v>319.301</v>
      </c>
      <c r="O41" s="20">
        <v>0.073</v>
      </c>
      <c r="P41" s="20">
        <v>19.305328</v>
      </c>
      <c r="Q41" s="20">
        <v>257.24434958983545</v>
      </c>
      <c r="R41" s="56">
        <f t="shared" si="3"/>
        <v>3.217503218</v>
      </c>
      <c r="S41" s="32">
        <v>37.44</v>
      </c>
      <c r="T41" s="32">
        <v>0.9140624140624141</v>
      </c>
      <c r="U41" s="32">
        <v>0.027929927885903472</v>
      </c>
      <c r="V41" s="28"/>
      <c r="W41" s="28"/>
      <c r="X41" s="28"/>
      <c r="Y41" s="28"/>
      <c r="Z41" s="28"/>
    </row>
    <row r="42" ht="15.75" customHeight="1">
      <c r="A42" s="20" t="s">
        <v>104</v>
      </c>
      <c r="B42" s="20">
        <v>5056.4</v>
      </c>
      <c r="C42" s="20" t="s">
        <v>232</v>
      </c>
      <c r="D42" s="36">
        <v>22.063232</v>
      </c>
      <c r="E42" s="140">
        <f t="shared" si="1"/>
        <v>0.022063232</v>
      </c>
      <c r="F42" s="36">
        <v>1.4957010831414004</v>
      </c>
      <c r="G42" s="20">
        <v>22.06</v>
      </c>
      <c r="H42" s="20">
        <v>0.022</v>
      </c>
      <c r="I42" s="47">
        <v>0.2719</v>
      </c>
      <c r="J42" s="20">
        <v>17.994</v>
      </c>
      <c r="K42" s="20">
        <v>-0.028</v>
      </c>
      <c r="L42" s="20">
        <v>22.063232</v>
      </c>
      <c r="M42" s="20">
        <v>16.500799241987668</v>
      </c>
      <c r="N42" s="20">
        <v>319.301</v>
      </c>
      <c r="O42" s="20">
        <v>0.073</v>
      </c>
      <c r="P42" s="20">
        <v>22.063232</v>
      </c>
      <c r="Q42" s="20">
        <v>254.74896725658462</v>
      </c>
      <c r="R42" s="56">
        <f t="shared" si="3"/>
        <v>3.677822729</v>
      </c>
      <c r="S42" s="32">
        <v>37.44</v>
      </c>
      <c r="T42" s="32">
        <v>0.9017675553166542</v>
      </c>
      <c r="U42" s="32">
        <v>0.027771711809101433</v>
      </c>
      <c r="V42" s="28"/>
      <c r="W42" s="28"/>
      <c r="X42" s="28"/>
      <c r="Y42" s="28"/>
      <c r="Z42" s="28"/>
    </row>
    <row r="43" ht="15.75" customHeight="1">
      <c r="A43" s="20" t="s">
        <v>108</v>
      </c>
      <c r="B43" s="20">
        <v>5056.5</v>
      </c>
      <c r="C43" s="20" t="s">
        <v>232</v>
      </c>
      <c r="D43" s="36">
        <v>2.757904</v>
      </c>
      <c r="E43" s="140">
        <f t="shared" si="1"/>
        <v>0.002757904</v>
      </c>
      <c r="F43" s="36">
        <v>4.351130423684073</v>
      </c>
      <c r="G43" s="20">
        <v>2.76</v>
      </c>
      <c r="H43" s="20">
        <v>0.003</v>
      </c>
      <c r="I43" s="47">
        <v>0.7252</v>
      </c>
      <c r="J43" s="20">
        <v>15.703</v>
      </c>
      <c r="K43" s="20">
        <v>-0.01</v>
      </c>
      <c r="L43" s="20">
        <v>2.757904</v>
      </c>
      <c r="M43" s="20">
        <v>15.544502936095746</v>
      </c>
      <c r="N43" s="20">
        <v>16.889</v>
      </c>
      <c r="O43" s="20">
        <v>0.049</v>
      </c>
      <c r="P43" s="20">
        <v>2.757904</v>
      </c>
      <c r="Q43" s="20">
        <v>16.069988190331994</v>
      </c>
      <c r="R43" s="56">
        <f t="shared" si="3"/>
        <v>1.37892995</v>
      </c>
      <c r="S43" s="32">
        <v>36.422</v>
      </c>
      <c r="T43" s="32">
        <v>0.962140191358011</v>
      </c>
      <c r="U43" s="32"/>
      <c r="V43" s="28"/>
      <c r="W43" s="28"/>
      <c r="X43" s="28"/>
      <c r="Y43" s="28"/>
      <c r="Z43" s="28"/>
    </row>
    <row r="44" ht="15.75" customHeight="1">
      <c r="A44" s="20" t="s">
        <v>108</v>
      </c>
      <c r="B44" s="20">
        <v>5056.5</v>
      </c>
      <c r="C44" s="20" t="s">
        <v>232</v>
      </c>
      <c r="D44" s="36">
        <v>5.515808</v>
      </c>
      <c r="E44" s="140">
        <f t="shared" si="1"/>
        <v>0.005515808</v>
      </c>
      <c r="F44" s="36">
        <v>2.1755652118420366</v>
      </c>
      <c r="G44" s="20">
        <v>5.52</v>
      </c>
      <c r="H44" s="20">
        <v>0.006</v>
      </c>
      <c r="I44" s="47">
        <v>0.3626</v>
      </c>
      <c r="J44" s="20">
        <v>15.703</v>
      </c>
      <c r="K44" s="20">
        <v>-0.01</v>
      </c>
      <c r="L44" s="20">
        <v>5.515808</v>
      </c>
      <c r="M44" s="20">
        <v>15.437129211135657</v>
      </c>
      <c r="N44" s="20">
        <v>16.889</v>
      </c>
      <c r="O44" s="20">
        <v>0.049</v>
      </c>
      <c r="P44" s="20">
        <v>5.515808</v>
      </c>
      <c r="Q44" s="20">
        <v>15.533348564537024</v>
      </c>
      <c r="R44" s="56">
        <f t="shared" si="3"/>
        <v>2.757859901</v>
      </c>
      <c r="S44" s="32">
        <v>36.422</v>
      </c>
      <c r="T44" s="32">
        <v>0.9242803827160221</v>
      </c>
      <c r="U44" s="32">
        <v>0.044984879709662466</v>
      </c>
      <c r="V44" s="28"/>
      <c r="W44" s="28"/>
      <c r="X44" s="28"/>
      <c r="Y44" s="28"/>
      <c r="Z44" s="28"/>
    </row>
    <row r="45" ht="15.75" customHeight="1">
      <c r="A45" s="20" t="s">
        <v>108</v>
      </c>
      <c r="B45" s="20">
        <v>5056.5</v>
      </c>
      <c r="C45" s="20" t="s">
        <v>232</v>
      </c>
      <c r="D45" s="36">
        <v>8.273712</v>
      </c>
      <c r="E45" s="140">
        <f t="shared" si="1"/>
        <v>0.008273712</v>
      </c>
      <c r="F45" s="36">
        <v>1.4503768078946913</v>
      </c>
      <c r="G45" s="20">
        <v>8.27</v>
      </c>
      <c r="H45" s="20">
        <v>0.008</v>
      </c>
      <c r="I45" s="47">
        <v>0.2417</v>
      </c>
      <c r="J45" s="20">
        <v>15.703</v>
      </c>
      <c r="K45" s="20">
        <v>-0.01</v>
      </c>
      <c r="L45" s="20">
        <v>8.273712</v>
      </c>
      <c r="M45" s="20">
        <v>15.374663761870286</v>
      </c>
      <c r="N45" s="20">
        <v>16.889</v>
      </c>
      <c r="O45" s="20">
        <v>0.049</v>
      </c>
      <c r="P45" s="20">
        <v>8.273712</v>
      </c>
      <c r="Q45" s="20">
        <v>15.227780782260169</v>
      </c>
      <c r="R45" s="56">
        <f t="shared" si="3"/>
        <v>4.137360364</v>
      </c>
      <c r="S45" s="32">
        <v>36.422</v>
      </c>
      <c r="T45" s="32">
        <v>0.8864049101068664</v>
      </c>
      <c r="U45" s="32">
        <v>0.03786016795529799</v>
      </c>
      <c r="V45" s="28"/>
      <c r="W45" s="28"/>
      <c r="X45" s="28"/>
      <c r="Y45" s="28"/>
      <c r="Z45" s="28"/>
    </row>
    <row r="46" ht="15.75" customHeight="1">
      <c r="A46" s="20" t="s">
        <v>108</v>
      </c>
      <c r="B46" s="20">
        <v>5056.5</v>
      </c>
      <c r="C46" s="20" t="s">
        <v>232</v>
      </c>
      <c r="D46" s="36">
        <v>11.031616</v>
      </c>
      <c r="E46" s="140">
        <f t="shared" si="1"/>
        <v>0.011031616</v>
      </c>
      <c r="F46" s="36">
        <v>1.0877826059210183</v>
      </c>
      <c r="G46" s="20">
        <v>11.03</v>
      </c>
      <c r="H46" s="20">
        <v>0.011</v>
      </c>
      <c r="I46" s="47">
        <v>0.1813</v>
      </c>
      <c r="J46" s="20">
        <v>15.703</v>
      </c>
      <c r="K46" s="20">
        <v>-0.01</v>
      </c>
      <c r="L46" s="20">
        <v>11.031616</v>
      </c>
      <c r="M46" s="20">
        <v>15.33049717067067</v>
      </c>
      <c r="N46" s="20">
        <v>16.889</v>
      </c>
      <c r="O46" s="20">
        <v>0.049</v>
      </c>
      <c r="P46" s="20">
        <v>11.031616</v>
      </c>
      <c r="Q46" s="20">
        <v>15.014629430316935</v>
      </c>
      <c r="R46" s="56">
        <f t="shared" si="3"/>
        <v>5.515719801</v>
      </c>
      <c r="S46" s="32">
        <v>36.422</v>
      </c>
      <c r="T46" s="32">
        <v>0.8485607654320442</v>
      </c>
      <c r="U46" s="32">
        <v>0.03390428061135986</v>
      </c>
      <c r="V46" s="28"/>
      <c r="W46" s="28"/>
      <c r="X46" s="28"/>
      <c r="Y46" s="28"/>
      <c r="Z46" s="28"/>
    </row>
    <row r="47" ht="15.75" customHeight="1">
      <c r="A47" s="20" t="s">
        <v>108</v>
      </c>
      <c r="B47" s="20">
        <v>5056.5</v>
      </c>
      <c r="C47" s="20" t="s">
        <v>232</v>
      </c>
      <c r="D47" s="36">
        <v>13.78952</v>
      </c>
      <c r="E47" s="140">
        <f t="shared" si="1"/>
        <v>0.01378952</v>
      </c>
      <c r="F47" s="36">
        <v>0.8702260847368146</v>
      </c>
      <c r="G47" s="20">
        <v>13.79</v>
      </c>
      <c r="H47" s="20">
        <v>0.014</v>
      </c>
      <c r="I47" s="47">
        <v>0.145</v>
      </c>
      <c r="J47" s="20">
        <v>15.703</v>
      </c>
      <c r="K47" s="20">
        <v>-0.01</v>
      </c>
      <c r="L47" s="20">
        <v>13.78952</v>
      </c>
      <c r="M47" s="20">
        <v>15.29632629408261</v>
      </c>
      <c r="N47" s="20">
        <v>16.889</v>
      </c>
      <c r="O47" s="20">
        <v>0.049</v>
      </c>
      <c r="P47" s="20">
        <v>13.78952</v>
      </c>
      <c r="Q47" s="20">
        <v>14.851353221898748</v>
      </c>
      <c r="R47" s="56">
        <f t="shared" si="3"/>
        <v>6.896551724</v>
      </c>
      <c r="S47" s="32">
        <v>36.422</v>
      </c>
      <c r="T47" s="32">
        <v>0.8106487363643421</v>
      </c>
      <c r="U47" s="32">
        <v>0.03094373189992054</v>
      </c>
      <c r="V47" s="28"/>
      <c r="W47" s="28"/>
      <c r="X47" s="28"/>
      <c r="Y47" s="28"/>
      <c r="Z47" s="28"/>
    </row>
    <row r="48" ht="15.75" customHeight="1">
      <c r="A48" s="20" t="s">
        <v>108</v>
      </c>
      <c r="B48" s="20">
        <v>5056.5</v>
      </c>
      <c r="C48" s="20" t="s">
        <v>232</v>
      </c>
      <c r="D48" s="36">
        <v>16.547424</v>
      </c>
      <c r="E48" s="140">
        <f t="shared" si="1"/>
        <v>0.016547424</v>
      </c>
      <c r="F48" s="36">
        <v>0.7251884039473456</v>
      </c>
      <c r="G48" s="20">
        <v>16.55</v>
      </c>
      <c r="H48" s="20">
        <v>0.017</v>
      </c>
      <c r="I48" s="47">
        <v>0.1209</v>
      </c>
      <c r="J48" s="20">
        <v>15.703</v>
      </c>
      <c r="K48" s="20">
        <v>-0.01</v>
      </c>
      <c r="L48" s="20">
        <v>16.547424</v>
      </c>
      <c r="M48" s="20">
        <v>15.268463201781126</v>
      </c>
      <c r="N48" s="20">
        <v>16.889</v>
      </c>
      <c r="O48" s="20">
        <v>0.049</v>
      </c>
      <c r="P48" s="20">
        <v>16.547424</v>
      </c>
      <c r="Q48" s="20">
        <v>14.719265748901506</v>
      </c>
      <c r="R48" s="56">
        <f t="shared" si="3"/>
        <v>8.271298594</v>
      </c>
      <c r="S48" s="32">
        <v>36.422</v>
      </c>
      <c r="T48" s="32">
        <v>0.7729037781044632</v>
      </c>
      <c r="U48" s="32">
        <v>0.03031949995489018</v>
      </c>
      <c r="V48" s="28"/>
      <c r="W48" s="28"/>
      <c r="X48" s="28"/>
      <c r="Y48" s="28"/>
      <c r="Z48" s="28"/>
    </row>
    <row r="49" ht="15.75" customHeight="1">
      <c r="A49" s="20" t="s">
        <v>108</v>
      </c>
      <c r="B49" s="20">
        <v>5056.5</v>
      </c>
      <c r="C49" s="20" t="s">
        <v>232</v>
      </c>
      <c r="D49" s="36">
        <v>19.305328</v>
      </c>
      <c r="E49" s="140">
        <f t="shared" si="1"/>
        <v>0.019305328</v>
      </c>
      <c r="F49" s="36">
        <v>0.6215900605262962</v>
      </c>
      <c r="G49" s="20">
        <v>19.31</v>
      </c>
      <c r="H49" s="20">
        <v>0.019</v>
      </c>
      <c r="I49" s="47">
        <v>0.1036</v>
      </c>
      <c r="J49" s="20">
        <v>15.703</v>
      </c>
      <c r="K49" s="20">
        <v>-0.01</v>
      </c>
      <c r="L49" s="20">
        <v>19.305328</v>
      </c>
      <c r="M49" s="20">
        <v>15.244944893429611</v>
      </c>
      <c r="N49" s="20">
        <v>16.889</v>
      </c>
      <c r="O49" s="20">
        <v>0.049</v>
      </c>
      <c r="P49" s="20">
        <v>19.305328</v>
      </c>
      <c r="Q49" s="20">
        <v>14.608504330969543</v>
      </c>
      <c r="R49" s="56">
        <f t="shared" si="3"/>
        <v>9.652509653</v>
      </c>
      <c r="S49" s="32">
        <v>36.422</v>
      </c>
      <c r="T49" s="32">
        <v>0.7349813395060774</v>
      </c>
      <c r="U49" s="32">
        <v>0.029784245542733668</v>
      </c>
      <c r="V49" s="28"/>
      <c r="W49" s="28"/>
      <c r="X49" s="28"/>
      <c r="Y49" s="28"/>
      <c r="Z49" s="28"/>
    </row>
    <row r="50" ht="15.75" customHeight="1">
      <c r="A50" s="20" t="s">
        <v>108</v>
      </c>
      <c r="B50" s="20">
        <v>5056.5</v>
      </c>
      <c r="C50" s="20" t="s">
        <v>232</v>
      </c>
      <c r="D50" s="36">
        <v>22.063232</v>
      </c>
      <c r="E50" s="140">
        <f t="shared" si="1"/>
        <v>0.022063232</v>
      </c>
      <c r="F50" s="36">
        <v>0.5438913029605091</v>
      </c>
      <c r="G50" s="20">
        <v>22.06</v>
      </c>
      <c r="H50" s="20">
        <v>0.022</v>
      </c>
      <c r="I50" s="47">
        <v>0.09065</v>
      </c>
      <c r="J50" s="20">
        <v>15.703</v>
      </c>
      <c r="K50" s="20">
        <v>-0.01</v>
      </c>
      <c r="L50" s="20">
        <v>22.063232</v>
      </c>
      <c r="M50" s="20">
        <v>15.224601691511756</v>
      </c>
      <c r="N50" s="20">
        <v>16.889</v>
      </c>
      <c r="O50" s="20">
        <v>0.049</v>
      </c>
      <c r="P50" s="20">
        <v>22.063232</v>
      </c>
      <c r="Q50" s="20">
        <v>14.513232352515532</v>
      </c>
      <c r="R50" s="56">
        <f t="shared" si="3"/>
        <v>11.0314396</v>
      </c>
      <c r="S50" s="32">
        <v>36.422</v>
      </c>
      <c r="T50" s="32">
        <v>0.6971215308640883</v>
      </c>
      <c r="U50" s="32">
        <v>0.030059345410602168</v>
      </c>
      <c r="V50" s="28"/>
      <c r="W50" s="28"/>
      <c r="X50" s="28"/>
      <c r="Y50" s="28"/>
      <c r="Z50" s="28"/>
    </row>
    <row r="51" ht="15.75" customHeight="1">
      <c r="A51" s="20" t="s">
        <v>111</v>
      </c>
      <c r="B51" s="20">
        <v>5056.65</v>
      </c>
      <c r="C51" s="20" t="s">
        <v>232</v>
      </c>
      <c r="D51" s="36">
        <v>2.757904</v>
      </c>
      <c r="E51" s="140">
        <f t="shared" si="1"/>
        <v>0.002757904</v>
      </c>
      <c r="F51" s="36">
        <v>10.877826059210182</v>
      </c>
      <c r="G51" s="20">
        <v>2.76</v>
      </c>
      <c r="H51" s="20">
        <v>0.003</v>
      </c>
      <c r="I51" s="47">
        <v>1.088</v>
      </c>
      <c r="J51" s="20">
        <v>10.837</v>
      </c>
      <c r="K51" s="20">
        <v>-0.027</v>
      </c>
      <c r="L51" s="20">
        <v>2.757904</v>
      </c>
      <c r="M51" s="20">
        <v>10.544195181426735</v>
      </c>
      <c r="N51" s="20">
        <v>3.911</v>
      </c>
      <c r="O51" s="20">
        <v>0.053</v>
      </c>
      <c r="P51" s="20">
        <v>2.757904</v>
      </c>
      <c r="Q51" s="20">
        <v>3.706270571783033</v>
      </c>
      <c r="R51" s="56">
        <f t="shared" si="3"/>
        <v>0.9191176471</v>
      </c>
      <c r="S51" s="32">
        <v>38.024</v>
      </c>
      <c r="T51" s="32">
        <v>0.9758279600499994</v>
      </c>
      <c r="U51" s="32"/>
      <c r="V51" s="28"/>
      <c r="W51" s="28"/>
      <c r="X51" s="28"/>
      <c r="Y51" s="28"/>
      <c r="Z51" s="28"/>
    </row>
    <row r="52" ht="15.75" customHeight="1">
      <c r="A52" s="20" t="s">
        <v>111</v>
      </c>
      <c r="B52" s="20">
        <v>5056.65</v>
      </c>
      <c r="C52" s="20" t="s">
        <v>232</v>
      </c>
      <c r="D52" s="36">
        <v>5.515808</v>
      </c>
      <c r="E52" s="140">
        <f t="shared" si="1"/>
        <v>0.005515808</v>
      </c>
      <c r="F52" s="36">
        <v>5.438913029605091</v>
      </c>
      <c r="G52" s="20">
        <v>5.52</v>
      </c>
      <c r="H52" s="20">
        <v>0.006</v>
      </c>
      <c r="I52" s="47">
        <v>0.5439</v>
      </c>
      <c r="J52" s="20">
        <v>10.837</v>
      </c>
      <c r="K52" s="20">
        <v>-0.027</v>
      </c>
      <c r="L52" s="20">
        <v>5.515808</v>
      </c>
      <c r="M52" s="20">
        <v>10.34869593185145</v>
      </c>
      <c r="N52" s="20">
        <v>3.911</v>
      </c>
      <c r="O52" s="20">
        <v>0.053</v>
      </c>
      <c r="P52" s="20">
        <v>5.515808</v>
      </c>
      <c r="Q52" s="20">
        <v>3.572584679693623</v>
      </c>
      <c r="R52" s="56">
        <f t="shared" si="3"/>
        <v>1.838573267</v>
      </c>
      <c r="S52" s="32">
        <v>38.024</v>
      </c>
      <c r="T52" s="32">
        <v>0.9516470316867058</v>
      </c>
      <c r="U52" s="32">
        <v>0.022286231901606876</v>
      </c>
      <c r="V52" s="28"/>
      <c r="W52" s="28"/>
      <c r="X52" s="28"/>
      <c r="Y52" s="28"/>
      <c r="Z52" s="28"/>
    </row>
    <row r="53" ht="15.75" customHeight="1">
      <c r="A53" s="20" t="s">
        <v>111</v>
      </c>
      <c r="B53" s="20">
        <v>5056.65</v>
      </c>
      <c r="C53" s="20" t="s">
        <v>232</v>
      </c>
      <c r="D53" s="36">
        <v>8.273712</v>
      </c>
      <c r="E53" s="140">
        <f t="shared" si="1"/>
        <v>0.008273712</v>
      </c>
      <c r="F53" s="36">
        <v>3.625942019736728</v>
      </c>
      <c r="G53" s="20">
        <v>8.27</v>
      </c>
      <c r="H53" s="20">
        <v>0.008</v>
      </c>
      <c r="I53" s="47">
        <v>0.3626</v>
      </c>
      <c r="J53" s="20">
        <v>10.837</v>
      </c>
      <c r="K53" s="20">
        <v>-0.027</v>
      </c>
      <c r="L53" s="20">
        <v>8.273712</v>
      </c>
      <c r="M53" s="20">
        <v>10.236020867479624</v>
      </c>
      <c r="N53" s="20">
        <v>3.911</v>
      </c>
      <c r="O53" s="20">
        <v>0.053</v>
      </c>
      <c r="P53" s="20">
        <v>8.273712</v>
      </c>
      <c r="Q53" s="20">
        <v>3.4966301241537443</v>
      </c>
      <c r="R53" s="56">
        <f t="shared" si="3"/>
        <v>2.757859901</v>
      </c>
      <c r="S53" s="32">
        <v>38.024</v>
      </c>
      <c r="T53" s="32">
        <v>0.9274705475300589</v>
      </c>
      <c r="U53" s="32">
        <v>0.021395162435785358</v>
      </c>
      <c r="V53" s="28"/>
      <c r="W53" s="28"/>
      <c r="X53" s="28"/>
      <c r="Y53" s="28"/>
      <c r="Z53" s="28"/>
    </row>
    <row r="54" ht="15.75" customHeight="1">
      <c r="A54" s="20" t="s">
        <v>111</v>
      </c>
      <c r="B54" s="20">
        <v>5056.65</v>
      </c>
      <c r="C54" s="20" t="s">
        <v>232</v>
      </c>
      <c r="D54" s="36">
        <v>11.031616</v>
      </c>
      <c r="E54" s="140">
        <f t="shared" si="1"/>
        <v>0.011031616</v>
      </c>
      <c r="F54" s="36">
        <v>2.7194565148025456</v>
      </c>
      <c r="G54" s="20">
        <v>11.03</v>
      </c>
      <c r="H54" s="20">
        <v>0.011</v>
      </c>
      <c r="I54" s="47">
        <v>0.2719</v>
      </c>
      <c r="J54" s="20">
        <v>10.837</v>
      </c>
      <c r="K54" s="20">
        <v>-0.027</v>
      </c>
      <c r="L54" s="20">
        <v>11.031616</v>
      </c>
      <c r="M54" s="20">
        <v>10.156821421379234</v>
      </c>
      <c r="N54" s="20">
        <v>3.911</v>
      </c>
      <c r="O54" s="20">
        <v>0.053</v>
      </c>
      <c r="P54" s="20">
        <v>11.031616</v>
      </c>
      <c r="Q54" s="20">
        <v>3.4437208634342404</v>
      </c>
      <c r="R54" s="56">
        <f t="shared" si="3"/>
        <v>3.677822729</v>
      </c>
      <c r="S54" s="32">
        <v>38.024</v>
      </c>
      <c r="T54" s="32">
        <v>0.9032762800088243</v>
      </c>
      <c r="U54" s="32">
        <v>0.021217076733817078</v>
      </c>
      <c r="V54" s="28"/>
      <c r="W54" s="28"/>
      <c r="X54" s="28"/>
      <c r="Y54" s="28"/>
      <c r="Z54" s="28"/>
    </row>
    <row r="55" ht="15.75" customHeight="1">
      <c r="A55" s="20" t="s">
        <v>111</v>
      </c>
      <c r="B55" s="20">
        <v>5056.65</v>
      </c>
      <c r="C55" s="20" t="s">
        <v>232</v>
      </c>
      <c r="D55" s="36">
        <v>13.78952</v>
      </c>
      <c r="E55" s="140">
        <f t="shared" si="1"/>
        <v>0.01378952</v>
      </c>
      <c r="F55" s="36">
        <v>2.1755652118420366</v>
      </c>
      <c r="G55" s="20">
        <v>13.79</v>
      </c>
      <c r="H55" s="20">
        <v>0.014</v>
      </c>
      <c r="I55" s="47">
        <v>0.2176</v>
      </c>
      <c r="J55" s="20">
        <v>10.837</v>
      </c>
      <c r="K55" s="20">
        <v>-0.027</v>
      </c>
      <c r="L55" s="20">
        <v>13.78952</v>
      </c>
      <c r="M55" s="20">
        <v>10.095811805156735</v>
      </c>
      <c r="N55" s="20">
        <v>3.911</v>
      </c>
      <c r="O55" s="20">
        <v>0.053</v>
      </c>
      <c r="P55" s="20">
        <v>13.78952</v>
      </c>
      <c r="Q55" s="20">
        <v>3.4032332136620376</v>
      </c>
      <c r="R55" s="56">
        <f t="shared" si="3"/>
        <v>4.595588235</v>
      </c>
      <c r="S55" s="32">
        <v>38.024</v>
      </c>
      <c r="T55" s="32">
        <v>0.8791398002499969</v>
      </c>
      <c r="U55" s="32">
        <v>0.02136389770903132</v>
      </c>
      <c r="V55" s="28"/>
      <c r="W55" s="28"/>
      <c r="X55" s="28"/>
      <c r="Y55" s="28"/>
      <c r="Z55" s="28"/>
    </row>
    <row r="56" ht="15.75" customHeight="1">
      <c r="A56" s="20" t="s">
        <v>111</v>
      </c>
      <c r="B56" s="20">
        <v>5056.65</v>
      </c>
      <c r="C56" s="20" t="s">
        <v>232</v>
      </c>
      <c r="D56" s="36">
        <v>16.547424</v>
      </c>
      <c r="E56" s="140">
        <f t="shared" si="1"/>
        <v>0.016547424</v>
      </c>
      <c r="F56" s="36">
        <v>1.812971009868364</v>
      </c>
      <c r="G56" s="20">
        <v>16.55</v>
      </c>
      <c r="H56" s="20">
        <v>0.017</v>
      </c>
      <c r="I56" s="47">
        <v>0.1813</v>
      </c>
      <c r="J56" s="20">
        <v>10.837</v>
      </c>
      <c r="K56" s="20">
        <v>-0.027</v>
      </c>
      <c r="L56" s="20">
        <v>16.547424</v>
      </c>
      <c r="M56" s="20">
        <v>10.046235458181231</v>
      </c>
      <c r="N56" s="20">
        <v>3.911</v>
      </c>
      <c r="O56" s="20">
        <v>0.053</v>
      </c>
      <c r="P56" s="20">
        <v>16.547424</v>
      </c>
      <c r="Q56" s="20">
        <v>3.3705060033156595</v>
      </c>
      <c r="R56" s="56">
        <f t="shared" si="3"/>
        <v>5.515719801</v>
      </c>
      <c r="S56" s="32">
        <v>38.024</v>
      </c>
      <c r="T56" s="32">
        <v>0.8549410950601176</v>
      </c>
      <c r="U56" s="32">
        <v>0.02114357886567245</v>
      </c>
      <c r="V56" s="28"/>
      <c r="W56" s="28"/>
      <c r="X56" s="28"/>
      <c r="Y56" s="28"/>
      <c r="Z56" s="28"/>
    </row>
    <row r="57" ht="15.75" customHeight="1">
      <c r="A57" s="20" t="s">
        <v>111</v>
      </c>
      <c r="B57" s="20">
        <v>5056.65</v>
      </c>
      <c r="C57" s="20" t="s">
        <v>232</v>
      </c>
      <c r="D57" s="36">
        <v>19.305328</v>
      </c>
      <c r="E57" s="140">
        <f t="shared" si="1"/>
        <v>0.019305328</v>
      </c>
      <c r="F57" s="36">
        <v>1.5539751513157403</v>
      </c>
      <c r="G57" s="20">
        <v>19.31</v>
      </c>
      <c r="H57" s="20">
        <v>0.019</v>
      </c>
      <c r="I57" s="47">
        <v>0.1554</v>
      </c>
      <c r="J57" s="20">
        <v>10.837</v>
      </c>
      <c r="K57" s="20">
        <v>-0.027</v>
      </c>
      <c r="L57" s="20">
        <v>19.305328</v>
      </c>
      <c r="M57" s="20">
        <v>10.004509233424915</v>
      </c>
      <c r="N57" s="20">
        <v>3.911</v>
      </c>
      <c r="O57" s="20">
        <v>0.053</v>
      </c>
      <c r="P57" s="20">
        <v>19.305328</v>
      </c>
      <c r="Q57" s="20">
        <v>3.343081199032905</v>
      </c>
      <c r="R57" s="56">
        <f t="shared" si="3"/>
        <v>6.435006435</v>
      </c>
      <c r="S57" s="32">
        <v>38.024</v>
      </c>
      <c r="T57" s="32">
        <v>0.8307646109034705</v>
      </c>
      <c r="U57" s="32">
        <v>0.02119491870192949</v>
      </c>
      <c r="V57" s="28"/>
      <c r="W57" s="28"/>
      <c r="X57" s="28"/>
      <c r="Y57" s="28"/>
      <c r="Z57" s="28"/>
    </row>
    <row r="58" ht="15.75" customHeight="1">
      <c r="A58" s="20" t="s">
        <v>111</v>
      </c>
      <c r="B58" s="20">
        <v>5056.65</v>
      </c>
      <c r="C58" s="20" t="s">
        <v>232</v>
      </c>
      <c r="D58" s="36">
        <v>22.063232</v>
      </c>
      <c r="E58" s="140">
        <f t="shared" si="1"/>
        <v>0.022063232</v>
      </c>
      <c r="F58" s="36">
        <v>1.3597282574012728</v>
      </c>
      <c r="G58" s="20">
        <v>22.06</v>
      </c>
      <c r="H58" s="20">
        <v>0.022</v>
      </c>
      <c r="I58" s="47">
        <v>0.136</v>
      </c>
      <c r="J58" s="20">
        <v>10.837</v>
      </c>
      <c r="K58" s="20">
        <v>-0.027</v>
      </c>
      <c r="L58" s="20">
        <v>22.063232</v>
      </c>
      <c r="M58" s="20">
        <v>9.968504443953828</v>
      </c>
      <c r="N58" s="20">
        <v>3.911</v>
      </c>
      <c r="O58" s="20">
        <v>0.053</v>
      </c>
      <c r="P58" s="20">
        <v>22.063232</v>
      </c>
      <c r="Q58" s="20">
        <v>3.3195051898026096</v>
      </c>
      <c r="R58" s="56">
        <f t="shared" si="3"/>
        <v>7.352941176</v>
      </c>
      <c r="S58" s="32">
        <v>38.024</v>
      </c>
      <c r="T58" s="32">
        <v>0.8066236803999951</v>
      </c>
      <c r="U58" s="32">
        <v>0.021058498029255936</v>
      </c>
      <c r="V58" s="28"/>
      <c r="W58" s="28"/>
      <c r="X58" s="28"/>
      <c r="Y58" s="28"/>
      <c r="Z58" s="28"/>
    </row>
    <row r="59" ht="15.75" customHeight="1">
      <c r="A59" s="20" t="s">
        <v>115</v>
      </c>
      <c r="B59" s="20">
        <v>5056.95</v>
      </c>
      <c r="C59" s="20" t="s">
        <v>232</v>
      </c>
      <c r="D59" s="36">
        <v>2.757904</v>
      </c>
      <c r="E59" s="140">
        <f t="shared" si="1"/>
        <v>0.002757904</v>
      </c>
      <c r="F59" s="36">
        <v>7.614478241447129</v>
      </c>
      <c r="G59" s="20">
        <v>2.76</v>
      </c>
      <c r="H59" s="20">
        <v>0.003</v>
      </c>
      <c r="I59" s="47">
        <v>0.7252</v>
      </c>
      <c r="J59" s="20">
        <v>9.445</v>
      </c>
      <c r="K59" s="20">
        <v>-0.019</v>
      </c>
      <c r="L59" s="20">
        <v>2.757904</v>
      </c>
      <c r="M59" s="20">
        <v>9.26469141363845</v>
      </c>
      <c r="N59" s="20">
        <v>124.211</v>
      </c>
      <c r="O59" s="20">
        <v>0.108</v>
      </c>
      <c r="P59" s="20">
        <v>2.757904</v>
      </c>
      <c r="Q59" s="20">
        <v>111.32110551180273</v>
      </c>
      <c r="R59" s="56">
        <f t="shared" si="3"/>
        <v>1.37892995</v>
      </c>
      <c r="S59" s="32">
        <v>39.238</v>
      </c>
      <c r="T59" s="32">
        <v>0.9648572824721311</v>
      </c>
      <c r="U59" s="20"/>
      <c r="V59" s="28"/>
      <c r="W59" s="28"/>
      <c r="X59" s="28"/>
      <c r="Y59" s="28"/>
      <c r="Z59" s="28"/>
    </row>
    <row r="60" ht="15.75" customHeight="1">
      <c r="A60" s="20" t="s">
        <v>115</v>
      </c>
      <c r="B60" s="20">
        <v>5056.95</v>
      </c>
      <c r="C60" s="20" t="s">
        <v>232</v>
      </c>
      <c r="D60" s="36">
        <v>5.515808</v>
      </c>
      <c r="E60" s="140">
        <f t="shared" si="1"/>
        <v>0.005515808</v>
      </c>
      <c r="F60" s="36">
        <v>3.8072391207235645</v>
      </c>
      <c r="G60" s="20">
        <v>5.52</v>
      </c>
      <c r="H60" s="20">
        <v>0.006</v>
      </c>
      <c r="I60" s="47">
        <v>0.3626</v>
      </c>
      <c r="J60" s="20">
        <v>9.445</v>
      </c>
      <c r="K60" s="20">
        <v>-0.019</v>
      </c>
      <c r="L60" s="20">
        <v>5.515808</v>
      </c>
      <c r="M60" s="20">
        <v>9.143477248646276</v>
      </c>
      <c r="N60" s="20">
        <v>124.211</v>
      </c>
      <c r="O60" s="20">
        <v>0.108</v>
      </c>
      <c r="P60" s="20">
        <v>5.515808</v>
      </c>
      <c r="Q60" s="20">
        <v>103.29190117586285</v>
      </c>
      <c r="R60" s="56">
        <f t="shared" si="3"/>
        <v>2.757859901</v>
      </c>
      <c r="S60" s="32">
        <v>39.238</v>
      </c>
      <c r="T60" s="32">
        <v>0.9297145649442621</v>
      </c>
      <c r="U60" s="32">
        <v>0.01942475452430991</v>
      </c>
      <c r="V60" s="28"/>
      <c r="W60" s="28"/>
      <c r="X60" s="28"/>
      <c r="Y60" s="28"/>
      <c r="Z60" s="28"/>
    </row>
    <row r="61" ht="15.75" customHeight="1">
      <c r="A61" s="20" t="s">
        <v>115</v>
      </c>
      <c r="B61" s="20">
        <v>5056.95</v>
      </c>
      <c r="C61" s="20" t="s">
        <v>232</v>
      </c>
      <c r="D61" s="36">
        <v>8.273712</v>
      </c>
      <c r="E61" s="140">
        <f t="shared" si="1"/>
        <v>0.008273712</v>
      </c>
      <c r="F61" s="36">
        <v>2.53815941381571</v>
      </c>
      <c r="G61" s="20">
        <v>8.27</v>
      </c>
      <c r="H61" s="20">
        <v>0.008</v>
      </c>
      <c r="I61" s="47">
        <v>0.2417</v>
      </c>
      <c r="J61" s="20">
        <v>9.445</v>
      </c>
      <c r="K61" s="20">
        <v>-0.019</v>
      </c>
      <c r="L61" s="20">
        <v>8.273712</v>
      </c>
      <c r="M61" s="20">
        <v>9.073308022995278</v>
      </c>
      <c r="N61" s="20">
        <v>124.211</v>
      </c>
      <c r="O61" s="20">
        <v>0.108</v>
      </c>
      <c r="P61" s="20">
        <v>8.273712</v>
      </c>
      <c r="Q61" s="20">
        <v>98.86633045458463</v>
      </c>
      <c r="R61" s="56">
        <f t="shared" si="3"/>
        <v>4.137360364</v>
      </c>
      <c r="S61" s="32">
        <v>39.238</v>
      </c>
      <c r="T61" s="32">
        <v>0.8945573076077346</v>
      </c>
      <c r="U61" s="32">
        <v>0.01903840648275674</v>
      </c>
      <c r="V61" s="28"/>
      <c r="W61" s="28"/>
      <c r="X61" s="28"/>
      <c r="Y61" s="28"/>
      <c r="Z61" s="28"/>
    </row>
    <row r="62" ht="15.75" customHeight="1">
      <c r="A62" s="20" t="s">
        <v>115</v>
      </c>
      <c r="B62" s="20">
        <v>5056.95</v>
      </c>
      <c r="C62" s="20" t="s">
        <v>232</v>
      </c>
      <c r="D62" s="36">
        <v>11.031616</v>
      </c>
      <c r="E62" s="140">
        <f t="shared" si="1"/>
        <v>0.011031616</v>
      </c>
      <c r="F62" s="36">
        <v>1.9036195603617823</v>
      </c>
      <c r="G62" s="20">
        <v>11.03</v>
      </c>
      <c r="H62" s="20">
        <v>0.011</v>
      </c>
      <c r="I62" s="47">
        <v>0.1813</v>
      </c>
      <c r="J62" s="20">
        <v>9.445</v>
      </c>
      <c r="K62" s="20">
        <v>-0.019</v>
      </c>
      <c r="L62" s="20">
        <v>11.031616</v>
      </c>
      <c r="M62" s="20">
        <v>9.023848983619764</v>
      </c>
      <c r="N62" s="20">
        <v>124.211</v>
      </c>
      <c r="O62" s="20">
        <v>0.108</v>
      </c>
      <c r="P62" s="20">
        <v>11.031616</v>
      </c>
      <c r="Q62" s="20">
        <v>95.84181543537605</v>
      </c>
      <c r="R62" s="56">
        <f t="shared" si="3"/>
        <v>5.515719801</v>
      </c>
      <c r="S62" s="32">
        <v>39.238</v>
      </c>
      <c r="T62" s="32">
        <v>0.8594291298885242</v>
      </c>
      <c r="U62" s="32">
        <v>0.018887251378440495</v>
      </c>
      <c r="V62" s="28"/>
      <c r="W62" s="28"/>
      <c r="X62" s="28"/>
      <c r="Y62" s="28"/>
      <c r="Z62" s="28"/>
    </row>
    <row r="63" ht="15.75" customHeight="1">
      <c r="A63" s="20" t="s">
        <v>115</v>
      </c>
      <c r="B63" s="20">
        <v>5056.95</v>
      </c>
      <c r="C63" s="20" t="s">
        <v>232</v>
      </c>
      <c r="D63" s="36">
        <v>13.78952</v>
      </c>
      <c r="E63" s="140">
        <f t="shared" si="1"/>
        <v>0.01378952</v>
      </c>
      <c r="F63" s="36">
        <v>1.52289564828943</v>
      </c>
      <c r="G63" s="20">
        <v>13.79</v>
      </c>
      <c r="H63" s="20">
        <v>0.014</v>
      </c>
      <c r="I63" s="47">
        <v>0.145</v>
      </c>
      <c r="J63" s="20">
        <v>9.445</v>
      </c>
      <c r="K63" s="20">
        <v>-0.019</v>
      </c>
      <c r="L63" s="20">
        <v>13.78952</v>
      </c>
      <c r="M63" s="20">
        <v>8.985671311803866</v>
      </c>
      <c r="N63" s="20">
        <v>124.211</v>
      </c>
      <c r="O63" s="20">
        <v>0.108</v>
      </c>
      <c r="P63" s="20">
        <v>13.78952</v>
      </c>
      <c r="Q63" s="20">
        <v>93.55968482360993</v>
      </c>
      <c r="R63" s="56">
        <f t="shared" si="3"/>
        <v>6.896551724</v>
      </c>
      <c r="S63" s="32">
        <v>39.238</v>
      </c>
      <c r="T63" s="32">
        <v>0.8242379396468237</v>
      </c>
      <c r="U63" s="32">
        <v>0.018491413856698797</v>
      </c>
      <c r="V63" s="28"/>
      <c r="W63" s="28"/>
      <c r="X63" s="28"/>
      <c r="Y63" s="28"/>
      <c r="Z63" s="28"/>
    </row>
    <row r="64" ht="15.75" customHeight="1">
      <c r="A64" s="20" t="s">
        <v>115</v>
      </c>
      <c r="B64" s="20">
        <v>5056.95</v>
      </c>
      <c r="C64" s="20" t="s">
        <v>232</v>
      </c>
      <c r="D64" s="36">
        <v>16.547424</v>
      </c>
      <c r="E64" s="140">
        <f t="shared" si="1"/>
        <v>0.016547424</v>
      </c>
      <c r="F64" s="36">
        <v>1.269079706907855</v>
      </c>
      <c r="G64" s="20">
        <v>16.55</v>
      </c>
      <c r="H64" s="20">
        <v>0.017</v>
      </c>
      <c r="I64" s="47">
        <v>0.1209</v>
      </c>
      <c r="J64" s="20">
        <v>9.445</v>
      </c>
      <c r="K64" s="20">
        <v>-0.019</v>
      </c>
      <c r="L64" s="20">
        <v>16.547424</v>
      </c>
      <c r="M64" s="20">
        <v>8.954597813812795</v>
      </c>
      <c r="N64" s="20">
        <v>124.211</v>
      </c>
      <c r="O64" s="20">
        <v>0.108</v>
      </c>
      <c r="P64" s="20">
        <v>16.547424</v>
      </c>
      <c r="Q64" s="20">
        <v>91.73544574485409</v>
      </c>
      <c r="R64" s="56">
        <f t="shared" si="3"/>
        <v>8.271298594</v>
      </c>
      <c r="S64" s="32">
        <v>39.238</v>
      </c>
      <c r="T64" s="32">
        <v>0.7892018300148009</v>
      </c>
      <c r="U64" s="32">
        <v>0.018310603636836755</v>
      </c>
      <c r="V64" s="28"/>
      <c r="W64" s="28"/>
      <c r="X64" s="28"/>
      <c r="Y64" s="28"/>
      <c r="Z64" s="28"/>
    </row>
    <row r="65" ht="15.75" customHeight="1">
      <c r="A65" s="20" t="s">
        <v>115</v>
      </c>
      <c r="B65" s="20">
        <v>5056.95</v>
      </c>
      <c r="C65" s="20" t="s">
        <v>232</v>
      </c>
      <c r="D65" s="36">
        <v>19.305328</v>
      </c>
      <c r="E65" s="140">
        <f t="shared" si="1"/>
        <v>0.019305328</v>
      </c>
      <c r="F65" s="36">
        <v>1.08778260592102</v>
      </c>
      <c r="G65" s="20">
        <v>19.31</v>
      </c>
      <c r="H65" s="20">
        <v>0.019</v>
      </c>
      <c r="I65" s="47">
        <v>0.1036</v>
      </c>
      <c r="J65" s="20">
        <v>9.445</v>
      </c>
      <c r="K65" s="20">
        <v>-0.019</v>
      </c>
      <c r="L65" s="20">
        <v>19.305328</v>
      </c>
      <c r="M65" s="20">
        <v>8.928409394208181</v>
      </c>
      <c r="N65" s="20">
        <v>124.211</v>
      </c>
      <c r="O65" s="20">
        <v>0.108</v>
      </c>
      <c r="P65" s="20">
        <v>19.305328</v>
      </c>
      <c r="Q65" s="20">
        <v>90.22085163266179</v>
      </c>
      <c r="R65" s="56">
        <f t="shared" si="3"/>
        <v>9.652509653</v>
      </c>
      <c r="S65" s="32">
        <v>39.238</v>
      </c>
      <c r="T65" s="32">
        <v>0.7540009773049174</v>
      </c>
      <c r="U65" s="32">
        <v>0.017994191095512455</v>
      </c>
      <c r="V65" s="28"/>
      <c r="W65" s="28"/>
      <c r="X65" s="28"/>
      <c r="Y65" s="28"/>
      <c r="Z65" s="28"/>
    </row>
    <row r="66" ht="15.75" customHeight="1">
      <c r="A66" s="20" t="s">
        <v>115</v>
      </c>
      <c r="B66" s="20">
        <v>5056.95</v>
      </c>
      <c r="C66" s="20" t="s">
        <v>232</v>
      </c>
      <c r="D66" s="36">
        <v>22.063232</v>
      </c>
      <c r="E66" s="140">
        <f t="shared" si="1"/>
        <v>0.022063232</v>
      </c>
      <c r="F66" s="36">
        <v>0.9518097801808911</v>
      </c>
      <c r="G66" s="20">
        <v>22.06</v>
      </c>
      <c r="H66" s="20">
        <v>0.022</v>
      </c>
      <c r="I66" s="47">
        <v>0.09065</v>
      </c>
      <c r="J66" s="20">
        <v>9.445</v>
      </c>
      <c r="K66" s="20">
        <v>-0.019</v>
      </c>
      <c r="L66" s="20">
        <v>22.063232</v>
      </c>
      <c r="M66" s="20">
        <v>8.905785869509481</v>
      </c>
      <c r="N66" s="20">
        <v>124.211</v>
      </c>
      <c r="O66" s="20">
        <v>0.108</v>
      </c>
      <c r="P66" s="20">
        <v>22.063232</v>
      </c>
      <c r="Q66" s="20">
        <v>88.9290784793414</v>
      </c>
      <c r="R66" s="56">
        <f t="shared" si="3"/>
        <v>11.0314396</v>
      </c>
      <c r="S66" s="32">
        <v>39.238</v>
      </c>
      <c r="T66" s="32">
        <v>0.7188582597770483</v>
      </c>
      <c r="U66" s="32">
        <v>0.01792112902465211</v>
      </c>
      <c r="V66" s="28"/>
      <c r="W66" s="28"/>
      <c r="X66" s="28"/>
      <c r="Y66" s="28"/>
      <c r="Z66" s="28"/>
    </row>
    <row r="67" ht="15.75" customHeight="1">
      <c r="A67" s="20" t="s">
        <v>178</v>
      </c>
      <c r="B67" s="20"/>
      <c r="C67" s="20" t="s">
        <v>236</v>
      </c>
      <c r="D67" s="36">
        <v>2.757902912</v>
      </c>
      <c r="E67" s="140">
        <f t="shared" si="1"/>
        <v>0.002757902912</v>
      </c>
      <c r="F67" s="36">
        <f t="shared" ref="F67:F74" si="4">0.025/E67</f>
        <v>9.064858625</v>
      </c>
      <c r="G67" s="36">
        <v>2.757902912</v>
      </c>
      <c r="H67" s="32">
        <v>0.0027579029120000003</v>
      </c>
      <c r="I67" s="47">
        <v>1.087783035054136</v>
      </c>
      <c r="J67" s="20">
        <v>12.068</v>
      </c>
      <c r="K67" s="20">
        <v>-0.022</v>
      </c>
      <c r="L67" s="36">
        <v>2.757902912</v>
      </c>
      <c r="M67" s="20">
        <v>13.738602685009145</v>
      </c>
      <c r="N67" s="20">
        <v>6.9986</v>
      </c>
      <c r="O67" s="20">
        <v>0.152</v>
      </c>
      <c r="P67" s="36">
        <v>2.757902912</v>
      </c>
      <c r="Q67" s="20">
        <v>17.141276817652244</v>
      </c>
      <c r="R67" s="56">
        <f t="shared" si="3"/>
        <v>0.9193009707</v>
      </c>
      <c r="S67" s="32">
        <v>31.082929606331902</v>
      </c>
      <c r="T67" s="32">
        <v>0.9704242495057674</v>
      </c>
      <c r="U67" s="20"/>
      <c r="V67" s="28"/>
      <c r="W67" s="28"/>
      <c r="X67" s="28"/>
      <c r="Y67" s="28"/>
      <c r="Z67" s="28"/>
    </row>
    <row r="68" ht="15.75" customHeight="1">
      <c r="A68" s="20" t="s">
        <v>178</v>
      </c>
      <c r="B68" s="20"/>
      <c r="C68" s="20" t="s">
        <v>236</v>
      </c>
      <c r="D68" s="36">
        <v>5.515805824</v>
      </c>
      <c r="E68" s="140">
        <f t="shared" si="1"/>
        <v>0.005515805824</v>
      </c>
      <c r="F68" s="36">
        <f t="shared" si="4"/>
        <v>4.532429313</v>
      </c>
      <c r="G68" s="36">
        <v>5.515805824</v>
      </c>
      <c r="H68" s="32">
        <v>0.0055158058240000005</v>
      </c>
      <c r="I68" s="47">
        <v>0.543891517527068</v>
      </c>
      <c r="J68" s="20">
        <v>12.068</v>
      </c>
      <c r="K68" s="20">
        <v>-0.022</v>
      </c>
      <c r="L68" s="36">
        <v>5.515805824</v>
      </c>
      <c r="M68" s="20">
        <v>13.530688756740215</v>
      </c>
      <c r="N68" s="20">
        <v>6.9986</v>
      </c>
      <c r="O68" s="20">
        <v>0.152</v>
      </c>
      <c r="P68" s="36">
        <v>5.515805824</v>
      </c>
      <c r="Q68" s="20">
        <v>15.427182215011811</v>
      </c>
      <c r="R68" s="56">
        <f t="shared" si="3"/>
        <v>1.838601941</v>
      </c>
      <c r="S68" s="32">
        <v>31.082929606331902</v>
      </c>
      <c r="T68" s="32">
        <v>0.9408484990115349</v>
      </c>
      <c r="U68" s="20">
        <v>0.10524472651451987</v>
      </c>
      <c r="V68" s="28"/>
      <c r="W68" s="28"/>
      <c r="X68" s="28"/>
      <c r="Y68" s="28"/>
      <c r="Z68" s="28"/>
    </row>
    <row r="69" ht="15.75" customHeight="1">
      <c r="A69" s="20" t="s">
        <v>178</v>
      </c>
      <c r="B69" s="20"/>
      <c r="C69" s="20" t="s">
        <v>236</v>
      </c>
      <c r="D69" s="36">
        <v>8.273708736</v>
      </c>
      <c r="E69" s="140">
        <f t="shared" si="1"/>
        <v>0.008273708736</v>
      </c>
      <c r="F69" s="36">
        <f t="shared" si="4"/>
        <v>3.021619542</v>
      </c>
      <c r="G69" s="36">
        <v>8.273708736</v>
      </c>
      <c r="H69" s="32">
        <v>0.008273708736</v>
      </c>
      <c r="I69" s="47">
        <v>0.3625943450180454</v>
      </c>
      <c r="J69" s="20">
        <v>12.068</v>
      </c>
      <c r="K69" s="20">
        <v>-0.022</v>
      </c>
      <c r="L69" s="36">
        <v>8.273708736</v>
      </c>
      <c r="M69" s="20">
        <v>13.410528593844809</v>
      </c>
      <c r="N69" s="20">
        <v>6.9986</v>
      </c>
      <c r="O69" s="20">
        <v>0.152</v>
      </c>
      <c r="P69" s="36">
        <v>8.273708736</v>
      </c>
      <c r="Q69" s="20">
        <v>14.50510035158688</v>
      </c>
      <c r="R69" s="56">
        <f t="shared" si="3"/>
        <v>2.757902912</v>
      </c>
      <c r="S69" s="32">
        <v>31.082929606331902</v>
      </c>
      <c r="T69" s="32">
        <v>0.9112727485173023</v>
      </c>
      <c r="U69" s="20">
        <v>0.05554629094558221</v>
      </c>
      <c r="V69" s="28"/>
      <c r="W69" s="28"/>
      <c r="X69" s="28"/>
      <c r="Y69" s="28"/>
      <c r="Z69" s="28"/>
    </row>
    <row r="70" ht="15.75" customHeight="1">
      <c r="A70" s="20" t="s">
        <v>178</v>
      </c>
      <c r="B70" s="20"/>
      <c r="C70" s="20" t="s">
        <v>236</v>
      </c>
      <c r="D70" s="36">
        <v>11.03161165</v>
      </c>
      <c r="E70" s="140">
        <f t="shared" si="1"/>
        <v>0.01103161165</v>
      </c>
      <c r="F70" s="36">
        <f t="shared" si="4"/>
        <v>2.266214656</v>
      </c>
      <c r="G70" s="36">
        <v>11.03161165</v>
      </c>
      <c r="H70" s="32">
        <v>0.01103161165</v>
      </c>
      <c r="I70" s="47">
        <v>0.27194575871423105</v>
      </c>
      <c r="J70" s="20">
        <v>12.068</v>
      </c>
      <c r="K70" s="20">
        <v>-0.022</v>
      </c>
      <c r="L70" s="36">
        <v>11.03161165</v>
      </c>
      <c r="M70" s="20">
        <v>13.325921305724405</v>
      </c>
      <c r="N70" s="20">
        <v>6.9986</v>
      </c>
      <c r="O70" s="20">
        <v>0.152</v>
      </c>
      <c r="P70" s="36">
        <v>11.03161165</v>
      </c>
      <c r="Q70" s="20">
        <v>13.88449376440416</v>
      </c>
      <c r="R70" s="56">
        <f t="shared" si="3"/>
        <v>3.677203883</v>
      </c>
      <c r="S70" s="32">
        <v>31.082929606331902</v>
      </c>
      <c r="T70" s="32">
        <v>0.8816969980016217</v>
      </c>
      <c r="U70" s="20">
        <v>0.0437389228754092</v>
      </c>
      <c r="V70" s="28"/>
      <c r="W70" s="28"/>
      <c r="X70" s="28"/>
      <c r="Y70" s="28"/>
      <c r="Z70" s="28"/>
    </row>
    <row r="71" ht="15.75" customHeight="1">
      <c r="A71" s="20" t="s">
        <v>178</v>
      </c>
      <c r="B71" s="20"/>
      <c r="C71" s="20" t="s">
        <v>236</v>
      </c>
      <c r="D71" s="36">
        <v>13.78951456</v>
      </c>
      <c r="E71" s="140">
        <f t="shared" si="1"/>
        <v>0.01378951456</v>
      </c>
      <c r="F71" s="36">
        <f t="shared" si="4"/>
        <v>1.812971725</v>
      </c>
      <c r="G71" s="36">
        <v>13.78951456</v>
      </c>
      <c r="H71" s="32">
        <v>0.01378951456</v>
      </c>
      <c r="I71" s="47">
        <v>0.2175566070108272</v>
      </c>
      <c r="J71" s="20">
        <v>12.068</v>
      </c>
      <c r="K71" s="20">
        <v>-0.022</v>
      </c>
      <c r="L71" s="36">
        <v>13.78951456</v>
      </c>
      <c r="M71" s="20">
        <v>13.26066256467408</v>
      </c>
      <c r="N71" s="20">
        <v>6.9986</v>
      </c>
      <c r="O71" s="20">
        <v>0.152</v>
      </c>
      <c r="P71" s="36">
        <v>13.78951456</v>
      </c>
      <c r="Q71" s="20">
        <v>13.421458962224824</v>
      </c>
      <c r="R71" s="56">
        <f t="shared" si="3"/>
        <v>4.596504853</v>
      </c>
      <c r="S71" s="32">
        <v>31.082929606331902</v>
      </c>
      <c r="T71" s="32">
        <v>0.8521212475288372</v>
      </c>
      <c r="U71" s="20">
        <v>0.03981475087279795</v>
      </c>
      <c r="V71" s="28"/>
      <c r="W71" s="28"/>
      <c r="X71" s="28"/>
      <c r="Y71" s="28"/>
      <c r="Z71" s="28"/>
    </row>
    <row r="72" ht="15.75" customHeight="1">
      <c r="A72" s="20" t="s">
        <v>178</v>
      </c>
      <c r="B72" s="20"/>
      <c r="C72" s="20" t="s">
        <v>236</v>
      </c>
      <c r="D72" s="36">
        <v>16.54741747</v>
      </c>
      <c r="E72" s="140">
        <f t="shared" si="1"/>
        <v>0.01654741747</v>
      </c>
      <c r="F72" s="36">
        <f t="shared" si="4"/>
        <v>1.510809771</v>
      </c>
      <c r="G72" s="36">
        <v>16.54741747</v>
      </c>
      <c r="H72" s="32">
        <v>0.01654741747</v>
      </c>
      <c r="I72" s="47">
        <v>0.18129717253093514</v>
      </c>
      <c r="J72" s="20">
        <v>12.068</v>
      </c>
      <c r="K72" s="20">
        <v>-0.022</v>
      </c>
      <c r="L72" s="36">
        <v>16.54741747</v>
      </c>
      <c r="M72" s="20">
        <v>13.207579593604128</v>
      </c>
      <c r="N72" s="20">
        <v>6.9986</v>
      </c>
      <c r="O72" s="20">
        <v>0.152</v>
      </c>
      <c r="P72" s="36">
        <v>16.54741747</v>
      </c>
      <c r="Q72" s="20">
        <v>13.054618308516575</v>
      </c>
      <c r="R72" s="56">
        <f t="shared" si="3"/>
        <v>5.515805823</v>
      </c>
      <c r="S72" s="32">
        <v>31.082929606331902</v>
      </c>
      <c r="T72" s="32">
        <v>0.8225454970560526</v>
      </c>
      <c r="U72" s="20">
        <v>0.03564492782062908</v>
      </c>
      <c r="V72" s="28"/>
      <c r="W72" s="28"/>
      <c r="X72" s="28"/>
      <c r="Y72" s="28"/>
      <c r="Z72" s="28"/>
    </row>
    <row r="73" ht="15.75" customHeight="1">
      <c r="A73" s="20" t="s">
        <v>178</v>
      </c>
      <c r="B73" s="20"/>
      <c r="C73" s="20" t="s">
        <v>236</v>
      </c>
      <c r="D73" s="36">
        <v>19.30532038</v>
      </c>
      <c r="E73" s="140">
        <f t="shared" si="1"/>
        <v>0.01930532038</v>
      </c>
      <c r="F73" s="36">
        <f t="shared" si="4"/>
        <v>1.294979804</v>
      </c>
      <c r="G73" s="36">
        <v>19.30532038</v>
      </c>
      <c r="H73" s="32">
        <v>0.01930532038</v>
      </c>
      <c r="I73" s="47">
        <v>0.15539757646850302</v>
      </c>
      <c r="J73" s="20">
        <v>12.068</v>
      </c>
      <c r="K73" s="20">
        <v>-0.022</v>
      </c>
      <c r="L73" s="36">
        <v>19.30532038</v>
      </c>
      <c r="M73" s="20">
        <v>13.162864395933344</v>
      </c>
      <c r="N73" s="20">
        <v>6.9986</v>
      </c>
      <c r="O73" s="20">
        <v>0.152</v>
      </c>
      <c r="P73" s="36">
        <v>19.30532038</v>
      </c>
      <c r="Q73" s="20">
        <v>12.75229252362099</v>
      </c>
      <c r="R73" s="56">
        <f t="shared" si="3"/>
        <v>6.435106793</v>
      </c>
      <c r="S73" s="32">
        <v>31.082929606331902</v>
      </c>
      <c r="T73" s="32">
        <v>0.7929697465832681</v>
      </c>
      <c r="U73" s="20">
        <v>0.03448164029497058</v>
      </c>
      <c r="V73" s="28"/>
      <c r="W73" s="28"/>
      <c r="X73" s="28"/>
      <c r="Y73" s="28"/>
      <c r="Z73" s="28"/>
    </row>
    <row r="74" ht="15.75" customHeight="1">
      <c r="A74" s="20" t="s">
        <v>178</v>
      </c>
      <c r="B74" s="20"/>
      <c r="C74" s="20" t="s">
        <v>236</v>
      </c>
      <c r="D74" s="36">
        <v>22.0632233</v>
      </c>
      <c r="E74" s="140">
        <f t="shared" si="1"/>
        <v>0.0220632233</v>
      </c>
      <c r="F74" s="36">
        <f t="shared" si="4"/>
        <v>1.133107328</v>
      </c>
      <c r="G74" s="36">
        <v>22.0632233</v>
      </c>
      <c r="H74" s="32">
        <v>0.0220632233</v>
      </c>
      <c r="I74" s="47">
        <v>0.13597287935711552</v>
      </c>
      <c r="J74" s="20">
        <v>12.068</v>
      </c>
      <c r="K74" s="20">
        <v>-0.022</v>
      </c>
      <c r="L74" s="36">
        <v>22.0632233</v>
      </c>
      <c r="M74" s="20">
        <v>13.124252714674826</v>
      </c>
      <c r="N74" s="20">
        <v>6.9986</v>
      </c>
      <c r="O74" s="20">
        <v>0.152</v>
      </c>
      <c r="P74" s="36">
        <v>22.0632233</v>
      </c>
      <c r="Q74" s="20">
        <v>12.49607118216973</v>
      </c>
      <c r="R74" s="56">
        <f t="shared" si="3"/>
        <v>7.354407767</v>
      </c>
      <c r="S74" s="32">
        <v>31.082929606331902</v>
      </c>
      <c r="T74" s="32">
        <v>0.7633939960032435</v>
      </c>
      <c r="U74" s="20">
        <v>0.03283049699469888</v>
      </c>
      <c r="V74" s="28"/>
      <c r="W74" s="28"/>
      <c r="X74" s="28"/>
      <c r="Y74" s="28"/>
      <c r="Z74" s="28"/>
    </row>
    <row r="75" ht="15.75" customHeight="1">
      <c r="A75" s="20" t="s">
        <v>179</v>
      </c>
      <c r="B75" s="20"/>
      <c r="C75" s="20" t="s">
        <v>236</v>
      </c>
      <c r="D75" s="36">
        <v>2.757902912</v>
      </c>
      <c r="E75" s="140">
        <f t="shared" si="1"/>
        <v>0.002757902912</v>
      </c>
      <c r="F75" s="36">
        <f t="shared" ref="F75:F82" si="5">0.028/E75</f>
        <v>10.15264166</v>
      </c>
      <c r="G75" s="36">
        <v>2.757902912</v>
      </c>
      <c r="H75" s="32">
        <v>0.0027579029120000003</v>
      </c>
      <c r="I75" s="47">
        <v>1.4503773800721813</v>
      </c>
      <c r="J75" s="20">
        <v>14.234</v>
      </c>
      <c r="K75" s="20">
        <v>-0.024</v>
      </c>
      <c r="L75" s="36">
        <v>2.757902912</v>
      </c>
      <c r="M75" s="20">
        <v>16.396572215566408</v>
      </c>
      <c r="N75" s="20">
        <v>43.537</v>
      </c>
      <c r="O75" s="20">
        <v>0.067</v>
      </c>
      <c r="P75" s="36">
        <v>2.757902912</v>
      </c>
      <c r="Q75" s="20">
        <v>64.61594625272673</v>
      </c>
      <c r="R75" s="56">
        <f t="shared" si="3"/>
        <v>0.689475728</v>
      </c>
      <c r="S75" s="56"/>
      <c r="T75" s="32" t="e">
        <v>#DIV/0!</v>
      </c>
      <c r="U75" s="20"/>
      <c r="V75" s="28"/>
      <c r="W75" s="28"/>
      <c r="X75" s="28"/>
      <c r="Y75" s="28"/>
      <c r="Z75" s="28"/>
    </row>
    <row r="76" ht="15.75" customHeight="1">
      <c r="A76" s="20" t="s">
        <v>179</v>
      </c>
      <c r="B76" s="20"/>
      <c r="C76" s="20" t="s">
        <v>236</v>
      </c>
      <c r="D76" s="36">
        <v>5.515805824</v>
      </c>
      <c r="E76" s="140">
        <f t="shared" si="1"/>
        <v>0.005515805824</v>
      </c>
      <c r="F76" s="36">
        <f t="shared" si="5"/>
        <v>5.07632083</v>
      </c>
      <c r="G76" s="36">
        <v>5.515805824</v>
      </c>
      <c r="H76" s="32">
        <v>0.0055158058240000005</v>
      </c>
      <c r="I76" s="47">
        <v>0.7251886900360907</v>
      </c>
      <c r="J76" s="20">
        <v>14.234</v>
      </c>
      <c r="K76" s="20">
        <v>-0.024</v>
      </c>
      <c r="L76" s="36">
        <v>5.515805824</v>
      </c>
      <c r="M76" s="20">
        <v>16.12606278093072</v>
      </c>
      <c r="N76" s="20">
        <v>43.537</v>
      </c>
      <c r="O76" s="20">
        <v>0.067</v>
      </c>
      <c r="P76" s="36">
        <v>5.515805824</v>
      </c>
      <c r="Q76" s="20">
        <v>61.68374014137543</v>
      </c>
      <c r="R76" s="56">
        <f t="shared" si="3"/>
        <v>1.378951456</v>
      </c>
      <c r="S76" s="56"/>
      <c r="T76" s="32" t="e">
        <v>#DIV/0!</v>
      </c>
      <c r="U76" s="20">
        <v>0.15410545498525524</v>
      </c>
      <c r="V76" s="28"/>
      <c r="W76" s="28"/>
      <c r="X76" s="28"/>
      <c r="Y76" s="28"/>
      <c r="Z76" s="28"/>
    </row>
    <row r="77" ht="15.75" customHeight="1">
      <c r="A77" s="20" t="s">
        <v>179</v>
      </c>
      <c r="B77" s="20"/>
      <c r="C77" s="20" t="s">
        <v>236</v>
      </c>
      <c r="D77" s="36">
        <v>8.273708736</v>
      </c>
      <c r="E77" s="140">
        <f t="shared" si="1"/>
        <v>0.008273708736</v>
      </c>
      <c r="F77" s="36">
        <f t="shared" si="5"/>
        <v>3.384213887</v>
      </c>
      <c r="G77" s="36">
        <v>8.273708736</v>
      </c>
      <c r="H77" s="32">
        <v>0.008273708736</v>
      </c>
      <c r="I77" s="47">
        <v>0.48345912669072716</v>
      </c>
      <c r="J77" s="20">
        <v>14.234</v>
      </c>
      <c r="K77" s="20">
        <v>-0.024</v>
      </c>
      <c r="L77" s="36">
        <v>8.273708736</v>
      </c>
      <c r="M77" s="20">
        <v>15.969898504318651</v>
      </c>
      <c r="N77" s="20">
        <v>43.537</v>
      </c>
      <c r="O77" s="20">
        <v>0.067</v>
      </c>
      <c r="P77" s="36">
        <v>8.273708736</v>
      </c>
      <c r="Q77" s="20">
        <v>60.03058624023576</v>
      </c>
      <c r="R77" s="56">
        <f t="shared" si="3"/>
        <v>2.068427184</v>
      </c>
      <c r="S77" s="56"/>
      <c r="T77" s="32" t="e">
        <v>#DIV/0!</v>
      </c>
      <c r="U77" s="20">
        <v>0.04964477475964285</v>
      </c>
      <c r="V77" s="28"/>
      <c r="W77" s="28"/>
      <c r="X77" s="28"/>
      <c r="Y77" s="28"/>
      <c r="Z77" s="28"/>
    </row>
    <row r="78" ht="15.75" customHeight="1">
      <c r="A78" s="20" t="s">
        <v>179</v>
      </c>
      <c r="B78" s="20"/>
      <c r="C78" s="20" t="s">
        <v>236</v>
      </c>
      <c r="D78" s="36">
        <v>11.03161165</v>
      </c>
      <c r="E78" s="140">
        <f t="shared" si="1"/>
        <v>0.01103161165</v>
      </c>
      <c r="F78" s="36">
        <f t="shared" si="5"/>
        <v>2.538160415</v>
      </c>
      <c r="G78" s="36">
        <v>11.03161165</v>
      </c>
      <c r="H78" s="32">
        <v>0.01103161165</v>
      </c>
      <c r="I78" s="47">
        <v>0.362594344952308</v>
      </c>
      <c r="J78" s="20">
        <v>14.234</v>
      </c>
      <c r="K78" s="20">
        <v>-0.024</v>
      </c>
      <c r="L78" s="36">
        <v>11.03161165</v>
      </c>
      <c r="M78" s="20">
        <v>15.860016190853841</v>
      </c>
      <c r="N78" s="20">
        <v>43.537</v>
      </c>
      <c r="O78" s="20">
        <v>0.067</v>
      </c>
      <c r="P78" s="36">
        <v>11.03161165</v>
      </c>
      <c r="Q78" s="20">
        <v>58.8845945689753</v>
      </c>
      <c r="R78" s="56">
        <f t="shared" si="3"/>
        <v>2.757902913</v>
      </c>
      <c r="S78" s="56"/>
      <c r="T78" s="32" t="e">
        <v>#DIV/0!</v>
      </c>
      <c r="U78" s="20">
        <v>0.04139326172029784</v>
      </c>
      <c r="V78" s="28"/>
      <c r="W78" s="28"/>
      <c r="X78" s="28"/>
      <c r="Y78" s="28"/>
      <c r="Z78" s="28"/>
    </row>
    <row r="79" ht="15.75" customHeight="1">
      <c r="A79" s="20" t="s">
        <v>179</v>
      </c>
      <c r="B79" s="20"/>
      <c r="C79" s="20" t="s">
        <v>236</v>
      </c>
      <c r="D79" s="36">
        <v>13.78951456</v>
      </c>
      <c r="E79" s="140">
        <f t="shared" si="1"/>
        <v>0.01378951456</v>
      </c>
      <c r="F79" s="36">
        <f t="shared" si="5"/>
        <v>2.030528332</v>
      </c>
      <c r="G79" s="36">
        <v>13.78951456</v>
      </c>
      <c r="H79" s="32">
        <v>0.01378951456</v>
      </c>
      <c r="I79" s="47">
        <v>0.2900754760144363</v>
      </c>
      <c r="J79" s="20">
        <v>14.234</v>
      </c>
      <c r="K79" s="20">
        <v>-0.024</v>
      </c>
      <c r="L79" s="36">
        <v>13.78951456</v>
      </c>
      <c r="M79" s="20">
        <v>15.77530577629744</v>
      </c>
      <c r="N79" s="20">
        <v>43.537</v>
      </c>
      <c r="O79" s="20">
        <v>0.067</v>
      </c>
      <c r="P79" s="36">
        <v>13.78951456</v>
      </c>
      <c r="Q79" s="20">
        <v>58.01078179057685</v>
      </c>
      <c r="R79" s="56">
        <f t="shared" si="3"/>
        <v>3.44737864</v>
      </c>
      <c r="S79" s="56"/>
      <c r="T79" s="32" t="e">
        <v>#DIV/0!</v>
      </c>
      <c r="U79" s="20">
        <v>0.033605943062808306</v>
      </c>
      <c r="V79" s="28"/>
      <c r="W79" s="28"/>
      <c r="X79" s="28"/>
      <c r="Y79" s="28"/>
      <c r="Z79" s="28"/>
    </row>
    <row r="80" ht="15.75" customHeight="1">
      <c r="A80" s="20" t="s">
        <v>179</v>
      </c>
      <c r="B80" s="20"/>
      <c r="C80" s="20" t="s">
        <v>236</v>
      </c>
      <c r="D80" s="36">
        <v>16.54741747</v>
      </c>
      <c r="E80" s="140">
        <f t="shared" si="1"/>
        <v>0.01654741747</v>
      </c>
      <c r="F80" s="36">
        <f t="shared" si="5"/>
        <v>1.692106944</v>
      </c>
      <c r="G80" s="36">
        <v>16.54741747</v>
      </c>
      <c r="H80" s="32">
        <v>0.01654741747</v>
      </c>
      <c r="I80" s="47">
        <v>0.24172956337458018</v>
      </c>
      <c r="J80" s="20">
        <v>14.234</v>
      </c>
      <c r="K80" s="20">
        <v>-0.024</v>
      </c>
      <c r="L80" s="36">
        <v>16.54741747</v>
      </c>
      <c r="M80" s="20">
        <v>15.706428301031632</v>
      </c>
      <c r="N80" s="20">
        <v>43.537</v>
      </c>
      <c r="O80" s="20">
        <v>0.067</v>
      </c>
      <c r="P80" s="36">
        <v>16.54741747</v>
      </c>
      <c r="Q80" s="20">
        <v>57.30645911651967</v>
      </c>
      <c r="R80" s="56">
        <f t="shared" si="3"/>
        <v>4.136854368</v>
      </c>
      <c r="S80" s="56"/>
      <c r="T80" s="32" t="e">
        <v>#DIV/0!</v>
      </c>
      <c r="U80" s="20">
        <v>0.03134988804089868</v>
      </c>
      <c r="V80" s="28"/>
      <c r="W80" s="28"/>
      <c r="X80" s="28"/>
      <c r="Y80" s="28"/>
      <c r="Z80" s="28"/>
    </row>
    <row r="81" ht="15.75" customHeight="1">
      <c r="A81" s="20" t="s">
        <v>179</v>
      </c>
      <c r="B81" s="20"/>
      <c r="C81" s="20" t="s">
        <v>236</v>
      </c>
      <c r="D81" s="36">
        <v>19.30532038</v>
      </c>
      <c r="E81" s="140">
        <f t="shared" si="1"/>
        <v>0.01930532038</v>
      </c>
      <c r="F81" s="36">
        <f t="shared" si="5"/>
        <v>1.45037738</v>
      </c>
      <c r="G81" s="36">
        <v>19.30532038</v>
      </c>
      <c r="H81" s="32">
        <v>0.01930532038</v>
      </c>
      <c r="I81" s="47">
        <v>0.2071967686246707</v>
      </c>
      <c r="J81" s="20">
        <v>14.234</v>
      </c>
      <c r="K81" s="20">
        <v>-0.024</v>
      </c>
      <c r="L81" s="36">
        <v>19.30532038</v>
      </c>
      <c r="M81" s="20">
        <v>15.648427898430777</v>
      </c>
      <c r="N81" s="20">
        <v>43.537</v>
      </c>
      <c r="O81" s="20">
        <v>0.067</v>
      </c>
      <c r="P81" s="36">
        <v>19.30532038</v>
      </c>
      <c r="Q81" s="20">
        <v>56.717638463627914</v>
      </c>
      <c r="R81" s="56">
        <f t="shared" si="3"/>
        <v>4.826330095</v>
      </c>
      <c r="S81" s="56"/>
      <c r="T81" s="32" t="e">
        <v>#DIV/0!</v>
      </c>
      <c r="U81" s="20">
        <v>0.030651324175946876</v>
      </c>
      <c r="V81" s="28"/>
      <c r="W81" s="28"/>
      <c r="X81" s="28"/>
      <c r="Y81" s="28"/>
      <c r="Z81" s="28"/>
    </row>
    <row r="82" ht="15.75" customHeight="1">
      <c r="A82" s="20" t="s">
        <v>179</v>
      </c>
      <c r="B82" s="20"/>
      <c r="C82" s="20" t="s">
        <v>236</v>
      </c>
      <c r="D82" s="36">
        <v>22.0632233</v>
      </c>
      <c r="E82" s="140">
        <f t="shared" si="1"/>
        <v>0.0220632233</v>
      </c>
      <c r="F82" s="36">
        <f t="shared" si="5"/>
        <v>1.269080207</v>
      </c>
      <c r="G82" s="36">
        <v>22.0632233</v>
      </c>
      <c r="H82" s="32">
        <v>0.0220632233</v>
      </c>
      <c r="I82" s="47">
        <v>0.181297172476154</v>
      </c>
      <c r="J82" s="20">
        <v>14.234</v>
      </c>
      <c r="K82" s="20">
        <v>-0.024</v>
      </c>
      <c r="L82" s="36">
        <v>22.0632233</v>
      </c>
      <c r="M82" s="20">
        <v>15.598358817794633</v>
      </c>
      <c r="N82" s="20">
        <v>43.537</v>
      </c>
      <c r="O82" s="20">
        <v>0.067</v>
      </c>
      <c r="P82" s="36">
        <v>22.0632233</v>
      </c>
      <c r="Q82" s="20">
        <v>56.212471384641276</v>
      </c>
      <c r="R82" s="56">
        <f t="shared" si="3"/>
        <v>5.515805825</v>
      </c>
      <c r="S82" s="56"/>
      <c r="T82" s="32" t="e">
        <v>#DIV/0!</v>
      </c>
      <c r="U82" s="20">
        <v>0.02886172055613155</v>
      </c>
      <c r="V82" s="28"/>
      <c r="W82" s="28"/>
      <c r="X82" s="28"/>
      <c r="Y82" s="28"/>
      <c r="Z82" s="28"/>
    </row>
    <row r="83" ht="15.75" customHeight="1">
      <c r="A83" s="20" t="s">
        <v>180</v>
      </c>
      <c r="B83" s="20"/>
      <c r="C83" s="20" t="s">
        <v>236</v>
      </c>
      <c r="D83" s="36">
        <v>2.757902912</v>
      </c>
      <c r="E83" s="140">
        <f t="shared" si="1"/>
        <v>0.002757902912</v>
      </c>
      <c r="F83" s="36">
        <f t="shared" ref="F83:F90" si="6">0.022/E83</f>
        <v>7.97707559</v>
      </c>
      <c r="G83" s="36">
        <v>2.757902912</v>
      </c>
      <c r="H83" s="32">
        <v>0.0027579029120000003</v>
      </c>
      <c r="I83" s="47">
        <v>1.087783035054136</v>
      </c>
      <c r="J83" s="20">
        <v>15.508</v>
      </c>
      <c r="K83" s="20">
        <v>-0.019</v>
      </c>
      <c r="L83" s="36">
        <v>2.757902912</v>
      </c>
      <c r="M83" s="20">
        <v>17.345418864873746</v>
      </c>
      <c r="N83" s="20">
        <v>95.203</v>
      </c>
      <c r="O83" s="20">
        <v>0.056</v>
      </c>
      <c r="P83" s="36">
        <v>2.757902912</v>
      </c>
      <c r="Q83" s="20">
        <v>132.42750945344196</v>
      </c>
      <c r="R83" s="56">
        <f t="shared" si="3"/>
        <v>0.9193009707</v>
      </c>
      <c r="S83" s="32">
        <v>70.79705336704416</v>
      </c>
      <c r="T83" s="32">
        <v>0.9870149825883205</v>
      </c>
      <c r="U83" s="20"/>
      <c r="V83" s="28"/>
      <c r="W83" s="28"/>
      <c r="X83" s="28"/>
      <c r="Y83" s="28"/>
      <c r="Z83" s="28"/>
    </row>
    <row r="84" ht="15.75" customHeight="1">
      <c r="A84" s="20" t="s">
        <v>180</v>
      </c>
      <c r="B84" s="20"/>
      <c r="C84" s="20" t="s">
        <v>236</v>
      </c>
      <c r="D84" s="36">
        <v>5.515805824</v>
      </c>
      <c r="E84" s="140">
        <f t="shared" si="1"/>
        <v>0.005515805824</v>
      </c>
      <c r="F84" s="36">
        <f t="shared" si="6"/>
        <v>3.988537795</v>
      </c>
      <c r="G84" s="36">
        <v>5.515805824</v>
      </c>
      <c r="H84" s="32">
        <v>0.0055158058240000005</v>
      </c>
      <c r="I84" s="47">
        <v>0.543891517527068</v>
      </c>
      <c r="J84" s="20">
        <v>15.508</v>
      </c>
      <c r="K84" s="20">
        <v>-0.019</v>
      </c>
      <c r="L84" s="36">
        <v>5.515805824</v>
      </c>
      <c r="M84" s="20">
        <v>17.118480873064318</v>
      </c>
      <c r="N84" s="20">
        <v>95.203</v>
      </c>
      <c r="O84" s="20">
        <v>0.056</v>
      </c>
      <c r="P84" s="36">
        <v>5.515805824</v>
      </c>
      <c r="Q84" s="20">
        <v>127.38565709614481</v>
      </c>
      <c r="R84" s="56">
        <f t="shared" si="3"/>
        <v>1.838601941</v>
      </c>
      <c r="S84" s="32">
        <v>70.79705336704416</v>
      </c>
      <c r="T84" s="32">
        <v>0.9740299651766411</v>
      </c>
      <c r="U84" s="20">
        <v>0.09592778785749316</v>
      </c>
      <c r="V84" s="28"/>
      <c r="W84" s="28"/>
      <c r="X84" s="28"/>
      <c r="Y84" s="28"/>
      <c r="Z84" s="28"/>
    </row>
    <row r="85" ht="15.75" customHeight="1">
      <c r="A85" s="20" t="s">
        <v>180</v>
      </c>
      <c r="B85" s="20"/>
      <c r="C85" s="20" t="s">
        <v>236</v>
      </c>
      <c r="D85" s="36">
        <v>8.273708736</v>
      </c>
      <c r="E85" s="140">
        <f t="shared" si="1"/>
        <v>0.008273708736</v>
      </c>
      <c r="F85" s="36">
        <f t="shared" si="6"/>
        <v>2.659025197</v>
      </c>
      <c r="G85" s="36">
        <v>8.273708736</v>
      </c>
      <c r="H85" s="32">
        <v>0.008273708736</v>
      </c>
      <c r="I85" s="47">
        <v>0.3625943450180454</v>
      </c>
      <c r="J85" s="20">
        <v>15.508</v>
      </c>
      <c r="K85" s="20">
        <v>-0.019</v>
      </c>
      <c r="L85" s="36">
        <v>8.273708736</v>
      </c>
      <c r="M85" s="20">
        <v>16.98710956710277</v>
      </c>
      <c r="N85" s="20">
        <v>95.203</v>
      </c>
      <c r="O85" s="20">
        <v>0.056</v>
      </c>
      <c r="P85" s="36">
        <v>8.273708736</v>
      </c>
      <c r="Q85" s="20">
        <v>124.52582312840586</v>
      </c>
      <c r="R85" s="56">
        <f t="shared" si="3"/>
        <v>2.757902912</v>
      </c>
      <c r="S85" s="32">
        <v>70.79705336704416</v>
      </c>
      <c r="T85" s="32">
        <v>0.9610449477649616</v>
      </c>
      <c r="U85" s="20">
        <v>0.06136585847044106</v>
      </c>
      <c r="V85" s="28"/>
      <c r="W85" s="28"/>
      <c r="X85" s="28"/>
      <c r="Y85" s="28"/>
      <c r="Z85" s="28"/>
    </row>
    <row r="86" ht="15.75" customHeight="1">
      <c r="A86" s="20" t="s">
        <v>180</v>
      </c>
      <c r="B86" s="20"/>
      <c r="C86" s="20" t="s">
        <v>236</v>
      </c>
      <c r="D86" s="36">
        <v>11.03161165</v>
      </c>
      <c r="E86" s="140">
        <f t="shared" si="1"/>
        <v>0.01103161165</v>
      </c>
      <c r="F86" s="36">
        <f t="shared" si="6"/>
        <v>1.994268897</v>
      </c>
      <c r="G86" s="36">
        <v>11.03161165</v>
      </c>
      <c r="H86" s="32">
        <v>0.01103161165</v>
      </c>
      <c r="I86" s="47">
        <v>0.27194575871423105</v>
      </c>
      <c r="J86" s="20">
        <v>15.508</v>
      </c>
      <c r="K86" s="20">
        <v>-0.019</v>
      </c>
      <c r="L86" s="36">
        <v>11.03161165</v>
      </c>
      <c r="M86" s="20">
        <v>16.894512013999293</v>
      </c>
      <c r="N86" s="20">
        <v>95.203</v>
      </c>
      <c r="O86" s="20">
        <v>0.056</v>
      </c>
      <c r="P86" s="36">
        <v>11.03161165</v>
      </c>
      <c r="Q86" s="20">
        <v>122.53576089005033</v>
      </c>
      <c r="R86" s="56">
        <f t="shared" si="3"/>
        <v>3.677203883</v>
      </c>
      <c r="S86" s="32">
        <v>70.79705336704416</v>
      </c>
      <c r="T86" s="32">
        <v>0.9480599303438657</v>
      </c>
      <c r="U86" s="20">
        <v>0.052437499268544796</v>
      </c>
      <c r="V86" s="28"/>
      <c r="W86" s="28"/>
      <c r="X86" s="28"/>
      <c r="Y86" s="28"/>
      <c r="Z86" s="28"/>
    </row>
    <row r="87" ht="15.75" customHeight="1">
      <c r="A87" s="20" t="s">
        <v>180</v>
      </c>
      <c r="B87" s="20"/>
      <c r="C87" s="20" t="s">
        <v>236</v>
      </c>
      <c r="D87" s="36">
        <v>13.78951456</v>
      </c>
      <c r="E87" s="140">
        <f t="shared" si="1"/>
        <v>0.01378951456</v>
      </c>
      <c r="F87" s="36">
        <f t="shared" si="6"/>
        <v>1.595415118</v>
      </c>
      <c r="G87" s="36">
        <v>13.78951456</v>
      </c>
      <c r="H87" s="32">
        <v>0.01378951456</v>
      </c>
      <c r="I87" s="47">
        <v>0.2175566070108272</v>
      </c>
      <c r="J87" s="20">
        <v>15.508</v>
      </c>
      <c r="K87" s="20">
        <v>-0.019</v>
      </c>
      <c r="L87" s="36">
        <v>13.78951456</v>
      </c>
      <c r="M87" s="20">
        <v>16.82303551480166</v>
      </c>
      <c r="N87" s="20">
        <v>95.203</v>
      </c>
      <c r="O87" s="20">
        <v>0.056</v>
      </c>
      <c r="P87" s="36">
        <v>13.78951456</v>
      </c>
      <c r="Q87" s="20">
        <v>121.0140765739733</v>
      </c>
      <c r="R87" s="56">
        <f t="shared" si="3"/>
        <v>4.596504853</v>
      </c>
      <c r="S87" s="32">
        <v>70.79705336704416</v>
      </c>
      <c r="T87" s="32">
        <v>0.9350749129416028</v>
      </c>
      <c r="U87" s="20">
        <v>0.04302477248643086</v>
      </c>
      <c r="V87" s="28"/>
      <c r="W87" s="28"/>
      <c r="X87" s="28"/>
      <c r="Y87" s="28"/>
      <c r="Z87" s="28"/>
    </row>
    <row r="88" ht="15.75" customHeight="1">
      <c r="A88" s="20" t="s">
        <v>180</v>
      </c>
      <c r="B88" s="20"/>
      <c r="C88" s="20" t="s">
        <v>236</v>
      </c>
      <c r="D88" s="36">
        <v>16.54741747</v>
      </c>
      <c r="E88" s="140">
        <f t="shared" si="1"/>
        <v>0.01654741747</v>
      </c>
      <c r="F88" s="36">
        <f t="shared" si="6"/>
        <v>1.329512599</v>
      </c>
      <c r="G88" s="36">
        <v>16.54741747</v>
      </c>
      <c r="H88" s="32">
        <v>0.01654741747</v>
      </c>
      <c r="I88" s="47">
        <v>0.18129717253093514</v>
      </c>
      <c r="J88" s="20">
        <v>15.508</v>
      </c>
      <c r="K88" s="20">
        <v>-0.019</v>
      </c>
      <c r="L88" s="36">
        <v>16.54741747</v>
      </c>
      <c r="M88" s="20">
        <v>16.764859498587903</v>
      </c>
      <c r="N88" s="20">
        <v>95.203</v>
      </c>
      <c r="O88" s="20">
        <v>0.056</v>
      </c>
      <c r="P88" s="36">
        <v>16.54741747</v>
      </c>
      <c r="Q88" s="20">
        <v>119.78480808275413</v>
      </c>
      <c r="R88" s="56">
        <f t="shared" si="3"/>
        <v>5.515805823</v>
      </c>
      <c r="S88" s="32">
        <v>70.79705336704416</v>
      </c>
      <c r="T88" s="32">
        <v>0.92208989553934</v>
      </c>
      <c r="U88" s="20">
        <v>0.0425109637864114</v>
      </c>
      <c r="V88" s="28"/>
      <c r="W88" s="28"/>
      <c r="X88" s="28"/>
      <c r="Y88" s="28"/>
      <c r="Z88" s="28"/>
    </row>
    <row r="89" ht="15.75" customHeight="1">
      <c r="A89" s="20" t="s">
        <v>180</v>
      </c>
      <c r="B89" s="20"/>
      <c r="C89" s="20" t="s">
        <v>236</v>
      </c>
      <c r="D89" s="36">
        <v>19.30532038</v>
      </c>
      <c r="E89" s="140">
        <f t="shared" si="1"/>
        <v>0.01930532038</v>
      </c>
      <c r="F89" s="36">
        <f t="shared" si="6"/>
        <v>1.139582227</v>
      </c>
      <c r="G89" s="36">
        <v>19.30532038</v>
      </c>
      <c r="H89" s="32">
        <v>0.01930532038</v>
      </c>
      <c r="I89" s="47">
        <v>0.15539757646850302</v>
      </c>
      <c r="J89" s="20">
        <v>15.508</v>
      </c>
      <c r="K89" s="20">
        <v>-0.019</v>
      </c>
      <c r="L89" s="36">
        <v>19.30532038</v>
      </c>
      <c r="M89" s="20">
        <v>16.71582935965317</v>
      </c>
      <c r="N89" s="20">
        <v>95.203</v>
      </c>
      <c r="O89" s="20">
        <v>0.056</v>
      </c>
      <c r="P89" s="36">
        <v>19.30532038</v>
      </c>
      <c r="Q89" s="20">
        <v>118.75522345219687</v>
      </c>
      <c r="R89" s="56">
        <f t="shared" si="3"/>
        <v>6.435106793</v>
      </c>
      <c r="S89" s="32">
        <v>70.79705336704416</v>
      </c>
      <c r="T89" s="32">
        <v>0.9091048781370771</v>
      </c>
      <c r="U89" s="20">
        <v>0.042219987942484445</v>
      </c>
      <c r="V89" s="28"/>
      <c r="W89" s="28"/>
      <c r="X89" s="28"/>
      <c r="Y89" s="28"/>
      <c r="Z89" s="28"/>
    </row>
    <row r="90" ht="15.75" customHeight="1">
      <c r="A90" s="20" t="s">
        <v>180</v>
      </c>
      <c r="B90" s="20"/>
      <c r="C90" s="20" t="s">
        <v>236</v>
      </c>
      <c r="D90" s="36">
        <v>22.0632233</v>
      </c>
      <c r="E90" s="140">
        <f t="shared" si="1"/>
        <v>0.0220632233</v>
      </c>
      <c r="F90" s="36">
        <f t="shared" si="6"/>
        <v>0.9971344486</v>
      </c>
      <c r="G90" s="36">
        <v>22.0632233</v>
      </c>
      <c r="H90" s="32">
        <v>0.0220632233</v>
      </c>
      <c r="I90" s="47">
        <v>0.13597287935711552</v>
      </c>
      <c r="J90" s="20">
        <v>15.508</v>
      </c>
      <c r="K90" s="20">
        <v>-0.019</v>
      </c>
      <c r="L90" s="36">
        <v>22.0632233</v>
      </c>
      <c r="M90" s="20">
        <v>16.673473441283036</v>
      </c>
      <c r="N90" s="20">
        <v>95.203</v>
      </c>
      <c r="O90" s="20">
        <v>0.056</v>
      </c>
      <c r="P90" s="36">
        <v>22.0632233</v>
      </c>
      <c r="Q90" s="20">
        <v>117.87051257837756</v>
      </c>
      <c r="R90" s="56">
        <f t="shared" si="3"/>
        <v>7.354407767</v>
      </c>
      <c r="S90" s="32">
        <v>70.79705336704416</v>
      </c>
      <c r="T90" s="32">
        <v>0.8961198606877313</v>
      </c>
      <c r="U90" s="20">
        <v>0.04075320267372571</v>
      </c>
      <c r="V90" s="28"/>
      <c r="W90" s="28"/>
      <c r="X90" s="28"/>
      <c r="Y90" s="28"/>
      <c r="Z90" s="28"/>
    </row>
    <row r="91" ht="15.75" customHeight="1">
      <c r="A91" s="20" t="s">
        <v>183</v>
      </c>
      <c r="B91" s="20"/>
      <c r="C91" s="20" t="s">
        <v>236</v>
      </c>
      <c r="D91" s="36">
        <v>2.757902912</v>
      </c>
      <c r="E91" s="140">
        <f t="shared" si="1"/>
        <v>0.002757902912</v>
      </c>
      <c r="F91" s="36">
        <f t="shared" ref="F91:F98" si="7">0.026/E91</f>
        <v>9.42745297</v>
      </c>
      <c r="G91" s="36">
        <v>2.757902912</v>
      </c>
      <c r="H91" s="32">
        <v>0.0027579029120000003</v>
      </c>
      <c r="I91" s="47">
        <v>1.4503773800721813</v>
      </c>
      <c r="J91" s="37">
        <v>15.915</v>
      </c>
      <c r="K91" s="20">
        <v>-0.022</v>
      </c>
      <c r="L91" s="36">
        <v>2.757902912</v>
      </c>
      <c r="M91" s="20">
        <v>18.118152281398785</v>
      </c>
      <c r="N91" s="20">
        <v>683.861</v>
      </c>
      <c r="O91" s="20">
        <v>0.089</v>
      </c>
      <c r="P91" s="36">
        <v>2.757902912</v>
      </c>
      <c r="Q91" s="20">
        <v>1155.4637056328725</v>
      </c>
      <c r="R91" s="56">
        <f t="shared" si="3"/>
        <v>0.689475728</v>
      </c>
      <c r="S91" s="32">
        <v>70.70334351145038</v>
      </c>
      <c r="T91" s="32">
        <v>0.9902483292337039</v>
      </c>
      <c r="U91" s="20"/>
      <c r="V91" s="28"/>
      <c r="W91" s="28"/>
      <c r="X91" s="28"/>
      <c r="Y91" s="28"/>
      <c r="Z91" s="28"/>
    </row>
    <row r="92" ht="15.75" customHeight="1">
      <c r="A92" s="20" t="s">
        <v>183</v>
      </c>
      <c r="B92" s="20"/>
      <c r="C92" s="20" t="s">
        <v>236</v>
      </c>
      <c r="D92" s="36">
        <v>5.515805824</v>
      </c>
      <c r="E92" s="140">
        <f t="shared" si="1"/>
        <v>0.005515805824</v>
      </c>
      <c r="F92" s="36">
        <f t="shared" si="7"/>
        <v>4.713726485</v>
      </c>
      <c r="G92" s="36">
        <v>5.515805824</v>
      </c>
      <c r="H92" s="32">
        <v>0.0055158058240000005</v>
      </c>
      <c r="I92" s="47">
        <v>0.7251886900360907</v>
      </c>
      <c r="J92" s="37">
        <v>15.915</v>
      </c>
      <c r="K92" s="20">
        <v>-0.022</v>
      </c>
      <c r="L92" s="36">
        <v>5.515805824</v>
      </c>
      <c r="M92" s="20">
        <v>17.84396018922112</v>
      </c>
      <c r="N92" s="20">
        <v>683.861</v>
      </c>
      <c r="O92" s="20">
        <v>0.089</v>
      </c>
      <c r="P92" s="36">
        <v>5.515805824</v>
      </c>
      <c r="Q92" s="20">
        <v>1086.3371679716256</v>
      </c>
      <c r="R92" s="56">
        <f t="shared" si="3"/>
        <v>1.378951456</v>
      </c>
      <c r="S92" s="32">
        <v>70.70334351145038</v>
      </c>
      <c r="T92" s="32">
        <v>0.9804966584674079</v>
      </c>
      <c r="U92" s="20">
        <v>0.08537254740114303</v>
      </c>
      <c r="V92" s="28"/>
      <c r="W92" s="28"/>
      <c r="X92" s="28"/>
      <c r="Y92" s="28"/>
      <c r="Z92" s="28"/>
    </row>
    <row r="93" ht="15.75" customHeight="1">
      <c r="A93" s="20" t="s">
        <v>183</v>
      </c>
      <c r="B93" s="20"/>
      <c r="C93" s="20" t="s">
        <v>236</v>
      </c>
      <c r="D93" s="36">
        <v>8.273708736</v>
      </c>
      <c r="E93" s="140">
        <f t="shared" si="1"/>
        <v>0.008273708736</v>
      </c>
      <c r="F93" s="36">
        <f t="shared" si="7"/>
        <v>3.142484323</v>
      </c>
      <c r="G93" s="36">
        <v>8.273708736</v>
      </c>
      <c r="H93" s="32">
        <v>0.008273708736</v>
      </c>
      <c r="I93" s="47">
        <v>0.48345912669072716</v>
      </c>
      <c r="J93" s="37">
        <v>15.915</v>
      </c>
      <c r="K93" s="20">
        <v>-0.022</v>
      </c>
      <c r="L93" s="36">
        <v>8.273708736</v>
      </c>
      <c r="M93" s="20">
        <v>17.6854957384024</v>
      </c>
      <c r="N93" s="20">
        <v>683.861</v>
      </c>
      <c r="O93" s="20">
        <v>0.089</v>
      </c>
      <c r="P93" s="36">
        <v>8.273708736</v>
      </c>
      <c r="Q93" s="20">
        <v>1047.8340733948296</v>
      </c>
      <c r="R93" s="56">
        <f t="shared" si="3"/>
        <v>2.068427184</v>
      </c>
      <c r="S93" s="32">
        <v>70.70334351145038</v>
      </c>
      <c r="T93" s="32">
        <v>0.9707449877011117</v>
      </c>
      <c r="U93" s="20">
        <v>0.05563077341264091</v>
      </c>
      <c r="V93" s="28"/>
      <c r="W93" s="28"/>
      <c r="X93" s="28"/>
      <c r="Y93" s="28"/>
      <c r="Z93" s="28"/>
    </row>
    <row r="94" ht="15.75" customHeight="1">
      <c r="A94" s="20" t="s">
        <v>183</v>
      </c>
      <c r="B94" s="20"/>
      <c r="C94" s="20" t="s">
        <v>236</v>
      </c>
      <c r="D94" s="36">
        <v>11.03161165</v>
      </c>
      <c r="E94" s="140">
        <f t="shared" si="1"/>
        <v>0.01103161165</v>
      </c>
      <c r="F94" s="36">
        <f t="shared" si="7"/>
        <v>2.356863242</v>
      </c>
      <c r="G94" s="36">
        <v>11.03161165</v>
      </c>
      <c r="H94" s="32">
        <v>0.01103161165</v>
      </c>
      <c r="I94" s="47">
        <v>0.362594344952308</v>
      </c>
      <c r="J94" s="37">
        <v>15.915</v>
      </c>
      <c r="K94" s="20">
        <v>-0.022</v>
      </c>
      <c r="L94" s="36">
        <v>11.03161165</v>
      </c>
      <c r="M94" s="20">
        <v>17.573917598657932</v>
      </c>
      <c r="N94" s="20">
        <v>683.861</v>
      </c>
      <c r="O94" s="20">
        <v>0.089</v>
      </c>
      <c r="P94" s="36">
        <v>11.03161165</v>
      </c>
      <c r="Q94" s="20">
        <v>1021.3461805372657</v>
      </c>
      <c r="R94" s="56">
        <f t="shared" si="3"/>
        <v>2.757902913</v>
      </c>
      <c r="S94" s="32">
        <v>70.70334351145038</v>
      </c>
      <c r="T94" s="32">
        <v>0.9609933169277439</v>
      </c>
      <c r="U94" s="20">
        <v>0.04823417040970955</v>
      </c>
      <c r="V94" s="28"/>
      <c r="W94" s="28"/>
      <c r="X94" s="28"/>
      <c r="Y94" s="28"/>
      <c r="Z94" s="28"/>
    </row>
    <row r="95" ht="15.75" customHeight="1">
      <c r="A95" s="20" t="s">
        <v>183</v>
      </c>
      <c r="B95" s="20"/>
      <c r="C95" s="20" t="s">
        <v>236</v>
      </c>
      <c r="D95" s="36">
        <v>13.78951456</v>
      </c>
      <c r="E95" s="140">
        <f t="shared" si="1"/>
        <v>0.01378951456</v>
      </c>
      <c r="F95" s="36">
        <f t="shared" si="7"/>
        <v>1.885490594</v>
      </c>
      <c r="G95" s="36">
        <v>13.78951456</v>
      </c>
      <c r="H95" s="32">
        <v>0.01378951456</v>
      </c>
      <c r="I95" s="47">
        <v>0.2900754760144363</v>
      </c>
      <c r="J95" s="37">
        <v>15.915</v>
      </c>
      <c r="K95" s="20">
        <v>-0.022</v>
      </c>
      <c r="L95" s="36">
        <v>13.78951456</v>
      </c>
      <c r="M95" s="20">
        <v>17.487855876432548</v>
      </c>
      <c r="N95" s="20">
        <v>683.861</v>
      </c>
      <c r="O95" s="20">
        <v>0.089</v>
      </c>
      <c r="P95" s="36">
        <v>13.78951456</v>
      </c>
      <c r="Q95" s="20">
        <v>1001.2625622968611</v>
      </c>
      <c r="R95" s="56">
        <f t="shared" si="3"/>
        <v>3.44737864</v>
      </c>
      <c r="S95" s="32">
        <v>70.70334351145038</v>
      </c>
      <c r="T95" s="32">
        <v>0.9512416461685196</v>
      </c>
      <c r="U95" s="20">
        <v>0.0422307737545328</v>
      </c>
      <c r="V95" s="28"/>
      <c r="W95" s="28"/>
      <c r="X95" s="28"/>
      <c r="Y95" s="28"/>
      <c r="Z95" s="28"/>
    </row>
    <row r="96" ht="15.75" customHeight="1">
      <c r="A96" s="20" t="s">
        <v>183</v>
      </c>
      <c r="B96" s="20"/>
      <c r="C96" s="20" t="s">
        <v>236</v>
      </c>
      <c r="D96" s="36">
        <v>16.54741747</v>
      </c>
      <c r="E96" s="140">
        <f t="shared" si="1"/>
        <v>0.01654741747</v>
      </c>
      <c r="F96" s="36">
        <f t="shared" si="7"/>
        <v>1.571242162</v>
      </c>
      <c r="G96" s="36">
        <v>16.54741747</v>
      </c>
      <c r="H96" s="32">
        <v>0.01654741747</v>
      </c>
      <c r="I96" s="47">
        <v>0.24172956337458018</v>
      </c>
      <c r="J96" s="37">
        <v>15.915</v>
      </c>
      <c r="K96" s="20">
        <v>-0.022</v>
      </c>
      <c r="L96" s="36">
        <v>16.54741747</v>
      </c>
      <c r="M96" s="20">
        <v>17.417851278771106</v>
      </c>
      <c r="N96" s="20">
        <v>683.861</v>
      </c>
      <c r="O96" s="20">
        <v>0.089</v>
      </c>
      <c r="P96" s="36">
        <v>16.54741747</v>
      </c>
      <c r="Q96" s="20">
        <v>985.1465643264703</v>
      </c>
      <c r="R96" s="56">
        <f t="shared" si="3"/>
        <v>4.136854368</v>
      </c>
      <c r="S96" s="32">
        <v>70.70334351145038</v>
      </c>
      <c r="T96" s="32">
        <v>0.9414899754092954</v>
      </c>
      <c r="U96" s="20">
        <v>0.038962957798049015</v>
      </c>
      <c r="V96" s="28"/>
      <c r="W96" s="28"/>
      <c r="X96" s="28"/>
      <c r="Y96" s="28"/>
      <c r="Z96" s="28"/>
    </row>
    <row r="97" ht="15.75" customHeight="1">
      <c r="A97" s="20" t="s">
        <v>183</v>
      </c>
      <c r="B97" s="20"/>
      <c r="C97" s="20" t="s">
        <v>236</v>
      </c>
      <c r="D97" s="36">
        <v>19.30532038</v>
      </c>
      <c r="E97" s="140">
        <f t="shared" si="1"/>
        <v>0.01930532038</v>
      </c>
      <c r="F97" s="36">
        <f t="shared" si="7"/>
        <v>1.346778996</v>
      </c>
      <c r="G97" s="36">
        <v>19.30532038</v>
      </c>
      <c r="H97" s="32">
        <v>0.01930532038</v>
      </c>
      <c r="I97" s="47">
        <v>0.2071967686246707</v>
      </c>
      <c r="J97" s="37">
        <v>15.915</v>
      </c>
      <c r="K97" s="20">
        <v>-0.022</v>
      </c>
      <c r="L97" s="36">
        <v>19.30532038</v>
      </c>
      <c r="M97" s="20">
        <v>17.35888190763003</v>
      </c>
      <c r="N97" s="20">
        <v>683.861</v>
      </c>
      <c r="O97" s="20">
        <v>0.089</v>
      </c>
      <c r="P97" s="36">
        <v>19.30532038</v>
      </c>
      <c r="Q97" s="20">
        <v>971.7232249095794</v>
      </c>
      <c r="R97" s="56">
        <f t="shared" si="3"/>
        <v>4.826330095</v>
      </c>
      <c r="S97" s="32">
        <v>70.70334351145038</v>
      </c>
      <c r="T97" s="32">
        <v>0.9317383046500711</v>
      </c>
      <c r="U97" s="20">
        <v>0.033711615389371986</v>
      </c>
      <c r="V97" s="28"/>
      <c r="W97" s="28"/>
      <c r="X97" s="28"/>
      <c r="Y97" s="28"/>
      <c r="Z97" s="28"/>
    </row>
    <row r="98" ht="15.75" customHeight="1">
      <c r="A98" s="20" t="s">
        <v>183</v>
      </c>
      <c r="B98" s="20"/>
      <c r="C98" s="20" t="s">
        <v>236</v>
      </c>
      <c r="D98" s="36">
        <v>22.0632233</v>
      </c>
      <c r="E98" s="140">
        <f t="shared" si="1"/>
        <v>0.0220632233</v>
      </c>
      <c r="F98" s="36">
        <f t="shared" si="7"/>
        <v>1.178431621</v>
      </c>
      <c r="G98" s="36">
        <v>22.0632233</v>
      </c>
      <c r="H98" s="32">
        <v>0.0220632233</v>
      </c>
      <c r="I98" s="47">
        <v>0.181297172476154</v>
      </c>
      <c r="J98" s="37">
        <v>15.915</v>
      </c>
      <c r="K98" s="20">
        <v>-0.022</v>
      </c>
      <c r="L98" s="36">
        <v>22.0632233</v>
      </c>
      <c r="M98" s="20">
        <v>17.307961713129753</v>
      </c>
      <c r="N98" s="20">
        <v>683.861</v>
      </c>
      <c r="O98" s="20">
        <v>0.089</v>
      </c>
      <c r="P98" s="36">
        <v>22.0632233</v>
      </c>
      <c r="Q98" s="20">
        <v>960.2433307723655</v>
      </c>
      <c r="R98" s="56">
        <f t="shared" si="3"/>
        <v>5.515805825</v>
      </c>
      <c r="S98" s="32">
        <v>70.70334351145038</v>
      </c>
      <c r="T98" s="32">
        <v>0.9219866338554878</v>
      </c>
      <c r="U98" s="20">
        <v>0.03355302309152116</v>
      </c>
      <c r="V98" s="28"/>
      <c r="W98" s="28"/>
      <c r="X98" s="28"/>
      <c r="Y98" s="28"/>
      <c r="Z98" s="28"/>
    </row>
    <row r="99" ht="15.75" customHeight="1">
      <c r="A99" s="20" t="s">
        <v>184</v>
      </c>
      <c r="B99" s="20"/>
      <c r="C99" s="20" t="s">
        <v>236</v>
      </c>
      <c r="D99" s="36">
        <v>2.757902912</v>
      </c>
      <c r="E99" s="140">
        <f t="shared" si="1"/>
        <v>0.002757902912</v>
      </c>
      <c r="F99" s="36">
        <f t="shared" ref="F99:F106" si="8">0.03/E99</f>
        <v>10.87783035</v>
      </c>
      <c r="G99" s="36">
        <v>2.757902912</v>
      </c>
      <c r="H99" s="32">
        <v>0.0027579029120000003</v>
      </c>
      <c r="I99" s="47">
        <v>1.4503773800721813</v>
      </c>
      <c r="J99" s="20">
        <v>15.776</v>
      </c>
      <c r="K99" s="20">
        <v>-0.025</v>
      </c>
      <c r="L99" s="36">
        <v>2.757902912</v>
      </c>
      <c r="M99" s="20">
        <v>18.280262308878424</v>
      </c>
      <c r="N99" s="20">
        <v>748.77</v>
      </c>
      <c r="O99" s="20">
        <v>0.067</v>
      </c>
      <c r="P99" s="36">
        <v>2.757902912</v>
      </c>
      <c r="Q99" s="20">
        <v>1111.2957272125823</v>
      </c>
      <c r="R99" s="56">
        <f t="shared" si="3"/>
        <v>0.689475728</v>
      </c>
      <c r="S99" s="32">
        <v>70.89592653689905</v>
      </c>
      <c r="T99" s="32">
        <v>0.9902748188551969</v>
      </c>
      <c r="U99" s="20"/>
      <c r="V99" s="28"/>
      <c r="W99" s="28"/>
      <c r="X99" s="28"/>
      <c r="Y99" s="28"/>
      <c r="Z99" s="28"/>
    </row>
    <row r="100" ht="15.75" customHeight="1">
      <c r="A100" s="20" t="s">
        <v>184</v>
      </c>
      <c r="B100" s="20"/>
      <c r="C100" s="20" t="s">
        <v>236</v>
      </c>
      <c r="D100" s="36">
        <v>5.515805824</v>
      </c>
      <c r="E100" s="140">
        <f t="shared" si="1"/>
        <v>0.005515805824</v>
      </c>
      <c r="F100" s="36">
        <f t="shared" si="8"/>
        <v>5.438915175</v>
      </c>
      <c r="G100" s="36">
        <v>5.515805824</v>
      </c>
      <c r="H100" s="32">
        <v>0.0055158058240000005</v>
      </c>
      <c r="I100" s="47">
        <v>0.7251886900360907</v>
      </c>
      <c r="J100" s="20">
        <v>15.776</v>
      </c>
      <c r="K100" s="20">
        <v>-0.025</v>
      </c>
      <c r="L100" s="36">
        <v>5.515805824</v>
      </c>
      <c r="M100" s="20">
        <v>17.966218343976088</v>
      </c>
      <c r="N100" s="20">
        <v>748.77</v>
      </c>
      <c r="O100" s="20">
        <v>0.067</v>
      </c>
      <c r="P100" s="36">
        <v>5.515805824</v>
      </c>
      <c r="Q100" s="20">
        <v>1060.8662541208093</v>
      </c>
      <c r="R100" s="56">
        <f t="shared" si="3"/>
        <v>1.378951456</v>
      </c>
      <c r="S100" s="32">
        <v>70.89592653689905</v>
      </c>
      <c r="T100" s="32">
        <v>0.9805496377103937</v>
      </c>
      <c r="U100" s="20">
        <v>0.08516966518591444</v>
      </c>
      <c r="V100" s="28"/>
      <c r="W100" s="28"/>
      <c r="X100" s="28"/>
      <c r="Y100" s="28"/>
      <c r="Z100" s="28"/>
    </row>
    <row r="101" ht="15.75" customHeight="1">
      <c r="A101" s="20" t="s">
        <v>184</v>
      </c>
      <c r="B101" s="20"/>
      <c r="C101" s="20" t="s">
        <v>236</v>
      </c>
      <c r="D101" s="36">
        <v>8.273708736</v>
      </c>
      <c r="E101" s="140">
        <f t="shared" si="1"/>
        <v>0.008273708736</v>
      </c>
      <c r="F101" s="36">
        <f t="shared" si="8"/>
        <v>3.62594345</v>
      </c>
      <c r="G101" s="36">
        <v>8.273708736</v>
      </c>
      <c r="H101" s="32">
        <v>0.008273708736</v>
      </c>
      <c r="I101" s="47">
        <v>0.48345912669072716</v>
      </c>
      <c r="J101" s="20">
        <v>15.776</v>
      </c>
      <c r="K101" s="20">
        <v>-0.025</v>
      </c>
      <c r="L101" s="36">
        <v>8.273708736</v>
      </c>
      <c r="M101" s="20">
        <v>17.78502139193425</v>
      </c>
      <c r="N101" s="20">
        <v>748.77</v>
      </c>
      <c r="O101" s="20">
        <v>0.067</v>
      </c>
      <c r="P101" s="36">
        <v>8.273708736</v>
      </c>
      <c r="Q101" s="20">
        <v>1032.4345283115817</v>
      </c>
      <c r="R101" s="56">
        <f t="shared" si="3"/>
        <v>2.068427184</v>
      </c>
      <c r="S101" s="32">
        <v>70.89592653689905</v>
      </c>
      <c r="T101" s="32">
        <v>0.9708244565655906</v>
      </c>
      <c r="U101" s="20">
        <v>0.05548306526333371</v>
      </c>
      <c r="V101" s="28"/>
      <c r="W101" s="28"/>
      <c r="X101" s="28"/>
      <c r="Y101" s="28"/>
      <c r="Z101" s="28"/>
    </row>
    <row r="102" ht="15.75" customHeight="1">
      <c r="A102" s="20" t="s">
        <v>184</v>
      </c>
      <c r="B102" s="20"/>
      <c r="C102" s="20" t="s">
        <v>236</v>
      </c>
      <c r="D102" s="36">
        <v>11.03161165</v>
      </c>
      <c r="E102" s="140">
        <f t="shared" si="1"/>
        <v>0.01103161165</v>
      </c>
      <c r="F102" s="36">
        <f t="shared" si="8"/>
        <v>2.719457587</v>
      </c>
      <c r="G102" s="36">
        <v>11.03161165</v>
      </c>
      <c r="H102" s="32">
        <v>0.01103161165</v>
      </c>
      <c r="I102" s="47">
        <v>0.362594344952308</v>
      </c>
      <c r="J102" s="20">
        <v>15.776</v>
      </c>
      <c r="K102" s="20">
        <v>-0.025</v>
      </c>
      <c r="L102" s="36">
        <v>11.03161165</v>
      </c>
      <c r="M102" s="20">
        <v>17.657569466341215</v>
      </c>
      <c r="N102" s="20">
        <v>748.77</v>
      </c>
      <c r="O102" s="20">
        <v>0.067</v>
      </c>
      <c r="P102" s="36">
        <v>11.03161165</v>
      </c>
      <c r="Q102" s="20">
        <v>1012.7252193631082</v>
      </c>
      <c r="R102" s="56">
        <f t="shared" si="3"/>
        <v>2.757902913</v>
      </c>
      <c r="S102" s="32">
        <v>70.89592653689905</v>
      </c>
      <c r="T102" s="32">
        <v>0.9610992754137349</v>
      </c>
      <c r="U102" s="20">
        <v>0.04809874584554544</v>
      </c>
      <c r="V102" s="28"/>
      <c r="W102" s="28"/>
      <c r="X102" s="28"/>
      <c r="Y102" s="28"/>
      <c r="Z102" s="28"/>
    </row>
    <row r="103" ht="15.75" customHeight="1">
      <c r="A103" s="20" t="s">
        <v>184</v>
      </c>
      <c r="B103" s="20"/>
      <c r="C103" s="20" t="s">
        <v>236</v>
      </c>
      <c r="D103" s="36">
        <v>13.78951456</v>
      </c>
      <c r="E103" s="140">
        <f t="shared" si="1"/>
        <v>0.01378951456</v>
      </c>
      <c r="F103" s="36">
        <f t="shared" si="8"/>
        <v>2.17556607</v>
      </c>
      <c r="G103" s="36">
        <v>13.78951456</v>
      </c>
      <c r="H103" s="32">
        <v>0.01378951456</v>
      </c>
      <c r="I103" s="47">
        <v>0.2900754760144363</v>
      </c>
      <c r="J103" s="20">
        <v>15.776</v>
      </c>
      <c r="K103" s="20">
        <v>-0.025</v>
      </c>
      <c r="L103" s="36">
        <v>13.78951456</v>
      </c>
      <c r="M103" s="20">
        <v>17.559339394799753</v>
      </c>
      <c r="N103" s="20">
        <v>748.77</v>
      </c>
      <c r="O103" s="20">
        <v>0.067</v>
      </c>
      <c r="P103" s="36">
        <v>13.78951456</v>
      </c>
      <c r="Q103" s="20">
        <v>997.6969722610705</v>
      </c>
      <c r="R103" s="56">
        <f t="shared" si="3"/>
        <v>3.44737864</v>
      </c>
      <c r="S103" s="32">
        <v>70.89592653689905</v>
      </c>
      <c r="T103" s="32">
        <v>0.9513740942759843</v>
      </c>
      <c r="U103" s="20">
        <v>0.04210869481800871</v>
      </c>
      <c r="V103" s="28"/>
      <c r="W103" s="28"/>
      <c r="X103" s="28"/>
      <c r="Y103" s="28"/>
      <c r="Z103" s="28"/>
    </row>
    <row r="104" ht="15.75" customHeight="1">
      <c r="A104" s="20" t="s">
        <v>184</v>
      </c>
      <c r="B104" s="20"/>
      <c r="C104" s="20" t="s">
        <v>236</v>
      </c>
      <c r="D104" s="36">
        <v>16.54741747</v>
      </c>
      <c r="E104" s="140">
        <f t="shared" si="1"/>
        <v>0.01654741747</v>
      </c>
      <c r="F104" s="36">
        <f t="shared" si="8"/>
        <v>1.812971725</v>
      </c>
      <c r="G104" s="36">
        <v>16.54741747</v>
      </c>
      <c r="H104" s="32">
        <v>0.01654741747</v>
      </c>
      <c r="I104" s="47">
        <v>0.24172956337458018</v>
      </c>
      <c r="J104" s="20">
        <v>15.776</v>
      </c>
      <c r="K104" s="20">
        <v>-0.025</v>
      </c>
      <c r="L104" s="36">
        <v>16.54741747</v>
      </c>
      <c r="M104" s="20">
        <v>17.479485369613727</v>
      </c>
      <c r="N104" s="20">
        <v>748.77</v>
      </c>
      <c r="O104" s="20">
        <v>0.067</v>
      </c>
      <c r="P104" s="36">
        <v>16.54741747</v>
      </c>
      <c r="Q104" s="20">
        <v>985.5836964576438</v>
      </c>
      <c r="R104" s="56">
        <f t="shared" si="3"/>
        <v>4.136854368</v>
      </c>
      <c r="S104" s="32">
        <v>70.89592653689905</v>
      </c>
      <c r="T104" s="32">
        <v>0.9416489131382337</v>
      </c>
      <c r="U104" s="20">
        <v>0.03884335355693665</v>
      </c>
      <c r="V104" s="28"/>
      <c r="W104" s="28"/>
      <c r="X104" s="28"/>
      <c r="Y104" s="28"/>
      <c r="Z104" s="28"/>
    </row>
    <row r="105" ht="15.75" customHeight="1">
      <c r="A105" s="20" t="s">
        <v>184</v>
      </c>
      <c r="B105" s="20"/>
      <c r="C105" s="20" t="s">
        <v>236</v>
      </c>
      <c r="D105" s="36">
        <v>19.30532038</v>
      </c>
      <c r="E105" s="140">
        <f t="shared" si="1"/>
        <v>0.01930532038</v>
      </c>
      <c r="F105" s="36">
        <f t="shared" si="8"/>
        <v>1.553975765</v>
      </c>
      <c r="G105" s="36">
        <v>19.30532038</v>
      </c>
      <c r="H105" s="32">
        <v>0.01930532038</v>
      </c>
      <c r="I105" s="47">
        <v>0.2071967686246707</v>
      </c>
      <c r="J105" s="20">
        <v>15.776</v>
      </c>
      <c r="K105" s="20">
        <v>-0.025</v>
      </c>
      <c r="L105" s="36">
        <v>19.30532038</v>
      </c>
      <c r="M105" s="20">
        <v>17.412253137719013</v>
      </c>
      <c r="N105" s="20">
        <v>748.77</v>
      </c>
      <c r="O105" s="20">
        <v>0.067</v>
      </c>
      <c r="P105" s="36">
        <v>19.30532038</v>
      </c>
      <c r="Q105" s="20">
        <v>975.4568792615631</v>
      </c>
      <c r="R105" s="56">
        <f t="shared" si="3"/>
        <v>4.826330095</v>
      </c>
      <c r="S105" s="32">
        <v>70.89592653689905</v>
      </c>
      <c r="T105" s="32">
        <v>0.9319237320004832</v>
      </c>
      <c r="U105" s="20">
        <v>0.03361058748323861</v>
      </c>
      <c r="V105" s="28"/>
      <c r="W105" s="28"/>
      <c r="X105" s="28"/>
      <c r="Y105" s="28"/>
      <c r="Z105" s="28"/>
    </row>
    <row r="106" ht="15.75" customHeight="1">
      <c r="A106" s="20" t="s">
        <v>184</v>
      </c>
      <c r="B106" s="20"/>
      <c r="C106" s="20" t="s">
        <v>236</v>
      </c>
      <c r="D106" s="36">
        <v>22.0632233</v>
      </c>
      <c r="E106" s="140">
        <f t="shared" si="1"/>
        <v>0.0220632233</v>
      </c>
      <c r="F106" s="36">
        <f t="shared" si="8"/>
        <v>1.359728794</v>
      </c>
      <c r="G106" s="36">
        <v>22.0632233</v>
      </c>
      <c r="H106" s="32">
        <v>0.0220632233</v>
      </c>
      <c r="I106" s="47">
        <v>0.181297172476154</v>
      </c>
      <c r="J106" s="20">
        <v>15.776</v>
      </c>
      <c r="K106" s="20">
        <v>-0.025</v>
      </c>
      <c r="L106" s="36">
        <v>22.0632233</v>
      </c>
      <c r="M106" s="20">
        <v>17.354222991763823</v>
      </c>
      <c r="N106" s="20">
        <v>748.77</v>
      </c>
      <c r="O106" s="20">
        <v>0.067</v>
      </c>
      <c r="P106" s="36">
        <v>22.0632233</v>
      </c>
      <c r="Q106" s="20">
        <v>966.7687759532776</v>
      </c>
      <c r="R106" s="56">
        <f t="shared" si="3"/>
        <v>5.515805825</v>
      </c>
      <c r="S106" s="32">
        <v>70.89592653689905</v>
      </c>
      <c r="T106" s="32">
        <v>0.9221985508274696</v>
      </c>
      <c r="U106" s="20">
        <v>0.03345320585003929</v>
      </c>
      <c r="V106" s="28"/>
      <c r="W106" s="28"/>
      <c r="X106" s="28"/>
      <c r="Y106" s="28"/>
      <c r="Z106" s="28"/>
    </row>
    <row r="107" ht="15.75" customHeight="1">
      <c r="A107" s="20" t="s">
        <v>185</v>
      </c>
      <c r="B107" s="20"/>
      <c r="C107" s="20" t="s">
        <v>236</v>
      </c>
      <c r="D107" s="36">
        <v>2.757902912</v>
      </c>
      <c r="E107" s="140">
        <f t="shared" si="1"/>
        <v>0.002757902912</v>
      </c>
      <c r="F107" s="36">
        <f t="shared" ref="F107:F116" si="9">0.016/E107</f>
        <v>5.80150952</v>
      </c>
      <c r="G107" s="36">
        <v>2.757902912</v>
      </c>
      <c r="H107" s="32">
        <v>0.0027579029120000003</v>
      </c>
      <c r="I107" s="47">
        <v>0.7251886900360907</v>
      </c>
      <c r="J107" s="20">
        <v>10.001</v>
      </c>
      <c r="K107" s="20">
        <v>-0.014</v>
      </c>
      <c r="L107" s="36">
        <v>2.757902912</v>
      </c>
      <c r="M107" s="20">
        <v>10.861137745855665</v>
      </c>
      <c r="N107" s="20">
        <v>5.631</v>
      </c>
      <c r="O107" s="20">
        <v>0.081</v>
      </c>
      <c r="P107" s="36">
        <v>2.757902912</v>
      </c>
      <c r="Q107" s="20">
        <v>9.076086587826687</v>
      </c>
      <c r="R107" s="56">
        <f t="shared" si="3"/>
        <v>1.378951456</v>
      </c>
      <c r="S107" s="32">
        <v>74.28360024810209</v>
      </c>
      <c r="T107" s="32">
        <v>0.9814366636593488</v>
      </c>
      <c r="U107" s="20"/>
      <c r="V107" s="28"/>
      <c r="W107" s="28"/>
      <c r="X107" s="28"/>
      <c r="Y107" s="28"/>
      <c r="Z107" s="28"/>
    </row>
    <row r="108" ht="15.75" customHeight="1">
      <c r="A108" s="20" t="s">
        <v>185</v>
      </c>
      <c r="B108" s="20"/>
      <c r="C108" s="20" t="s">
        <v>236</v>
      </c>
      <c r="D108" s="36">
        <v>5.515805824</v>
      </c>
      <c r="E108" s="140">
        <f t="shared" si="1"/>
        <v>0.005515805824</v>
      </c>
      <c r="F108" s="36">
        <f t="shared" si="9"/>
        <v>2.90075476</v>
      </c>
      <c r="G108" s="36">
        <v>5.515805824</v>
      </c>
      <c r="H108" s="32">
        <v>0.0055158058240000005</v>
      </c>
      <c r="I108" s="47">
        <v>0.3625943450180453</v>
      </c>
      <c r="J108" s="20">
        <v>10.001</v>
      </c>
      <c r="K108" s="20">
        <v>-0.014</v>
      </c>
      <c r="L108" s="36">
        <v>5.515805824</v>
      </c>
      <c r="M108" s="20">
        <v>10.756250347690877</v>
      </c>
      <c r="N108" s="20">
        <v>5.631</v>
      </c>
      <c r="O108" s="20">
        <v>0.081</v>
      </c>
      <c r="P108" s="36">
        <v>5.515805824</v>
      </c>
      <c r="Q108" s="20">
        <v>8.580551471944384</v>
      </c>
      <c r="R108" s="56">
        <f t="shared" si="3"/>
        <v>2.757902912</v>
      </c>
      <c r="S108" s="32">
        <v>74.28360024810209</v>
      </c>
      <c r="T108" s="32">
        <v>0.9628733273186976</v>
      </c>
      <c r="U108" s="20">
        <v>0.09153499442097406</v>
      </c>
      <c r="V108" s="28"/>
      <c r="W108" s="28"/>
      <c r="X108" s="28"/>
      <c r="Y108" s="28"/>
      <c r="Z108" s="28"/>
    </row>
    <row r="109" ht="15.75" customHeight="1">
      <c r="A109" s="20" t="s">
        <v>185</v>
      </c>
      <c r="B109" s="20"/>
      <c r="C109" s="20" t="s">
        <v>236</v>
      </c>
      <c r="D109" s="36">
        <v>8.273708736</v>
      </c>
      <c r="E109" s="140">
        <f t="shared" si="1"/>
        <v>0.008273708736</v>
      </c>
      <c r="F109" s="36">
        <f t="shared" si="9"/>
        <v>1.933836507</v>
      </c>
      <c r="G109" s="36">
        <v>8.273708736</v>
      </c>
      <c r="H109" s="32">
        <v>0.008273708736</v>
      </c>
      <c r="I109" s="47">
        <v>0.24172956334536358</v>
      </c>
      <c r="J109" s="20">
        <v>10.001</v>
      </c>
      <c r="K109" s="20">
        <v>-0.014</v>
      </c>
      <c r="L109" s="36">
        <v>8.273708736</v>
      </c>
      <c r="M109" s="20">
        <v>10.695365339465344</v>
      </c>
      <c r="N109" s="20">
        <v>5.631</v>
      </c>
      <c r="O109" s="20">
        <v>0.081</v>
      </c>
      <c r="P109" s="36">
        <v>8.273708736</v>
      </c>
      <c r="Q109" s="20">
        <v>8.303320639132552</v>
      </c>
      <c r="R109" s="56">
        <f t="shared" si="3"/>
        <v>4.136854368</v>
      </c>
      <c r="S109" s="32">
        <v>74.28360024810209</v>
      </c>
      <c r="T109" s="32">
        <v>0.9443099909780464</v>
      </c>
      <c r="U109" s="20">
        <v>0.061497359788866245</v>
      </c>
      <c r="V109" s="28"/>
      <c r="W109" s="28"/>
      <c r="X109" s="28"/>
      <c r="Y109" s="28"/>
      <c r="Z109" s="28"/>
    </row>
    <row r="110" ht="15.75" customHeight="1">
      <c r="A110" s="20" t="s">
        <v>185</v>
      </c>
      <c r="B110" s="20"/>
      <c r="C110" s="20" t="s">
        <v>236</v>
      </c>
      <c r="D110" s="36">
        <v>11.03161165</v>
      </c>
      <c r="E110" s="140">
        <f t="shared" si="1"/>
        <v>0.01103161165</v>
      </c>
      <c r="F110" s="36">
        <f t="shared" si="9"/>
        <v>1.45037738</v>
      </c>
      <c r="G110" s="36">
        <v>11.03161165</v>
      </c>
      <c r="H110" s="32">
        <v>0.01103161165</v>
      </c>
      <c r="I110" s="47">
        <v>0.181297172476154</v>
      </c>
      <c r="J110" s="20">
        <v>10.001</v>
      </c>
      <c r="K110" s="20">
        <v>-0.014</v>
      </c>
      <c r="L110" s="36">
        <v>11.03161165</v>
      </c>
      <c r="M110" s="20">
        <v>10.652375860535741</v>
      </c>
      <c r="N110" s="20">
        <v>5.631</v>
      </c>
      <c r="O110" s="20">
        <v>0.081</v>
      </c>
      <c r="P110" s="36">
        <v>11.03161165</v>
      </c>
      <c r="Q110" s="20">
        <v>8.112071524345806</v>
      </c>
      <c r="R110" s="56">
        <f t="shared" si="3"/>
        <v>5.515805825</v>
      </c>
      <c r="S110" s="32">
        <v>74.28360024810209</v>
      </c>
      <c r="T110" s="32">
        <v>0.9257466546239332</v>
      </c>
      <c r="U110" s="20">
        <v>0.04947694983440457</v>
      </c>
      <c r="V110" s="28"/>
      <c r="W110" s="28"/>
      <c r="X110" s="28"/>
      <c r="Y110" s="28"/>
      <c r="Z110" s="28"/>
    </row>
    <row r="111" ht="15.75" customHeight="1">
      <c r="A111" s="20" t="s">
        <v>185</v>
      </c>
      <c r="B111" s="20"/>
      <c r="C111" s="20" t="s">
        <v>236</v>
      </c>
      <c r="D111" s="36">
        <v>13.78951456</v>
      </c>
      <c r="E111" s="140">
        <f t="shared" si="1"/>
        <v>0.01378951456</v>
      </c>
      <c r="F111" s="36">
        <f t="shared" si="9"/>
        <v>1.160301904</v>
      </c>
      <c r="G111" s="36">
        <v>13.78951456</v>
      </c>
      <c r="H111" s="32">
        <v>0.01378951456</v>
      </c>
      <c r="I111" s="47">
        <v>0.14503773800721814</v>
      </c>
      <c r="J111" s="20">
        <v>10.001</v>
      </c>
      <c r="K111" s="20">
        <v>-0.014</v>
      </c>
      <c r="L111" s="36">
        <v>13.78951456</v>
      </c>
      <c r="M111" s="20">
        <v>10.619149661357364</v>
      </c>
      <c r="N111" s="20">
        <v>5.631</v>
      </c>
      <c r="O111" s="20">
        <v>0.081</v>
      </c>
      <c r="P111" s="36">
        <v>13.78951456</v>
      </c>
      <c r="Q111" s="20">
        <v>7.966765979773132</v>
      </c>
      <c r="R111" s="56">
        <f t="shared" si="3"/>
        <v>6.89475728</v>
      </c>
      <c r="S111" s="32">
        <v>74.28360024810209</v>
      </c>
      <c r="T111" s="32">
        <v>0.907183318296744</v>
      </c>
      <c r="U111" s="20">
        <v>0.04246627272788075</v>
      </c>
      <c r="V111" s="28"/>
      <c r="W111" s="28"/>
      <c r="X111" s="28"/>
      <c r="Y111" s="28"/>
      <c r="Z111" s="28"/>
    </row>
    <row r="112" ht="15.75" customHeight="1">
      <c r="A112" s="20" t="s">
        <v>185</v>
      </c>
      <c r="B112" s="20"/>
      <c r="C112" s="20" t="s">
        <v>236</v>
      </c>
      <c r="D112" s="36">
        <v>16.54741747</v>
      </c>
      <c r="E112" s="140">
        <f t="shared" si="1"/>
        <v>0.01654741747</v>
      </c>
      <c r="F112" s="36">
        <f t="shared" si="9"/>
        <v>0.9669182535</v>
      </c>
      <c r="G112" s="36">
        <v>16.54741747</v>
      </c>
      <c r="H112" s="32">
        <v>0.01654741747</v>
      </c>
      <c r="I112" s="47">
        <v>0.12086478168729009</v>
      </c>
      <c r="J112" s="20">
        <v>10.001</v>
      </c>
      <c r="K112" s="20">
        <v>-0.014</v>
      </c>
      <c r="L112" s="36">
        <v>16.54741747</v>
      </c>
      <c r="M112" s="20">
        <v>10.592078826676959</v>
      </c>
      <c r="N112" s="20">
        <v>5.631</v>
      </c>
      <c r="O112" s="20">
        <v>0.081</v>
      </c>
      <c r="P112" s="36">
        <v>16.54741747</v>
      </c>
      <c r="Q112" s="20">
        <v>7.8499769083729065</v>
      </c>
      <c r="R112" s="56">
        <f t="shared" si="3"/>
        <v>8.273708735</v>
      </c>
      <c r="S112" s="32">
        <v>74.28360024810209</v>
      </c>
      <c r="T112" s="32">
        <v>0.8886199819695547</v>
      </c>
      <c r="U112" s="20">
        <v>0.040637186783489966</v>
      </c>
      <c r="V112" s="28"/>
      <c r="W112" s="28"/>
      <c r="X112" s="28"/>
      <c r="Y112" s="28"/>
      <c r="Z112" s="28"/>
    </row>
    <row r="113" ht="15.75" customHeight="1">
      <c r="A113" s="20" t="s">
        <v>185</v>
      </c>
      <c r="B113" s="20"/>
      <c r="C113" s="20" t="s">
        <v>236</v>
      </c>
      <c r="D113" s="36">
        <v>17.92636893</v>
      </c>
      <c r="E113" s="140">
        <f t="shared" si="1"/>
        <v>0.01792636893</v>
      </c>
      <c r="F113" s="36">
        <f t="shared" si="9"/>
        <v>0.8925399261</v>
      </c>
      <c r="G113" s="36">
        <v>17.92636893</v>
      </c>
      <c r="H113" s="32">
        <v>0.01792636893</v>
      </c>
      <c r="I113" s="47">
        <v>0.1115674907623359</v>
      </c>
      <c r="J113" s="20">
        <v>10.001</v>
      </c>
      <c r="K113" s="20">
        <v>-0.014</v>
      </c>
      <c r="L113" s="36">
        <v>17.92636893</v>
      </c>
      <c r="M113" s="20">
        <v>10.580216013237353</v>
      </c>
      <c r="N113" s="20">
        <v>5.631</v>
      </c>
      <c r="O113" s="20">
        <v>0.081</v>
      </c>
      <c r="P113" s="36">
        <v>17.92636893</v>
      </c>
      <c r="Q113" s="20">
        <v>7.799246534129072</v>
      </c>
      <c r="R113" s="56">
        <f t="shared" si="3"/>
        <v>8.963184465</v>
      </c>
      <c r="S113" s="32">
        <v>74.28360024810209</v>
      </c>
      <c r="T113" s="32">
        <v>0.8793383137723053</v>
      </c>
      <c r="U113" s="20">
        <v>0.0355569108846354</v>
      </c>
      <c r="V113" s="28"/>
      <c r="W113" s="28"/>
      <c r="X113" s="28"/>
      <c r="Y113" s="28"/>
      <c r="Z113" s="28"/>
    </row>
    <row r="114" ht="15.75" customHeight="1">
      <c r="A114" s="20" t="s">
        <v>185</v>
      </c>
      <c r="B114" s="20"/>
      <c r="C114" s="20" t="s">
        <v>236</v>
      </c>
      <c r="D114" s="36">
        <v>19.30532038</v>
      </c>
      <c r="E114" s="140">
        <f t="shared" si="1"/>
        <v>0.01930532038</v>
      </c>
      <c r="F114" s="36">
        <f t="shared" si="9"/>
        <v>0.8287870745</v>
      </c>
      <c r="G114" s="36">
        <v>19.30532038</v>
      </c>
      <c r="H114" s="32">
        <v>0.01930532038</v>
      </c>
      <c r="I114" s="47">
        <v>0.10359838431233535</v>
      </c>
      <c r="J114" s="20">
        <v>10.001</v>
      </c>
      <c r="K114" s="20">
        <v>-0.014</v>
      </c>
      <c r="L114" s="36">
        <v>19.30532038</v>
      </c>
      <c r="M114" s="20">
        <v>10.569244608796799</v>
      </c>
      <c r="N114" s="20">
        <v>5.631</v>
      </c>
      <c r="O114" s="20">
        <v>0.081</v>
      </c>
      <c r="P114" s="36">
        <v>19.30532038</v>
      </c>
      <c r="Q114" s="20">
        <v>7.752569874604919</v>
      </c>
      <c r="R114" s="56">
        <f t="shared" si="3"/>
        <v>9.65266019</v>
      </c>
      <c r="S114" s="32">
        <v>74.28360024810209</v>
      </c>
      <c r="T114" s="32">
        <v>0.8700566456423654</v>
      </c>
      <c r="U114" s="20">
        <v>0.0355569108846354</v>
      </c>
      <c r="V114" s="28"/>
      <c r="W114" s="28"/>
      <c r="X114" s="28"/>
      <c r="Y114" s="28"/>
      <c r="Z114" s="28"/>
    </row>
    <row r="115" ht="15.75" customHeight="1">
      <c r="A115" s="20" t="s">
        <v>185</v>
      </c>
      <c r="B115" s="20"/>
      <c r="C115" s="20" t="s">
        <v>236</v>
      </c>
      <c r="D115" s="36">
        <v>20.68427184</v>
      </c>
      <c r="E115" s="140">
        <f t="shared" si="1"/>
        <v>0.02068427184</v>
      </c>
      <c r="F115" s="36">
        <f t="shared" si="9"/>
        <v>0.7735346027</v>
      </c>
      <c r="G115" s="36">
        <v>20.68427184</v>
      </c>
      <c r="H115" s="32">
        <v>0.02068427184</v>
      </c>
      <c r="I115" s="47">
        <v>0.09669182533814542</v>
      </c>
      <c r="J115" s="20">
        <v>10.001</v>
      </c>
      <c r="K115" s="20">
        <v>-0.014</v>
      </c>
      <c r="L115" s="36">
        <v>20.68427184</v>
      </c>
      <c r="M115" s="20">
        <v>10.559040702047142</v>
      </c>
      <c r="N115" s="20">
        <v>5.631</v>
      </c>
      <c r="O115" s="20">
        <v>0.081</v>
      </c>
      <c r="P115" s="36">
        <v>20.68427184</v>
      </c>
      <c r="Q115" s="20">
        <v>7.709366070849914</v>
      </c>
      <c r="R115" s="56">
        <f t="shared" si="3"/>
        <v>10.34213592</v>
      </c>
      <c r="S115" s="32">
        <v>74.28360024810209</v>
      </c>
      <c r="T115" s="32">
        <v>0.860774977445116</v>
      </c>
      <c r="U115" s="20">
        <v>0.032839310869237026</v>
      </c>
      <c r="V115" s="28"/>
      <c r="W115" s="28"/>
      <c r="X115" s="28"/>
      <c r="Y115" s="28"/>
      <c r="Z115" s="28"/>
    </row>
    <row r="116" ht="15.75" customHeight="1">
      <c r="A116" s="20" t="s">
        <v>185</v>
      </c>
      <c r="B116" s="20"/>
      <c r="C116" s="20" t="s">
        <v>236</v>
      </c>
      <c r="D116" s="36">
        <v>22.0632233</v>
      </c>
      <c r="E116" s="140">
        <f t="shared" si="1"/>
        <v>0.0220632233</v>
      </c>
      <c r="F116" s="36">
        <f t="shared" si="9"/>
        <v>0.7251886899</v>
      </c>
      <c r="G116" s="36">
        <v>22.0632233</v>
      </c>
      <c r="H116" s="32">
        <v>0.0220632233</v>
      </c>
      <c r="I116" s="47">
        <v>0.090648586238077</v>
      </c>
      <c r="J116" s="20">
        <v>10.001</v>
      </c>
      <c r="K116" s="20">
        <v>-0.014</v>
      </c>
      <c r="L116" s="36">
        <v>22.0632233</v>
      </c>
      <c r="M116" s="20">
        <v>10.549504502632992</v>
      </c>
      <c r="N116" s="20">
        <v>5.631</v>
      </c>
      <c r="O116" s="20">
        <v>0.081</v>
      </c>
      <c r="P116" s="36">
        <v>22.0632233</v>
      </c>
      <c r="Q116" s="20">
        <v>7.669169590349957</v>
      </c>
      <c r="R116" s="56">
        <f t="shared" si="3"/>
        <v>11.03161165</v>
      </c>
      <c r="S116" s="32">
        <v>74.28360024810209</v>
      </c>
      <c r="T116" s="32">
        <v>0.8514933092478666</v>
      </c>
      <c r="U116" s="20">
        <v>0.032839310869237026</v>
      </c>
      <c r="V116" s="28"/>
      <c r="W116" s="28"/>
      <c r="X116" s="28"/>
      <c r="Y116" s="28"/>
      <c r="Z116" s="28"/>
    </row>
    <row r="117" ht="15.75" customHeight="1">
      <c r="A117" s="20" t="s">
        <v>187</v>
      </c>
      <c r="B117" s="20"/>
      <c r="C117" s="20" t="s">
        <v>236</v>
      </c>
      <c r="D117" s="36">
        <v>4.826330096</v>
      </c>
      <c r="E117" s="140">
        <f t="shared" si="1"/>
        <v>0.004826330096</v>
      </c>
      <c r="F117" s="36">
        <f t="shared" ref="F117:F126" si="10">0.029/E117</f>
        <v>6.008706289</v>
      </c>
      <c r="G117" s="36">
        <v>4.826330096</v>
      </c>
      <c r="H117" s="32">
        <v>0.004826330096000001</v>
      </c>
      <c r="I117" s="47">
        <v>0.4143935371634804</v>
      </c>
      <c r="J117" s="20">
        <v>6.157</v>
      </c>
      <c r="K117" s="20">
        <v>-0.027</v>
      </c>
      <c r="L117" s="36">
        <v>4.826330096</v>
      </c>
      <c r="M117" s="20">
        <v>7.1106858836493805</v>
      </c>
      <c r="N117" s="20">
        <v>0.065</v>
      </c>
      <c r="O117" s="20">
        <v>-0.237</v>
      </c>
      <c r="P117" s="36">
        <v>4.826330096</v>
      </c>
      <c r="Q117" s="20">
        <v>0.018362448504859488</v>
      </c>
      <c r="R117" s="56">
        <f t="shared" si="3"/>
        <v>2.413165048</v>
      </c>
      <c r="S117" s="32">
        <v>71.09083553066833</v>
      </c>
      <c r="T117" s="32">
        <v>0.9660551879860947</v>
      </c>
      <c r="U117" s="20"/>
      <c r="V117" s="28"/>
      <c r="W117" s="28"/>
      <c r="X117" s="28"/>
      <c r="Y117" s="28"/>
      <c r="Z117" s="28"/>
    </row>
    <row r="118" ht="15.75" customHeight="1">
      <c r="A118" s="20" t="s">
        <v>187</v>
      </c>
      <c r="B118" s="20"/>
      <c r="C118" s="20" t="s">
        <v>236</v>
      </c>
      <c r="D118" s="36">
        <v>8.273708736</v>
      </c>
      <c r="E118" s="140">
        <f t="shared" si="1"/>
        <v>0.008273708736</v>
      </c>
      <c r="F118" s="36">
        <f t="shared" si="10"/>
        <v>3.505078669</v>
      </c>
      <c r="G118" s="36">
        <v>8.273708736</v>
      </c>
      <c r="H118" s="32">
        <v>0.008273708736</v>
      </c>
      <c r="I118" s="47">
        <v>0.24172956334536358</v>
      </c>
      <c r="J118" s="20">
        <v>6.157</v>
      </c>
      <c r="K118" s="20">
        <v>-0.027</v>
      </c>
      <c r="L118" s="36">
        <v>8.273708736</v>
      </c>
      <c r="M118" s="20">
        <v>7.0079540800189815</v>
      </c>
      <c r="N118" s="20">
        <v>0.065</v>
      </c>
      <c r="O118" s="20">
        <v>-0.237</v>
      </c>
      <c r="P118" s="36">
        <v>8.273708736</v>
      </c>
      <c r="Q118" s="20">
        <v>0.020864515807458895</v>
      </c>
      <c r="R118" s="56">
        <f t="shared" si="3"/>
        <v>4.136854368</v>
      </c>
      <c r="S118" s="32">
        <v>71.09083553066833</v>
      </c>
      <c r="T118" s="32">
        <v>0.941808893690448</v>
      </c>
      <c r="U118" s="20">
        <v>0.05025146103861902</v>
      </c>
      <c r="V118" s="28"/>
      <c r="W118" s="28"/>
      <c r="X118" s="28"/>
      <c r="Y118" s="28"/>
      <c r="Z118" s="28"/>
    </row>
    <row r="119" ht="15.75" customHeight="1">
      <c r="A119" s="20" t="s">
        <v>187</v>
      </c>
      <c r="B119" s="20"/>
      <c r="C119" s="20" t="s">
        <v>236</v>
      </c>
      <c r="D119" s="36">
        <v>11.72108738</v>
      </c>
      <c r="E119" s="140">
        <f t="shared" si="1"/>
        <v>0.01172108738</v>
      </c>
      <c r="F119" s="36">
        <f t="shared" si="10"/>
        <v>2.474173177</v>
      </c>
      <c r="G119" s="36">
        <v>11.72108738</v>
      </c>
      <c r="H119" s="32">
        <v>0.01172108738</v>
      </c>
      <c r="I119" s="47">
        <v>0.17063263289143743</v>
      </c>
      <c r="J119" s="20">
        <v>6.157</v>
      </c>
      <c r="K119" s="20">
        <v>-0.027</v>
      </c>
      <c r="L119" s="36">
        <v>11.72108738</v>
      </c>
      <c r="M119" s="20">
        <v>6.942358236643231</v>
      </c>
      <c r="N119" s="20">
        <v>0.065</v>
      </c>
      <c r="O119" s="20">
        <v>-0.237</v>
      </c>
      <c r="P119" s="36">
        <v>11.72108738</v>
      </c>
      <c r="Q119" s="20">
        <v>0.022659939697921357</v>
      </c>
      <c r="R119" s="56">
        <f t="shared" si="3"/>
        <v>5.86054369</v>
      </c>
      <c r="S119" s="32">
        <v>71.09083553066833</v>
      </c>
      <c r="T119" s="32">
        <v>0.9175625993666683</v>
      </c>
      <c r="U119" s="20">
        <v>0.021827732877666726</v>
      </c>
      <c r="V119" s="28"/>
      <c r="W119" s="28"/>
      <c r="X119" s="28"/>
      <c r="Y119" s="28"/>
      <c r="Z119" s="28"/>
    </row>
    <row r="120" ht="15.75" customHeight="1">
      <c r="A120" s="20" t="s">
        <v>187</v>
      </c>
      <c r="B120" s="20"/>
      <c r="C120" s="20" t="s">
        <v>236</v>
      </c>
      <c r="D120" s="36">
        <v>15.16846602</v>
      </c>
      <c r="E120" s="140">
        <f t="shared" si="1"/>
        <v>0.01516846602</v>
      </c>
      <c r="F120" s="36">
        <f t="shared" si="10"/>
        <v>1.911861091</v>
      </c>
      <c r="G120" s="36">
        <v>15.16846602</v>
      </c>
      <c r="H120" s="32">
        <v>0.01516846602</v>
      </c>
      <c r="I120" s="47">
        <v>0.1318524890627009</v>
      </c>
      <c r="J120" s="20">
        <v>6.157</v>
      </c>
      <c r="K120" s="20">
        <v>-0.027</v>
      </c>
      <c r="L120" s="36">
        <v>15.16846602</v>
      </c>
      <c r="M120" s="20">
        <v>6.89419762834428</v>
      </c>
      <c r="N120" s="20">
        <v>0.065</v>
      </c>
      <c r="O120" s="20">
        <v>-0.237</v>
      </c>
      <c r="P120" s="36">
        <v>15.16846602</v>
      </c>
      <c r="Q120" s="20">
        <v>0.024087766398950557</v>
      </c>
      <c r="R120" s="56">
        <f t="shared" si="3"/>
        <v>7.58423301</v>
      </c>
      <c r="S120" s="32">
        <v>71.09083553066833</v>
      </c>
      <c r="T120" s="32">
        <v>0.8933163050710216</v>
      </c>
      <c r="U120" s="20"/>
      <c r="V120" s="28"/>
      <c r="W120" s="28"/>
      <c r="X120" s="28"/>
      <c r="Y120" s="28"/>
      <c r="Z120" s="28"/>
    </row>
    <row r="121" ht="15.75" customHeight="1">
      <c r="A121" s="20" t="s">
        <v>187</v>
      </c>
      <c r="B121" s="20"/>
      <c r="C121" s="20" t="s">
        <v>236</v>
      </c>
      <c r="D121" s="36">
        <v>18.61584466</v>
      </c>
      <c r="E121" s="140">
        <f t="shared" si="1"/>
        <v>0.01861584466</v>
      </c>
      <c r="F121" s="36">
        <f t="shared" si="10"/>
        <v>1.557812741</v>
      </c>
      <c r="G121" s="36">
        <v>18.61584466</v>
      </c>
      <c r="H121" s="32">
        <v>0.018615844660000002</v>
      </c>
      <c r="I121" s="47">
        <v>0.10743536146374354</v>
      </c>
      <c r="J121" s="20">
        <v>6.157</v>
      </c>
      <c r="K121" s="20">
        <v>-0.027</v>
      </c>
      <c r="L121" s="36">
        <v>18.61584466</v>
      </c>
      <c r="M121" s="20">
        <v>6.856181713590686</v>
      </c>
      <c r="N121" s="20">
        <v>0.065</v>
      </c>
      <c r="O121" s="20">
        <v>-0.237</v>
      </c>
      <c r="P121" s="36">
        <v>18.61584466</v>
      </c>
      <c r="Q121" s="20">
        <v>0.025285734149699597</v>
      </c>
      <c r="R121" s="56">
        <f t="shared" si="3"/>
        <v>9.30792233</v>
      </c>
      <c r="S121" s="32">
        <v>71.09083553066833</v>
      </c>
      <c r="T121" s="32">
        <v>0.8690700107753748</v>
      </c>
      <c r="U121" s="20"/>
      <c r="V121" s="28"/>
      <c r="W121" s="28"/>
      <c r="X121" s="28"/>
      <c r="Y121" s="28"/>
      <c r="Z121" s="28"/>
    </row>
    <row r="122" ht="15.75" customHeight="1">
      <c r="A122" s="20" t="s">
        <v>187</v>
      </c>
      <c r="B122" s="20"/>
      <c r="C122" s="20" t="s">
        <v>236</v>
      </c>
      <c r="D122" s="36">
        <v>20.68427184</v>
      </c>
      <c r="E122" s="140">
        <f t="shared" si="1"/>
        <v>0.02068427184</v>
      </c>
      <c r="F122" s="36">
        <f t="shared" si="10"/>
        <v>1.402031467</v>
      </c>
      <c r="G122" s="36">
        <v>20.68427184</v>
      </c>
      <c r="H122" s="32">
        <v>0.02068427184</v>
      </c>
      <c r="I122" s="47">
        <v>0.09669182533814542</v>
      </c>
      <c r="J122" s="20">
        <v>6.157</v>
      </c>
      <c r="K122" s="20">
        <v>-0.027</v>
      </c>
      <c r="L122" s="36">
        <v>20.68427184</v>
      </c>
      <c r="M122" s="20">
        <v>6.836705416504987</v>
      </c>
      <c r="N122" s="20">
        <v>0.065</v>
      </c>
      <c r="O122" s="20">
        <v>-0.237</v>
      </c>
      <c r="P122" s="36">
        <v>20.68427184</v>
      </c>
      <c r="Q122" s="20">
        <v>0.025925079256577707</v>
      </c>
      <c r="R122" s="56">
        <f t="shared" si="3"/>
        <v>10.34213592</v>
      </c>
      <c r="S122" s="32">
        <v>71.09083553066833</v>
      </c>
      <c r="T122" s="32">
        <v>0.8545222342261198</v>
      </c>
      <c r="U122" s="20"/>
      <c r="V122" s="28"/>
      <c r="W122" s="28"/>
      <c r="X122" s="28"/>
      <c r="Y122" s="28"/>
      <c r="Z122" s="28"/>
    </row>
    <row r="123" ht="15.75" customHeight="1">
      <c r="A123" s="20" t="s">
        <v>187</v>
      </c>
      <c r="B123" s="20"/>
      <c r="C123" s="20" t="s">
        <v>236</v>
      </c>
      <c r="D123" s="36">
        <v>22.0632233</v>
      </c>
      <c r="E123" s="140">
        <f t="shared" si="1"/>
        <v>0.0220632233</v>
      </c>
      <c r="F123" s="36">
        <f t="shared" si="10"/>
        <v>1.3144045</v>
      </c>
      <c r="G123" s="36">
        <v>22.0632233</v>
      </c>
      <c r="H123" s="32">
        <v>0.0220632233</v>
      </c>
      <c r="I123" s="47">
        <v>0.090648586238077</v>
      </c>
      <c r="J123" s="20">
        <v>6.157</v>
      </c>
      <c r="K123" s="20">
        <v>-0.027</v>
      </c>
      <c r="L123" s="36">
        <v>22.0632233</v>
      </c>
      <c r="M123" s="20">
        <v>6.824802556948353</v>
      </c>
      <c r="N123" s="20">
        <v>0.065</v>
      </c>
      <c r="O123" s="20">
        <v>-0.237</v>
      </c>
      <c r="P123" s="36">
        <v>22.0632233</v>
      </c>
      <c r="Q123" s="20">
        <v>0.026324667854096366</v>
      </c>
      <c r="R123" s="56">
        <f t="shared" si="3"/>
        <v>11.03161165</v>
      </c>
      <c r="S123" s="32">
        <v>71.09083553066833</v>
      </c>
      <c r="T123" s="32">
        <v>0.8448237164797282</v>
      </c>
      <c r="U123" s="20">
        <v>0.021827732877666726</v>
      </c>
      <c r="V123" s="28"/>
      <c r="W123" s="28"/>
      <c r="X123" s="28"/>
      <c r="Y123" s="28"/>
      <c r="Z123" s="28"/>
    </row>
    <row r="124" ht="15.75" customHeight="1">
      <c r="A124" s="20" t="s">
        <v>187</v>
      </c>
      <c r="B124" s="20"/>
      <c r="C124" s="20" t="s">
        <v>236</v>
      </c>
      <c r="D124" s="36">
        <v>25.51060194</v>
      </c>
      <c r="E124" s="140">
        <f t="shared" si="1"/>
        <v>0.02551060194</v>
      </c>
      <c r="F124" s="36">
        <f t="shared" si="10"/>
        <v>1.136782271</v>
      </c>
      <c r="G124" s="36">
        <v>25.51060194</v>
      </c>
      <c r="H124" s="32">
        <v>0.025510601940000002</v>
      </c>
      <c r="I124" s="47">
        <v>0.07839877728890625</v>
      </c>
      <c r="J124" s="20">
        <v>6.157</v>
      </c>
      <c r="K124" s="20">
        <v>-0.027</v>
      </c>
      <c r="L124" s="36">
        <v>25.51060194</v>
      </c>
      <c r="M124" s="20">
        <v>6.798102281632741</v>
      </c>
      <c r="N124" s="20">
        <v>0.065</v>
      </c>
      <c r="O124" s="20">
        <v>-0.237</v>
      </c>
      <c r="P124" s="36">
        <v>25.51060194</v>
      </c>
      <c r="Q124" s="20">
        <v>0.02724621403984683</v>
      </c>
      <c r="R124" s="56">
        <f t="shared" si="3"/>
        <v>12.75530097</v>
      </c>
      <c r="S124" s="32">
        <v>71.09083553066833</v>
      </c>
      <c r="T124" s="32">
        <v>0.8205774221840815</v>
      </c>
      <c r="U124" s="20"/>
      <c r="V124" s="28"/>
      <c r="W124" s="28"/>
      <c r="X124" s="28"/>
      <c r="Y124" s="28"/>
      <c r="Z124" s="28"/>
    </row>
    <row r="125" ht="15.75" customHeight="1">
      <c r="A125" s="20" t="s">
        <v>187</v>
      </c>
      <c r="B125" s="20"/>
      <c r="C125" s="20" t="s">
        <v>236</v>
      </c>
      <c r="D125" s="36">
        <v>27.57902912</v>
      </c>
      <c r="E125" s="140">
        <f t="shared" si="1"/>
        <v>0.02757902912</v>
      </c>
      <c r="F125" s="36">
        <f t="shared" si="10"/>
        <v>1.051523601</v>
      </c>
      <c r="G125" s="36">
        <v>27.57902912</v>
      </c>
      <c r="H125" s="32">
        <v>0.02757902912</v>
      </c>
      <c r="I125" s="47">
        <v>0.07251886900360907</v>
      </c>
      <c r="J125" s="20">
        <v>6.157</v>
      </c>
      <c r="K125" s="20">
        <v>-0.027</v>
      </c>
      <c r="L125" s="36">
        <v>27.57902912</v>
      </c>
      <c r="M125" s="20">
        <v>6.783807587441451</v>
      </c>
      <c r="N125" s="20">
        <v>0.065</v>
      </c>
      <c r="O125" s="20">
        <v>-0.237</v>
      </c>
      <c r="P125" s="36">
        <v>27.57902912</v>
      </c>
      <c r="Q125" s="20">
        <v>0.02775431885315492</v>
      </c>
      <c r="R125" s="56">
        <f t="shared" si="3"/>
        <v>13.78951456</v>
      </c>
      <c r="S125" s="32">
        <v>71.09083553066833</v>
      </c>
      <c r="T125" s="32">
        <v>0.8060296456348266</v>
      </c>
      <c r="U125" s="20"/>
      <c r="V125" s="28"/>
      <c r="W125" s="28"/>
      <c r="X125" s="28"/>
      <c r="Y125" s="28"/>
      <c r="Z125" s="28"/>
    </row>
    <row r="126" ht="15.75" customHeight="1">
      <c r="A126" s="20" t="s">
        <v>187</v>
      </c>
      <c r="B126" s="20"/>
      <c r="C126" s="20" t="s">
        <v>236</v>
      </c>
      <c r="D126" s="36">
        <v>28.95798058</v>
      </c>
      <c r="E126" s="140">
        <f t="shared" si="1"/>
        <v>0.02895798058</v>
      </c>
      <c r="F126" s="36">
        <f t="shared" si="10"/>
        <v>1.001451048</v>
      </c>
      <c r="G126" s="36">
        <v>28.95798058</v>
      </c>
      <c r="H126" s="32">
        <v>0.02895798058</v>
      </c>
      <c r="I126" s="47">
        <v>0.06906558951770662</v>
      </c>
      <c r="J126" s="20">
        <v>6.157</v>
      </c>
      <c r="K126" s="20">
        <v>-0.027</v>
      </c>
      <c r="L126" s="36">
        <v>28.95798058</v>
      </c>
      <c r="M126" s="20">
        <v>6.774876927721548</v>
      </c>
      <c r="N126" s="20">
        <v>0.065</v>
      </c>
      <c r="O126" s="20">
        <v>-0.237</v>
      </c>
      <c r="P126" s="36">
        <v>28.95798058</v>
      </c>
      <c r="Q126" s="20">
        <v>0.02807711218267116</v>
      </c>
      <c r="R126" s="56">
        <f t="shared" si="3"/>
        <v>14.47899029</v>
      </c>
      <c r="S126" s="32">
        <v>71.09083553066833</v>
      </c>
      <c r="T126" s="32">
        <v>0.7963311278884349</v>
      </c>
      <c r="U126" s="20"/>
      <c r="V126" s="28"/>
      <c r="W126" s="28"/>
      <c r="X126" s="28"/>
      <c r="Y126" s="28"/>
      <c r="Z126" s="28"/>
    </row>
    <row r="127" ht="15.75" customHeight="1">
      <c r="A127" s="20" t="s">
        <v>188</v>
      </c>
      <c r="B127" s="20"/>
      <c r="C127" s="20" t="s">
        <v>236</v>
      </c>
      <c r="D127" s="36">
        <v>2.757902912</v>
      </c>
      <c r="E127" s="140">
        <f t="shared" si="1"/>
        <v>0.002757902912</v>
      </c>
      <c r="F127" s="36">
        <f t="shared" ref="F127:F134" si="11">0.015/E127</f>
        <v>5.438915175</v>
      </c>
      <c r="G127" s="36">
        <v>2.757902912</v>
      </c>
      <c r="H127" s="32">
        <v>0.0027579029120000003</v>
      </c>
      <c r="I127" s="47">
        <v>0.7251886900360907</v>
      </c>
      <c r="J127" s="20">
        <v>14.383</v>
      </c>
      <c r="K127" s="20">
        <v>-0.013</v>
      </c>
      <c r="L127" s="36">
        <v>2.757902912</v>
      </c>
      <c r="M127" s="20">
        <v>15.528229954118775</v>
      </c>
      <c r="N127" s="20">
        <v>16.423</v>
      </c>
      <c r="O127" s="20">
        <v>0.047</v>
      </c>
      <c r="P127" s="36">
        <v>2.757902912</v>
      </c>
      <c r="Q127" s="20">
        <v>21.664330934110943</v>
      </c>
      <c r="R127" s="56">
        <f t="shared" si="3"/>
        <v>1.378951456</v>
      </c>
      <c r="S127" s="32">
        <v>59.724702737641884</v>
      </c>
      <c r="T127" s="32">
        <v>0.9769115392326447</v>
      </c>
      <c r="U127" s="20"/>
      <c r="V127" s="28"/>
      <c r="W127" s="28"/>
      <c r="X127" s="28"/>
      <c r="Y127" s="28"/>
      <c r="Z127" s="28"/>
    </row>
    <row r="128" ht="15.75" customHeight="1">
      <c r="A128" s="20" t="s">
        <v>188</v>
      </c>
      <c r="B128" s="20"/>
      <c r="C128" s="20" t="s">
        <v>236</v>
      </c>
      <c r="D128" s="36">
        <v>5.515805824</v>
      </c>
      <c r="E128" s="140">
        <f t="shared" si="1"/>
        <v>0.005515805824</v>
      </c>
      <c r="F128" s="36">
        <f t="shared" si="11"/>
        <v>2.719457588</v>
      </c>
      <c r="G128" s="36">
        <v>5.515805824</v>
      </c>
      <c r="H128" s="32">
        <v>0.0055158058240000005</v>
      </c>
      <c r="I128" s="47">
        <v>0.3625943450180453</v>
      </c>
      <c r="J128" s="20">
        <v>14.383</v>
      </c>
      <c r="K128" s="20">
        <v>-0.013</v>
      </c>
      <c r="L128" s="36">
        <v>5.515805824</v>
      </c>
      <c r="M128" s="20">
        <v>15.38893494969452</v>
      </c>
      <c r="N128" s="20">
        <v>16.423</v>
      </c>
      <c r="O128" s="20">
        <v>0.047</v>
      </c>
      <c r="P128" s="36">
        <v>5.515805824</v>
      </c>
      <c r="Q128" s="20">
        <v>20.96992471731471</v>
      </c>
      <c r="R128" s="56">
        <f t="shared" si="3"/>
        <v>2.757902912</v>
      </c>
      <c r="S128" s="32">
        <v>59.724702737641884</v>
      </c>
      <c r="T128" s="32">
        <v>0.9538230784652895</v>
      </c>
      <c r="U128" s="20"/>
      <c r="V128" s="28"/>
      <c r="W128" s="28"/>
      <c r="X128" s="28"/>
      <c r="Y128" s="28"/>
      <c r="Z128" s="28"/>
    </row>
    <row r="129" ht="15.75" customHeight="1">
      <c r="A129" s="20" t="s">
        <v>188</v>
      </c>
      <c r="B129" s="20"/>
      <c r="C129" s="20" t="s">
        <v>236</v>
      </c>
      <c r="D129" s="36">
        <v>8.273708736</v>
      </c>
      <c r="E129" s="140">
        <f t="shared" si="1"/>
        <v>0.008273708736</v>
      </c>
      <c r="F129" s="36">
        <f t="shared" si="11"/>
        <v>1.812971725</v>
      </c>
      <c r="G129" s="36">
        <v>8.273708736</v>
      </c>
      <c r="H129" s="32">
        <v>0.008273708736</v>
      </c>
      <c r="I129" s="47">
        <v>0.24172956334536358</v>
      </c>
      <c r="J129" s="20">
        <v>14.383</v>
      </c>
      <c r="K129" s="20">
        <v>-0.013</v>
      </c>
      <c r="L129" s="36">
        <v>8.273708736</v>
      </c>
      <c r="M129" s="20">
        <v>15.308032566867423</v>
      </c>
      <c r="N129" s="20">
        <v>16.423</v>
      </c>
      <c r="O129" s="20">
        <v>0.047</v>
      </c>
      <c r="P129" s="36">
        <v>8.273708736</v>
      </c>
      <c r="Q129" s="20">
        <v>20.574087482872653</v>
      </c>
      <c r="R129" s="56">
        <f t="shared" si="3"/>
        <v>4.136854368</v>
      </c>
      <c r="S129" s="32">
        <v>59.724702737641884</v>
      </c>
      <c r="T129" s="32">
        <v>0.9307346176979342</v>
      </c>
      <c r="U129" s="20"/>
      <c r="V129" s="28"/>
      <c r="W129" s="28"/>
      <c r="X129" s="28"/>
      <c r="Y129" s="28"/>
      <c r="Z129" s="28"/>
    </row>
    <row r="130" ht="15.75" customHeight="1">
      <c r="A130" s="20" t="s">
        <v>188</v>
      </c>
      <c r="B130" s="20"/>
      <c r="C130" s="20" t="s">
        <v>236</v>
      </c>
      <c r="D130" s="36">
        <v>11.03161165</v>
      </c>
      <c r="E130" s="140">
        <f t="shared" si="1"/>
        <v>0.01103161165</v>
      </c>
      <c r="F130" s="36">
        <f t="shared" si="11"/>
        <v>1.359728794</v>
      </c>
      <c r="G130" s="36">
        <v>11.03161165</v>
      </c>
      <c r="H130" s="32">
        <v>0.01103161165</v>
      </c>
      <c r="I130" s="47">
        <v>0.181297172476154</v>
      </c>
      <c r="J130" s="20">
        <v>14.383</v>
      </c>
      <c r="K130" s="20">
        <v>-0.013</v>
      </c>
      <c r="L130" s="36">
        <v>11.03161165</v>
      </c>
      <c r="M130" s="20">
        <v>15.250889482259138</v>
      </c>
      <c r="N130" s="20">
        <v>16.423</v>
      </c>
      <c r="O130" s="20">
        <v>0.047</v>
      </c>
      <c r="P130" s="36">
        <v>11.03161165</v>
      </c>
      <c r="Q130" s="20">
        <v>20.297776284137313</v>
      </c>
      <c r="R130" s="56">
        <f t="shared" si="3"/>
        <v>5.515805825</v>
      </c>
      <c r="S130" s="32">
        <v>59.724702737641884</v>
      </c>
      <c r="T130" s="32">
        <v>0.9076461569138354</v>
      </c>
      <c r="U130" s="20"/>
      <c r="V130" s="28"/>
      <c r="W130" s="28"/>
      <c r="X130" s="28"/>
      <c r="Y130" s="28"/>
      <c r="Z130" s="28"/>
    </row>
    <row r="131" ht="15.75" customHeight="1">
      <c r="A131" s="20" t="s">
        <v>188</v>
      </c>
      <c r="B131" s="20"/>
      <c r="C131" s="20" t="s">
        <v>236</v>
      </c>
      <c r="D131" s="36">
        <v>13.78951456</v>
      </c>
      <c r="E131" s="140">
        <f t="shared" si="1"/>
        <v>0.01378951456</v>
      </c>
      <c r="F131" s="36">
        <f t="shared" si="11"/>
        <v>1.087783035</v>
      </c>
      <c r="G131" s="36">
        <v>13.78951456</v>
      </c>
      <c r="H131" s="32">
        <v>0.01378951456</v>
      </c>
      <c r="I131" s="47">
        <v>0.14503773800721814</v>
      </c>
      <c r="J131" s="20">
        <v>14.383</v>
      </c>
      <c r="K131" s="20">
        <v>-0.013</v>
      </c>
      <c r="L131" s="36">
        <v>13.78951456</v>
      </c>
      <c r="M131" s="20">
        <v>15.206712799279497</v>
      </c>
      <c r="N131" s="20">
        <v>16.423</v>
      </c>
      <c r="O131" s="20">
        <v>0.047</v>
      </c>
      <c r="P131" s="36">
        <v>13.78951456</v>
      </c>
      <c r="Q131" s="20">
        <v>20.086010756453152</v>
      </c>
      <c r="R131" s="56">
        <f t="shared" si="3"/>
        <v>6.89475728</v>
      </c>
      <c r="S131" s="32">
        <v>59.724702737641884</v>
      </c>
      <c r="T131" s="32">
        <v>0.8845576961632237</v>
      </c>
      <c r="U131" s="20"/>
      <c r="V131" s="28"/>
      <c r="W131" s="28"/>
      <c r="X131" s="28"/>
      <c r="Y131" s="28"/>
      <c r="Z131" s="28"/>
    </row>
    <row r="132" ht="15.75" customHeight="1">
      <c r="A132" s="20" t="s">
        <v>188</v>
      </c>
      <c r="B132" s="20"/>
      <c r="C132" s="20" t="s">
        <v>236</v>
      </c>
      <c r="D132" s="36">
        <v>16.54741747</v>
      </c>
      <c r="E132" s="140">
        <f t="shared" si="1"/>
        <v>0.01654741747</v>
      </c>
      <c r="F132" s="36">
        <f t="shared" si="11"/>
        <v>0.9064858627</v>
      </c>
      <c r="G132" s="36">
        <v>16.54741747</v>
      </c>
      <c r="H132" s="32">
        <v>0.01654741747</v>
      </c>
      <c r="I132" s="47">
        <v>0.12086478168729009</v>
      </c>
      <c r="J132" s="20">
        <v>14.383</v>
      </c>
      <c r="K132" s="20">
        <v>-0.013</v>
      </c>
      <c r="L132" s="36">
        <v>16.54741747</v>
      </c>
      <c r="M132" s="20">
        <v>15.170712829198761</v>
      </c>
      <c r="N132" s="20">
        <v>16.423</v>
      </c>
      <c r="O132" s="20">
        <v>0.047</v>
      </c>
      <c r="P132" s="36">
        <v>16.54741747</v>
      </c>
      <c r="Q132" s="20">
        <v>19.91462681021137</v>
      </c>
      <c r="R132" s="56">
        <f t="shared" si="3"/>
        <v>8.273708735</v>
      </c>
      <c r="S132" s="32">
        <v>59.724702737641884</v>
      </c>
      <c r="T132" s="32">
        <v>0.8614692354126119</v>
      </c>
      <c r="U132" s="20"/>
      <c r="V132" s="28"/>
      <c r="W132" s="28"/>
      <c r="X132" s="28"/>
      <c r="Y132" s="28"/>
      <c r="Z132" s="28"/>
    </row>
    <row r="133" ht="15.75" customHeight="1">
      <c r="A133" s="20" t="s">
        <v>188</v>
      </c>
      <c r="B133" s="20"/>
      <c r="C133" s="20" t="s">
        <v>236</v>
      </c>
      <c r="D133" s="36">
        <v>19.30532038</v>
      </c>
      <c r="E133" s="140">
        <f t="shared" si="1"/>
        <v>0.01930532038</v>
      </c>
      <c r="F133" s="36">
        <f t="shared" si="11"/>
        <v>0.7769878823</v>
      </c>
      <c r="G133" s="36">
        <v>19.30532038</v>
      </c>
      <c r="H133" s="32">
        <v>0.01930532038</v>
      </c>
      <c r="I133" s="47">
        <v>0.10359838431233535</v>
      </c>
      <c r="J133" s="20">
        <v>14.383</v>
      </c>
      <c r="K133" s="20">
        <v>-0.013</v>
      </c>
      <c r="L133" s="36">
        <v>19.30532038</v>
      </c>
      <c r="M133" s="20">
        <v>15.140341786490186</v>
      </c>
      <c r="N133" s="20">
        <v>16.423</v>
      </c>
      <c r="O133" s="20">
        <v>0.047</v>
      </c>
      <c r="P133" s="36">
        <v>19.30532038</v>
      </c>
      <c r="Q133" s="20">
        <v>19.77086511848141</v>
      </c>
      <c r="R133" s="56">
        <f t="shared" si="3"/>
        <v>9.65266019</v>
      </c>
      <c r="S133" s="32">
        <v>59.724702737641884</v>
      </c>
      <c r="T133" s="32">
        <v>0.8383807746620001</v>
      </c>
      <c r="U133" s="20"/>
      <c r="V133" s="28"/>
      <c r="W133" s="28"/>
      <c r="X133" s="28"/>
      <c r="Y133" s="28"/>
      <c r="Z133" s="28"/>
    </row>
    <row r="134" ht="15.75" customHeight="1">
      <c r="A134" s="20" t="s">
        <v>188</v>
      </c>
      <c r="B134" s="20"/>
      <c r="C134" s="20" t="s">
        <v>236</v>
      </c>
      <c r="D134" s="36">
        <v>22.0632233</v>
      </c>
      <c r="E134" s="140">
        <f t="shared" si="1"/>
        <v>0.0220632233</v>
      </c>
      <c r="F134" s="36">
        <f t="shared" si="11"/>
        <v>0.6798643968</v>
      </c>
      <c r="G134" s="36">
        <v>22.0632233</v>
      </c>
      <c r="H134" s="32">
        <v>0.0220632233</v>
      </c>
      <c r="I134" s="47">
        <v>0.090648586238077</v>
      </c>
      <c r="J134" s="20">
        <v>14.383</v>
      </c>
      <c r="K134" s="20">
        <v>-0.013</v>
      </c>
      <c r="L134" s="36">
        <v>22.0632233</v>
      </c>
      <c r="M134" s="20">
        <v>15.114082342992011</v>
      </c>
      <c r="N134" s="20">
        <v>16.423</v>
      </c>
      <c r="O134" s="20">
        <v>0.047</v>
      </c>
      <c r="P134" s="36">
        <v>22.0632233</v>
      </c>
      <c r="Q134" s="20">
        <v>19.647172206784923</v>
      </c>
      <c r="R134" s="56">
        <f t="shared" si="3"/>
        <v>11.03161165</v>
      </c>
      <c r="S134" s="32">
        <v>59.724702737641884</v>
      </c>
      <c r="T134" s="32">
        <v>0.8152923138276709</v>
      </c>
      <c r="U134" s="20"/>
      <c r="V134" s="28"/>
      <c r="W134" s="28"/>
      <c r="X134" s="28"/>
      <c r="Y134" s="28"/>
      <c r="Z134" s="28"/>
    </row>
    <row r="135" ht="15.75" customHeight="1">
      <c r="A135" s="20" t="s">
        <v>189</v>
      </c>
      <c r="B135" s="20"/>
      <c r="C135" s="20" t="s">
        <v>236</v>
      </c>
      <c r="D135" s="36">
        <v>2.757902912</v>
      </c>
      <c r="E135" s="140">
        <f t="shared" si="1"/>
        <v>0.002757902912</v>
      </c>
      <c r="F135" s="36">
        <f t="shared" ref="F135:F144" si="12">0.016/E135</f>
        <v>5.80150952</v>
      </c>
      <c r="G135" s="36">
        <v>2.757902912</v>
      </c>
      <c r="H135" s="32">
        <v>0.0027579029120000003</v>
      </c>
      <c r="I135" s="47">
        <v>0.7251886900360907</v>
      </c>
      <c r="J135" s="20">
        <v>13.125</v>
      </c>
      <c r="K135" s="20">
        <v>-0.014</v>
      </c>
      <c r="L135" s="36">
        <v>2.757902912</v>
      </c>
      <c r="M135" s="20">
        <v>14.253817909644598</v>
      </c>
      <c r="N135" s="20">
        <v>11.262</v>
      </c>
      <c r="O135" s="20">
        <v>0.042</v>
      </c>
      <c r="P135" s="36">
        <v>2.757902912</v>
      </c>
      <c r="Q135" s="20">
        <v>14.424846691127263</v>
      </c>
      <c r="R135" s="56">
        <f t="shared" si="3"/>
        <v>1.378951456</v>
      </c>
      <c r="S135" s="32">
        <v>69.4640166902321</v>
      </c>
      <c r="T135" s="32">
        <v>0.9801486939324384</v>
      </c>
      <c r="U135" s="20"/>
      <c r="V135" s="28"/>
      <c r="W135" s="28"/>
      <c r="X135" s="28"/>
      <c r="Y135" s="28"/>
      <c r="Z135" s="28"/>
    </row>
    <row r="136" ht="15.75" customHeight="1">
      <c r="A136" s="20" t="s">
        <v>189</v>
      </c>
      <c r="B136" s="20"/>
      <c r="C136" s="20" t="s">
        <v>236</v>
      </c>
      <c r="D136" s="36">
        <v>5.515805824</v>
      </c>
      <c r="E136" s="140">
        <f t="shared" si="1"/>
        <v>0.005515805824</v>
      </c>
      <c r="F136" s="36">
        <f t="shared" si="12"/>
        <v>2.90075476</v>
      </c>
      <c r="G136" s="36">
        <v>5.515805824</v>
      </c>
      <c r="H136" s="32">
        <v>0.0055158058240000005</v>
      </c>
      <c r="I136" s="47">
        <v>0.3625943450180453</v>
      </c>
      <c r="J136" s="20">
        <v>13.125</v>
      </c>
      <c r="K136" s="20">
        <v>-0.014</v>
      </c>
      <c r="L136" s="36">
        <v>5.515805824</v>
      </c>
      <c r="M136" s="20">
        <v>14.116166964647812</v>
      </c>
      <c r="N136" s="20">
        <v>11.262</v>
      </c>
      <c r="O136" s="20">
        <v>0.042</v>
      </c>
      <c r="P136" s="36">
        <v>5.515805824</v>
      </c>
      <c r="Q136" s="20">
        <v>14.01096171313084</v>
      </c>
      <c r="R136" s="56">
        <f t="shared" si="3"/>
        <v>2.757902912</v>
      </c>
      <c r="S136" s="32">
        <v>69.4640166902321</v>
      </c>
      <c r="T136" s="32">
        <v>0.960297387864877</v>
      </c>
      <c r="U136" s="20">
        <v>0.05188237507077135</v>
      </c>
      <c r="V136" s="28"/>
      <c r="W136" s="28"/>
      <c r="X136" s="28"/>
      <c r="Y136" s="28"/>
      <c r="Z136" s="28"/>
    </row>
    <row r="137" ht="15.75" customHeight="1">
      <c r="A137" s="20" t="s">
        <v>189</v>
      </c>
      <c r="B137" s="20"/>
      <c r="C137" s="20" t="s">
        <v>236</v>
      </c>
      <c r="D137" s="36">
        <v>8.273708736</v>
      </c>
      <c r="E137" s="140">
        <f t="shared" si="1"/>
        <v>0.008273708736</v>
      </c>
      <c r="F137" s="36">
        <f t="shared" si="12"/>
        <v>1.933836507</v>
      </c>
      <c r="G137" s="36">
        <v>8.273708736</v>
      </c>
      <c r="H137" s="32">
        <v>0.008273708736</v>
      </c>
      <c r="I137" s="47">
        <v>0.24172956334536358</v>
      </c>
      <c r="J137" s="20">
        <v>13.125</v>
      </c>
      <c r="K137" s="20">
        <v>-0.014</v>
      </c>
      <c r="L137" s="36">
        <v>8.273708736</v>
      </c>
      <c r="M137" s="20">
        <v>14.036263381710093</v>
      </c>
      <c r="N137" s="20">
        <v>11.262</v>
      </c>
      <c r="O137" s="20">
        <v>0.042</v>
      </c>
      <c r="P137" s="36">
        <v>8.273708736</v>
      </c>
      <c r="Q137" s="20">
        <v>13.774381697883708</v>
      </c>
      <c r="R137" s="56">
        <f t="shared" si="3"/>
        <v>4.136854368</v>
      </c>
      <c r="S137" s="32">
        <v>69.4640166902321</v>
      </c>
      <c r="T137" s="32">
        <v>0.9404460817973154</v>
      </c>
      <c r="U137" s="20">
        <v>0.04201205230834325</v>
      </c>
      <c r="V137" s="28"/>
      <c r="W137" s="28"/>
      <c r="X137" s="28"/>
      <c r="Y137" s="28"/>
      <c r="Z137" s="28"/>
    </row>
    <row r="138" ht="15.75" customHeight="1">
      <c r="A138" s="20" t="s">
        <v>189</v>
      </c>
      <c r="B138" s="20"/>
      <c r="C138" s="20" t="s">
        <v>236</v>
      </c>
      <c r="D138" s="36">
        <v>11.03161165</v>
      </c>
      <c r="E138" s="140">
        <f t="shared" si="1"/>
        <v>0.01103161165</v>
      </c>
      <c r="F138" s="36">
        <f t="shared" si="12"/>
        <v>1.45037738</v>
      </c>
      <c r="G138" s="36">
        <v>11.03161165</v>
      </c>
      <c r="H138" s="32">
        <v>0.01103161165</v>
      </c>
      <c r="I138" s="47">
        <v>0.181297172476154</v>
      </c>
      <c r="J138" s="20">
        <v>13.125</v>
      </c>
      <c r="K138" s="20">
        <v>-0.014</v>
      </c>
      <c r="L138" s="36">
        <v>11.03161165</v>
      </c>
      <c r="M138" s="20">
        <v>13.979845332419918</v>
      </c>
      <c r="N138" s="20">
        <v>11.262</v>
      </c>
      <c r="O138" s="20">
        <v>0.042</v>
      </c>
      <c r="P138" s="36">
        <v>11.03161165</v>
      </c>
      <c r="Q138" s="20">
        <v>13.608952131607202</v>
      </c>
      <c r="R138" s="56">
        <f t="shared" si="3"/>
        <v>5.515805825</v>
      </c>
      <c r="S138" s="32">
        <v>69.4640166902321</v>
      </c>
      <c r="T138" s="32">
        <v>0.920594775715358</v>
      </c>
      <c r="U138" s="20">
        <v>0.04079483328546797</v>
      </c>
      <c r="V138" s="28"/>
      <c r="W138" s="28"/>
      <c r="X138" s="28"/>
      <c r="Y138" s="28"/>
      <c r="Z138" s="28"/>
    </row>
    <row r="139" ht="15.75" customHeight="1">
      <c r="A139" s="20" t="s">
        <v>189</v>
      </c>
      <c r="B139" s="20"/>
      <c r="C139" s="20" t="s">
        <v>236</v>
      </c>
      <c r="D139" s="36">
        <v>13.78951456</v>
      </c>
      <c r="E139" s="140">
        <f t="shared" si="1"/>
        <v>0.01378951456</v>
      </c>
      <c r="F139" s="36">
        <f t="shared" si="12"/>
        <v>1.160301904</v>
      </c>
      <c r="G139" s="36">
        <v>13.78951456</v>
      </c>
      <c r="H139" s="32">
        <v>0.01378951456</v>
      </c>
      <c r="I139" s="47">
        <v>0.14503773800721814</v>
      </c>
      <c r="J139" s="20">
        <v>13.125</v>
      </c>
      <c r="K139" s="20">
        <v>-0.014</v>
      </c>
      <c r="L139" s="36">
        <v>13.78951456</v>
      </c>
      <c r="M139" s="20">
        <v>13.93624030650089</v>
      </c>
      <c r="N139" s="20">
        <v>11.262</v>
      </c>
      <c r="O139" s="20">
        <v>0.042</v>
      </c>
      <c r="P139" s="36">
        <v>13.78951456</v>
      </c>
      <c r="Q139" s="20">
        <v>13.482004443480484</v>
      </c>
      <c r="R139" s="56">
        <f t="shared" si="3"/>
        <v>6.89475728</v>
      </c>
      <c r="S139" s="32">
        <v>69.4640166902321</v>
      </c>
      <c r="T139" s="32">
        <v>0.9007434696621923</v>
      </c>
      <c r="U139" s="20">
        <v>0.037485633596453655</v>
      </c>
      <c r="V139" s="28"/>
      <c r="W139" s="28"/>
      <c r="X139" s="28"/>
      <c r="Y139" s="28"/>
      <c r="Z139" s="28"/>
    </row>
    <row r="140" ht="15.75" customHeight="1">
      <c r="A140" s="20" t="s">
        <v>189</v>
      </c>
      <c r="B140" s="20"/>
      <c r="C140" s="20" t="s">
        <v>236</v>
      </c>
      <c r="D140" s="36">
        <v>16.54741747</v>
      </c>
      <c r="E140" s="140">
        <f t="shared" si="1"/>
        <v>0.01654741747</v>
      </c>
      <c r="F140" s="36">
        <f t="shared" si="12"/>
        <v>0.9669182535</v>
      </c>
      <c r="G140" s="36">
        <v>16.54741747</v>
      </c>
      <c r="H140" s="32">
        <v>0.01654741747</v>
      </c>
      <c r="I140" s="47">
        <v>0.12086478168729009</v>
      </c>
      <c r="J140" s="20">
        <v>13.125</v>
      </c>
      <c r="K140" s="20">
        <v>-0.014</v>
      </c>
      <c r="L140" s="36">
        <v>16.54741747</v>
      </c>
      <c r="M140" s="20">
        <v>13.900713388674642</v>
      </c>
      <c r="N140" s="20">
        <v>11.262</v>
      </c>
      <c r="O140" s="20">
        <v>0.042</v>
      </c>
      <c r="P140" s="36">
        <v>16.54741747</v>
      </c>
      <c r="Q140" s="20">
        <v>13.379160189673852</v>
      </c>
      <c r="R140" s="56">
        <f t="shared" si="3"/>
        <v>8.273708735</v>
      </c>
      <c r="S140" s="32">
        <v>69.4640166902321</v>
      </c>
      <c r="T140" s="32">
        <v>0.8808921636090268</v>
      </c>
      <c r="U140" s="20">
        <v>0.03551039255879835</v>
      </c>
      <c r="V140" s="28"/>
      <c r="W140" s="28"/>
      <c r="X140" s="28"/>
      <c r="Y140" s="28"/>
      <c r="Z140" s="28"/>
    </row>
    <row r="141" ht="15.75" customHeight="1">
      <c r="A141" s="20" t="s">
        <v>189</v>
      </c>
      <c r="B141" s="20"/>
      <c r="C141" s="20" t="s">
        <v>236</v>
      </c>
      <c r="D141" s="36">
        <v>17.92636893</v>
      </c>
      <c r="E141" s="140">
        <f t="shared" si="1"/>
        <v>0.01792636893</v>
      </c>
      <c r="F141" s="36">
        <f t="shared" si="12"/>
        <v>0.8925399261</v>
      </c>
      <c r="G141" s="36">
        <v>17.92636893</v>
      </c>
      <c r="H141" s="32">
        <v>0.01792636893</v>
      </c>
      <c r="I141" s="47">
        <v>0.1115674907623359</v>
      </c>
      <c r="J141" s="20">
        <v>13.125</v>
      </c>
      <c r="K141" s="20">
        <v>-0.014</v>
      </c>
      <c r="L141" s="36">
        <v>17.92636893</v>
      </c>
      <c r="M141" s="20">
        <v>13.885145002873738</v>
      </c>
      <c r="N141" s="20">
        <v>11.262</v>
      </c>
      <c r="O141" s="20">
        <v>0.042</v>
      </c>
      <c r="P141" s="36">
        <v>17.92636893</v>
      </c>
      <c r="Q141" s="20">
        <v>13.33425773149867</v>
      </c>
      <c r="R141" s="56">
        <f t="shared" si="3"/>
        <v>8.963184465</v>
      </c>
      <c r="S141" s="32">
        <v>69.4640166902321</v>
      </c>
      <c r="T141" s="32">
        <v>0.8709665105464541</v>
      </c>
      <c r="U141" s="20">
        <v>0.03561041304061187</v>
      </c>
      <c r="V141" s="28"/>
      <c r="W141" s="28"/>
      <c r="X141" s="28"/>
      <c r="Y141" s="28"/>
      <c r="Z141" s="28"/>
    </row>
    <row r="142" ht="15.75" customHeight="1">
      <c r="A142" s="20" t="s">
        <v>189</v>
      </c>
      <c r="B142" s="20"/>
      <c r="C142" s="20" t="s">
        <v>236</v>
      </c>
      <c r="D142" s="36">
        <v>19.30532038</v>
      </c>
      <c r="E142" s="140">
        <f t="shared" si="1"/>
        <v>0.01930532038</v>
      </c>
      <c r="F142" s="36">
        <f t="shared" si="12"/>
        <v>0.8287870745</v>
      </c>
      <c r="G142" s="36">
        <v>19.30532038</v>
      </c>
      <c r="H142" s="32">
        <v>0.01930532038</v>
      </c>
      <c r="I142" s="47">
        <v>0.10359838431233535</v>
      </c>
      <c r="J142" s="20">
        <v>13.125</v>
      </c>
      <c r="K142" s="20">
        <v>-0.014</v>
      </c>
      <c r="L142" s="36">
        <v>19.30532038</v>
      </c>
      <c r="M142" s="20">
        <v>13.87074647439836</v>
      </c>
      <c r="N142" s="20">
        <v>11.262</v>
      </c>
      <c r="O142" s="20">
        <v>0.042</v>
      </c>
      <c r="P142" s="36">
        <v>19.30532038</v>
      </c>
      <c r="Q142" s="20">
        <v>13.292818913386192</v>
      </c>
      <c r="R142" s="56">
        <f t="shared" si="3"/>
        <v>9.65266019</v>
      </c>
      <c r="S142" s="32">
        <v>69.4640166902321</v>
      </c>
      <c r="T142" s="32">
        <v>0.8610408575558611</v>
      </c>
      <c r="U142" s="20">
        <v>0.03561041304061187</v>
      </c>
      <c r="V142" s="28"/>
      <c r="W142" s="28"/>
      <c r="X142" s="28"/>
      <c r="Y142" s="28"/>
      <c r="Z142" s="28"/>
    </row>
    <row r="143" ht="15.75" customHeight="1">
      <c r="A143" s="20" t="s">
        <v>189</v>
      </c>
      <c r="B143" s="20"/>
      <c r="C143" s="20" t="s">
        <v>236</v>
      </c>
      <c r="D143" s="36">
        <v>20.68427184</v>
      </c>
      <c r="E143" s="140">
        <f t="shared" si="1"/>
        <v>0.02068427184</v>
      </c>
      <c r="F143" s="36">
        <f t="shared" si="12"/>
        <v>0.7735346027</v>
      </c>
      <c r="G143" s="36">
        <v>20.68427184</v>
      </c>
      <c r="H143" s="32">
        <v>0.02068427184</v>
      </c>
      <c r="I143" s="47">
        <v>0.09669182533814542</v>
      </c>
      <c r="J143" s="20">
        <v>13.125</v>
      </c>
      <c r="K143" s="20">
        <v>-0.014</v>
      </c>
      <c r="L143" s="36">
        <v>20.68427184</v>
      </c>
      <c r="M143" s="20">
        <v>13.857355185918284</v>
      </c>
      <c r="N143" s="20">
        <v>11.262</v>
      </c>
      <c r="O143" s="20">
        <v>0.042</v>
      </c>
      <c r="P143" s="36">
        <v>20.68427184</v>
      </c>
      <c r="Q143" s="20">
        <v>13.254356057730398</v>
      </c>
      <c r="R143" s="56">
        <f t="shared" si="3"/>
        <v>10.34213592</v>
      </c>
      <c r="S143" s="32">
        <v>69.4640166902321</v>
      </c>
      <c r="T143" s="32">
        <v>0.8511152044932885</v>
      </c>
      <c r="U143" s="20"/>
      <c r="V143" s="28"/>
      <c r="W143" s="28"/>
      <c r="X143" s="28"/>
      <c r="Y143" s="28"/>
      <c r="Z143" s="28"/>
    </row>
    <row r="144" ht="15.75" customHeight="1">
      <c r="A144" s="20" t="s">
        <v>189</v>
      </c>
      <c r="B144" s="20"/>
      <c r="C144" s="20" t="s">
        <v>236</v>
      </c>
      <c r="D144" s="36">
        <v>22.0632233</v>
      </c>
      <c r="E144" s="140">
        <f t="shared" si="1"/>
        <v>0.0220632233</v>
      </c>
      <c r="F144" s="36">
        <f t="shared" si="12"/>
        <v>0.7251886899</v>
      </c>
      <c r="G144" s="36">
        <v>22.0632233</v>
      </c>
      <c r="H144" s="32">
        <v>0.0220632233</v>
      </c>
      <c r="I144" s="47">
        <v>0.090648586238077</v>
      </c>
      <c r="J144" s="20">
        <v>13.125</v>
      </c>
      <c r="K144" s="20">
        <v>-0.014</v>
      </c>
      <c r="L144" s="36">
        <v>22.0632233</v>
      </c>
      <c r="M144" s="20">
        <v>13.844840175688233</v>
      </c>
      <c r="N144" s="20">
        <v>11.262</v>
      </c>
      <c r="O144" s="20">
        <v>0.042</v>
      </c>
      <c r="P144" s="36">
        <v>22.0632233</v>
      </c>
      <c r="Q144" s="20">
        <v>13.218477211897365</v>
      </c>
      <c r="R144" s="56">
        <f t="shared" si="3"/>
        <v>11.03161165</v>
      </c>
      <c r="S144" s="32">
        <v>69.4640166902321</v>
      </c>
      <c r="T144" s="32">
        <v>0.8411895514307158</v>
      </c>
      <c r="U144" s="20">
        <v>0.03494064316702198</v>
      </c>
      <c r="V144" s="28"/>
      <c r="W144" s="28"/>
      <c r="X144" s="28"/>
      <c r="Y144" s="28"/>
      <c r="Z144" s="28"/>
    </row>
    <row r="145" ht="15.75" customHeight="1">
      <c r="A145" s="20" t="s">
        <v>190</v>
      </c>
      <c r="B145" s="20"/>
      <c r="C145" s="20" t="s">
        <v>236</v>
      </c>
      <c r="D145" s="36">
        <v>2.757902912</v>
      </c>
      <c r="E145" s="140">
        <f t="shared" si="1"/>
        <v>0.002757902912</v>
      </c>
      <c r="F145" s="36">
        <f t="shared" ref="F145:F154" si="13">0.019/E145</f>
        <v>6.889292555</v>
      </c>
      <c r="G145" s="36">
        <v>2.757902912</v>
      </c>
      <c r="H145" s="32">
        <v>0.0027579029120000003</v>
      </c>
      <c r="I145" s="47">
        <v>0.7251886900360907</v>
      </c>
      <c r="J145" s="20">
        <v>13.257</v>
      </c>
      <c r="K145" s="20">
        <v>-0.016</v>
      </c>
      <c r="L145" s="36">
        <v>2.757902912</v>
      </c>
      <c r="M145" s="20">
        <v>14.567867834345774</v>
      </c>
      <c r="N145" s="20">
        <v>12.075</v>
      </c>
      <c r="O145" s="20">
        <v>0.042</v>
      </c>
      <c r="P145" s="36">
        <v>2.757902912</v>
      </c>
      <c r="Q145" s="20">
        <v>15.466171532175608</v>
      </c>
      <c r="R145" s="56">
        <f t="shared" si="3"/>
        <v>1.378951456</v>
      </c>
      <c r="S145" s="32">
        <v>70.37717931713604</v>
      </c>
      <c r="T145" s="32">
        <v>0.9804062699105044</v>
      </c>
      <c r="U145" s="20"/>
      <c r="V145" s="28"/>
      <c r="W145" s="28"/>
      <c r="X145" s="28"/>
      <c r="Y145" s="28"/>
      <c r="Z145" s="28"/>
    </row>
    <row r="146" ht="15.75" customHeight="1">
      <c r="A146" s="20" t="s">
        <v>190</v>
      </c>
      <c r="B146" s="20"/>
      <c r="C146" s="20" t="s">
        <v>236</v>
      </c>
      <c r="D146" s="36">
        <v>5.515805824</v>
      </c>
      <c r="E146" s="140">
        <f t="shared" si="1"/>
        <v>0.005515805824</v>
      </c>
      <c r="F146" s="36">
        <f t="shared" si="13"/>
        <v>3.444646278</v>
      </c>
      <c r="G146" s="36">
        <v>5.515805824</v>
      </c>
      <c r="H146" s="32">
        <v>0.0055158058240000005</v>
      </c>
      <c r="I146" s="47">
        <v>0.3625943450180453</v>
      </c>
      <c r="J146" s="20">
        <v>13.257</v>
      </c>
      <c r="K146" s="20">
        <v>-0.016</v>
      </c>
      <c r="L146" s="36">
        <v>5.515805824</v>
      </c>
      <c r="M146" s="20">
        <v>14.407197601849235</v>
      </c>
      <c r="N146" s="20">
        <v>12.075</v>
      </c>
      <c r="O146" s="20">
        <v>0.042</v>
      </c>
      <c r="P146" s="36">
        <v>5.515805824</v>
      </c>
      <c r="Q146" s="20">
        <v>15.022408336534795</v>
      </c>
      <c r="R146" s="56">
        <f t="shared" si="3"/>
        <v>2.757902912</v>
      </c>
      <c r="S146" s="32">
        <v>70.37717931713604</v>
      </c>
      <c r="T146" s="32">
        <v>0.9608125398210087</v>
      </c>
      <c r="U146" s="20"/>
      <c r="V146" s="28"/>
      <c r="W146" s="28"/>
      <c r="X146" s="28"/>
      <c r="Y146" s="28"/>
      <c r="Z146" s="28"/>
    </row>
    <row r="147" ht="15.75" customHeight="1">
      <c r="A147" s="20" t="s">
        <v>190</v>
      </c>
      <c r="B147" s="20"/>
      <c r="C147" s="20" t="s">
        <v>236</v>
      </c>
      <c r="D147" s="36">
        <v>8.273708736</v>
      </c>
      <c r="E147" s="140">
        <f t="shared" si="1"/>
        <v>0.008273708736</v>
      </c>
      <c r="F147" s="36">
        <f t="shared" si="13"/>
        <v>2.296430852</v>
      </c>
      <c r="G147" s="36">
        <v>8.273708736</v>
      </c>
      <c r="H147" s="32">
        <v>0.008273708736</v>
      </c>
      <c r="I147" s="47">
        <v>0.24172956334536358</v>
      </c>
      <c r="J147" s="20">
        <v>13.257</v>
      </c>
      <c r="K147" s="20">
        <v>-0.016</v>
      </c>
      <c r="L147" s="36">
        <v>8.273708736</v>
      </c>
      <c r="M147" s="20">
        <v>14.314034269509568</v>
      </c>
      <c r="N147" s="20">
        <v>12.075</v>
      </c>
      <c r="O147" s="20">
        <v>0.042</v>
      </c>
      <c r="P147" s="36">
        <v>8.273708736</v>
      </c>
      <c r="Q147" s="20">
        <v>14.76874968939316</v>
      </c>
      <c r="R147" s="56">
        <f t="shared" si="3"/>
        <v>4.136854368</v>
      </c>
      <c r="S147" s="32">
        <v>70.37717931713604</v>
      </c>
      <c r="T147" s="32">
        <v>0.9412188097315131</v>
      </c>
      <c r="U147" s="20"/>
      <c r="V147" s="28"/>
      <c r="W147" s="28"/>
      <c r="X147" s="28"/>
      <c r="Y147" s="28"/>
      <c r="Z147" s="28"/>
    </row>
    <row r="148" ht="15.75" customHeight="1">
      <c r="A148" s="20" t="s">
        <v>190</v>
      </c>
      <c r="B148" s="20"/>
      <c r="C148" s="20" t="s">
        <v>236</v>
      </c>
      <c r="D148" s="36">
        <v>11.03161165</v>
      </c>
      <c r="E148" s="140">
        <f t="shared" si="1"/>
        <v>0.01103161165</v>
      </c>
      <c r="F148" s="36">
        <f t="shared" si="13"/>
        <v>1.722323139</v>
      </c>
      <c r="G148" s="36">
        <v>11.03161165</v>
      </c>
      <c r="H148" s="32">
        <v>0.01103161165</v>
      </c>
      <c r="I148" s="47">
        <v>0.181297172476154</v>
      </c>
      <c r="J148" s="20">
        <v>13.257</v>
      </c>
      <c r="K148" s="20">
        <v>-0.016</v>
      </c>
      <c r="L148" s="36">
        <v>11.03161165</v>
      </c>
      <c r="M148" s="20">
        <v>14.248299414740668</v>
      </c>
      <c r="N148" s="20">
        <v>12.075</v>
      </c>
      <c r="O148" s="20">
        <v>0.042</v>
      </c>
      <c r="P148" s="36">
        <v>11.03161165</v>
      </c>
      <c r="Q148" s="20">
        <v>14.59137781825226</v>
      </c>
      <c r="R148" s="56">
        <f t="shared" si="3"/>
        <v>5.515805825</v>
      </c>
      <c r="S148" s="32">
        <v>70.37717931713604</v>
      </c>
      <c r="T148" s="32">
        <v>0.9216250796278083</v>
      </c>
      <c r="U148" s="20"/>
      <c r="V148" s="28"/>
      <c r="W148" s="28"/>
      <c r="X148" s="28"/>
      <c r="Y148" s="28"/>
      <c r="Z148" s="28"/>
    </row>
    <row r="149" ht="15.75" customHeight="1">
      <c r="A149" s="20" t="s">
        <v>190</v>
      </c>
      <c r="B149" s="20"/>
      <c r="C149" s="20" t="s">
        <v>236</v>
      </c>
      <c r="D149" s="36">
        <v>13.78951456</v>
      </c>
      <c r="E149" s="140">
        <f t="shared" si="1"/>
        <v>0.01378951456</v>
      </c>
      <c r="F149" s="36">
        <f t="shared" si="13"/>
        <v>1.377858511</v>
      </c>
      <c r="G149" s="36">
        <v>13.78951456</v>
      </c>
      <c r="H149" s="32">
        <v>0.01378951456</v>
      </c>
      <c r="I149" s="47">
        <v>0.14503773800721814</v>
      </c>
      <c r="J149" s="20">
        <v>13.257</v>
      </c>
      <c r="K149" s="20">
        <v>-0.016</v>
      </c>
      <c r="L149" s="36">
        <v>13.78951456</v>
      </c>
      <c r="M149" s="20">
        <v>14.197519460372334</v>
      </c>
      <c r="N149" s="20">
        <v>12.075</v>
      </c>
      <c r="O149" s="20">
        <v>0.042</v>
      </c>
      <c r="P149" s="36">
        <v>13.78951456</v>
      </c>
      <c r="Q149" s="20">
        <v>14.455265819128648</v>
      </c>
      <c r="R149" s="56">
        <f t="shared" si="3"/>
        <v>6.89475728</v>
      </c>
      <c r="S149" s="32">
        <v>70.37717931713604</v>
      </c>
      <c r="T149" s="32">
        <v>0.9020313495525217</v>
      </c>
      <c r="U149" s="20"/>
      <c r="V149" s="28"/>
      <c r="W149" s="28"/>
      <c r="X149" s="28"/>
      <c r="Y149" s="28"/>
      <c r="Z149" s="28"/>
    </row>
    <row r="150" ht="15.75" customHeight="1">
      <c r="A150" s="20" t="s">
        <v>190</v>
      </c>
      <c r="B150" s="20"/>
      <c r="C150" s="20" t="s">
        <v>236</v>
      </c>
      <c r="D150" s="36">
        <v>16.54741747</v>
      </c>
      <c r="E150" s="140">
        <f t="shared" si="1"/>
        <v>0.01654741747</v>
      </c>
      <c r="F150" s="36">
        <f t="shared" si="13"/>
        <v>1.148215426</v>
      </c>
      <c r="G150" s="36">
        <v>16.54741747</v>
      </c>
      <c r="H150" s="32">
        <v>0.01654741747</v>
      </c>
      <c r="I150" s="47">
        <v>0.12086478168729009</v>
      </c>
      <c r="J150" s="20">
        <v>13.257</v>
      </c>
      <c r="K150" s="20">
        <v>-0.016</v>
      </c>
      <c r="L150" s="36">
        <v>16.54741747</v>
      </c>
      <c r="M150" s="20">
        <v>14.15616358865231</v>
      </c>
      <c r="N150" s="20">
        <v>12.075</v>
      </c>
      <c r="O150" s="20">
        <v>0.042</v>
      </c>
      <c r="P150" s="36">
        <v>16.54741747</v>
      </c>
      <c r="Q150" s="20">
        <v>14.344997273158565</v>
      </c>
      <c r="R150" s="56">
        <f t="shared" si="3"/>
        <v>8.273708735</v>
      </c>
      <c r="S150" s="32">
        <v>70.37717931713604</v>
      </c>
      <c r="T150" s="32">
        <v>0.8824376194772352</v>
      </c>
      <c r="U150" s="20"/>
      <c r="V150" s="28"/>
      <c r="W150" s="28"/>
      <c r="X150" s="28"/>
      <c r="Y150" s="28"/>
      <c r="Z150" s="28"/>
    </row>
    <row r="151" ht="15.75" customHeight="1">
      <c r="A151" s="20" t="s">
        <v>190</v>
      </c>
      <c r="B151" s="20"/>
      <c r="C151" s="20" t="s">
        <v>236</v>
      </c>
      <c r="D151" s="36">
        <v>17.92636893</v>
      </c>
      <c r="E151" s="140">
        <f t="shared" si="1"/>
        <v>0.01792636893</v>
      </c>
      <c r="F151" s="36">
        <f t="shared" si="13"/>
        <v>1.059891162</v>
      </c>
      <c r="G151" s="36">
        <v>17.92636893</v>
      </c>
      <c r="H151" s="32">
        <v>0.01792636893</v>
      </c>
      <c r="I151" s="47">
        <v>0.1115674907623359</v>
      </c>
      <c r="J151" s="20">
        <v>13.257</v>
      </c>
      <c r="K151" s="20">
        <v>-0.016</v>
      </c>
      <c r="L151" s="36">
        <v>17.92636893</v>
      </c>
      <c r="M151" s="20">
        <v>14.138045630137219</v>
      </c>
      <c r="N151" s="20">
        <v>12.075</v>
      </c>
      <c r="O151" s="20">
        <v>0.042</v>
      </c>
      <c r="P151" s="36">
        <v>17.92636893</v>
      </c>
      <c r="Q151" s="20">
        <v>14.296853321598867</v>
      </c>
      <c r="R151" s="56">
        <f t="shared" si="3"/>
        <v>8.963184465</v>
      </c>
      <c r="S151" s="32">
        <v>70.37717931713604</v>
      </c>
      <c r="T151" s="32">
        <v>0.8726407544040691</v>
      </c>
      <c r="U151" s="20"/>
      <c r="V151" s="28"/>
      <c r="W151" s="28"/>
      <c r="X151" s="28"/>
      <c r="Y151" s="28"/>
      <c r="Z151" s="28"/>
    </row>
    <row r="152" ht="15.75" customHeight="1">
      <c r="A152" s="20" t="s">
        <v>190</v>
      </c>
      <c r="B152" s="20"/>
      <c r="C152" s="20" t="s">
        <v>236</v>
      </c>
      <c r="D152" s="36">
        <v>19.30532038</v>
      </c>
      <c r="E152" s="140">
        <f t="shared" si="1"/>
        <v>0.01930532038</v>
      </c>
      <c r="F152" s="36">
        <f t="shared" si="13"/>
        <v>0.984184651</v>
      </c>
      <c r="G152" s="36">
        <v>19.30532038</v>
      </c>
      <c r="H152" s="32">
        <v>0.01930532038</v>
      </c>
      <c r="I152" s="47">
        <v>0.10359838431233535</v>
      </c>
      <c r="J152" s="20">
        <v>13.257</v>
      </c>
      <c r="K152" s="20">
        <v>-0.016</v>
      </c>
      <c r="L152" s="36">
        <v>19.30532038</v>
      </c>
      <c r="M152" s="20">
        <v>14.121291694703798</v>
      </c>
      <c r="N152" s="20">
        <v>12.075</v>
      </c>
      <c r="O152" s="20">
        <v>0.042</v>
      </c>
      <c r="P152" s="36">
        <v>19.30532038</v>
      </c>
      <c r="Q152" s="20">
        <v>14.252423049115455</v>
      </c>
      <c r="R152" s="56">
        <f t="shared" si="3"/>
        <v>9.65266019</v>
      </c>
      <c r="S152" s="32">
        <v>70.37717931713604</v>
      </c>
      <c r="T152" s="32">
        <v>0.8628438894019487</v>
      </c>
      <c r="U152" s="20"/>
      <c r="V152" s="28"/>
      <c r="W152" s="28"/>
      <c r="X152" s="28"/>
      <c r="Y152" s="28"/>
      <c r="Z152" s="28"/>
    </row>
    <row r="153" ht="15.75" customHeight="1">
      <c r="A153" s="20" t="s">
        <v>190</v>
      </c>
      <c r="B153" s="20"/>
      <c r="C153" s="20" t="s">
        <v>236</v>
      </c>
      <c r="D153" s="36">
        <v>20.68427184</v>
      </c>
      <c r="E153" s="140">
        <f t="shared" si="1"/>
        <v>0.02068427184</v>
      </c>
      <c r="F153" s="36">
        <f t="shared" si="13"/>
        <v>0.9185723407</v>
      </c>
      <c r="G153" s="36">
        <v>20.68427184</v>
      </c>
      <c r="H153" s="32">
        <v>0.02068427184</v>
      </c>
      <c r="I153" s="47">
        <v>0.09669182533814542</v>
      </c>
      <c r="J153" s="20">
        <v>13.257</v>
      </c>
      <c r="K153" s="20">
        <v>-0.016</v>
      </c>
      <c r="L153" s="36">
        <v>20.68427184</v>
      </c>
      <c r="M153" s="20">
        <v>14.105711999932158</v>
      </c>
      <c r="N153" s="20">
        <v>12.075</v>
      </c>
      <c r="O153" s="20">
        <v>0.042</v>
      </c>
      <c r="P153" s="36">
        <v>20.68427184</v>
      </c>
      <c r="Q153" s="20">
        <v>14.21118357281962</v>
      </c>
      <c r="R153" s="56">
        <f t="shared" si="3"/>
        <v>10.34213592</v>
      </c>
      <c r="S153" s="32">
        <v>70.37717931713604</v>
      </c>
      <c r="T153" s="32">
        <v>0.8530470243287825</v>
      </c>
      <c r="U153" s="20"/>
      <c r="V153" s="28"/>
      <c r="W153" s="28"/>
      <c r="X153" s="28"/>
      <c r="Y153" s="28"/>
      <c r="Z153" s="28"/>
    </row>
    <row r="154" ht="15.75" customHeight="1">
      <c r="A154" s="20" t="s">
        <v>190</v>
      </c>
      <c r="B154" s="20"/>
      <c r="C154" s="20" t="s">
        <v>236</v>
      </c>
      <c r="D154" s="36">
        <v>22.0632233</v>
      </c>
      <c r="E154" s="140">
        <f t="shared" si="1"/>
        <v>0.0220632233</v>
      </c>
      <c r="F154" s="36">
        <f t="shared" si="13"/>
        <v>0.8611615693</v>
      </c>
      <c r="G154" s="36">
        <v>22.0632233</v>
      </c>
      <c r="H154" s="32">
        <v>0.0220632233</v>
      </c>
      <c r="I154" s="47">
        <v>0.090648586238077</v>
      </c>
      <c r="J154" s="20">
        <v>13.257</v>
      </c>
      <c r="K154" s="20">
        <v>-0.016</v>
      </c>
      <c r="L154" s="36">
        <v>22.0632233</v>
      </c>
      <c r="M154" s="20">
        <v>14.091153729065967</v>
      </c>
      <c r="N154" s="20">
        <v>12.075</v>
      </c>
      <c r="O154" s="20">
        <v>0.042</v>
      </c>
      <c r="P154" s="36">
        <v>22.0632233</v>
      </c>
      <c r="Q154" s="20">
        <v>14.172714645148346</v>
      </c>
      <c r="R154" s="56">
        <f t="shared" si="3"/>
        <v>11.03161165</v>
      </c>
      <c r="S154" s="32">
        <v>70.37717931713604</v>
      </c>
      <c r="T154" s="32">
        <v>0.8432501592556164</v>
      </c>
      <c r="U154" s="20"/>
      <c r="V154" s="28"/>
      <c r="W154" s="28"/>
      <c r="X154" s="28"/>
      <c r="Y154" s="28"/>
      <c r="Z154" s="28"/>
    </row>
    <row r="155" ht="15.75" customHeight="1">
      <c r="A155" s="20" t="s">
        <v>191</v>
      </c>
      <c r="B155" s="20"/>
      <c r="C155" s="20" t="s">
        <v>236</v>
      </c>
      <c r="D155" s="36">
        <v>2.757902912</v>
      </c>
      <c r="E155" s="140">
        <f t="shared" si="1"/>
        <v>0.002757902912</v>
      </c>
      <c r="F155" s="36">
        <f t="shared" ref="F155:F164" si="14">0.011/E155</f>
        <v>3.988537795</v>
      </c>
      <c r="G155" s="36">
        <v>2.757902912</v>
      </c>
      <c r="H155" s="32">
        <v>0.0027579029120000003</v>
      </c>
      <c r="I155" s="47">
        <v>0.3625943450180453</v>
      </c>
      <c r="J155" s="20">
        <v>14.389</v>
      </c>
      <c r="K155" s="20">
        <v>-0.009</v>
      </c>
      <c r="L155" s="36">
        <v>2.757902912</v>
      </c>
      <c r="M155" s="20">
        <v>15.172788422504299</v>
      </c>
      <c r="N155" s="20">
        <v>16.154</v>
      </c>
      <c r="O155" s="20">
        <v>0.046</v>
      </c>
      <c r="P155" s="36">
        <v>2.757902912</v>
      </c>
      <c r="Q155" s="20">
        <v>21.184267207824536</v>
      </c>
      <c r="R155" s="56">
        <f t="shared" si="3"/>
        <v>2.757902912</v>
      </c>
      <c r="S155" s="32">
        <v>70.66336331581465</v>
      </c>
      <c r="T155" s="32">
        <v>0.9609712475802468</v>
      </c>
      <c r="U155" s="20"/>
      <c r="V155" s="28"/>
      <c r="W155" s="28"/>
      <c r="X155" s="28"/>
      <c r="Y155" s="28"/>
      <c r="Z155" s="28"/>
    </row>
    <row r="156" ht="15.75" customHeight="1">
      <c r="A156" s="20" t="s">
        <v>191</v>
      </c>
      <c r="B156" s="20"/>
      <c r="C156" s="20" t="s">
        <v>236</v>
      </c>
      <c r="D156" s="36">
        <v>5.515805824</v>
      </c>
      <c r="E156" s="140">
        <f t="shared" si="1"/>
        <v>0.005515805824</v>
      </c>
      <c r="F156" s="36">
        <f t="shared" si="14"/>
        <v>1.994268898</v>
      </c>
      <c r="G156" s="36">
        <v>5.515805824</v>
      </c>
      <c r="H156" s="32">
        <v>0.0055158058240000005</v>
      </c>
      <c r="I156" s="47">
        <v>0.18129717250902266</v>
      </c>
      <c r="J156" s="20">
        <v>14.389</v>
      </c>
      <c r="K156" s="20">
        <v>-0.009</v>
      </c>
      <c r="L156" s="36">
        <v>5.515805824</v>
      </c>
      <c r="M156" s="20">
        <v>15.078430267268123</v>
      </c>
      <c r="N156" s="20">
        <v>16.154</v>
      </c>
      <c r="O156" s="20">
        <v>0.046</v>
      </c>
      <c r="P156" s="36">
        <v>5.515805824</v>
      </c>
      <c r="Q156" s="20">
        <v>20.51946654293603</v>
      </c>
      <c r="R156" s="56">
        <f t="shared" si="3"/>
        <v>5.515805824</v>
      </c>
      <c r="S156" s="32">
        <v>70.66336331581465</v>
      </c>
      <c r="T156" s="32">
        <v>0.9219424951604936</v>
      </c>
      <c r="U156" s="20"/>
      <c r="V156" s="28"/>
      <c r="W156" s="28"/>
      <c r="X156" s="28"/>
      <c r="Y156" s="28"/>
      <c r="Z156" s="28"/>
    </row>
    <row r="157" ht="15.75" customHeight="1">
      <c r="A157" s="20" t="s">
        <v>191</v>
      </c>
      <c r="B157" s="20"/>
      <c r="C157" s="20" t="s">
        <v>236</v>
      </c>
      <c r="D157" s="36">
        <v>8.273708736</v>
      </c>
      <c r="E157" s="140">
        <f t="shared" si="1"/>
        <v>0.008273708736</v>
      </c>
      <c r="F157" s="36">
        <f t="shared" si="14"/>
        <v>1.329512598</v>
      </c>
      <c r="G157" s="36">
        <v>8.273708736</v>
      </c>
      <c r="H157" s="32">
        <v>0.008273708736</v>
      </c>
      <c r="I157" s="47">
        <v>0.12086478167268179</v>
      </c>
      <c r="J157" s="20">
        <v>14.389</v>
      </c>
      <c r="K157" s="20">
        <v>-0.009</v>
      </c>
      <c r="L157" s="36">
        <v>8.273708736</v>
      </c>
      <c r="M157" s="20">
        <v>15.023506545429573</v>
      </c>
      <c r="N157" s="20">
        <v>16.154</v>
      </c>
      <c r="O157" s="20">
        <v>0.046</v>
      </c>
      <c r="P157" s="36">
        <v>8.273708736</v>
      </c>
      <c r="Q157" s="20">
        <v>20.140296881261865</v>
      </c>
      <c r="R157" s="56">
        <f t="shared" si="3"/>
        <v>8.273708736</v>
      </c>
      <c r="S157" s="32">
        <v>70.66336331581465</v>
      </c>
      <c r="T157" s="32">
        <v>0.8829137427407404</v>
      </c>
      <c r="U157" s="20"/>
      <c r="V157" s="28"/>
      <c r="W157" s="28"/>
      <c r="X157" s="28"/>
      <c r="Y157" s="28"/>
      <c r="Z157" s="28"/>
    </row>
    <row r="158" ht="15.75" customHeight="1">
      <c r="A158" s="20" t="s">
        <v>191</v>
      </c>
      <c r="B158" s="20"/>
      <c r="C158" s="20" t="s">
        <v>236</v>
      </c>
      <c r="D158" s="36">
        <v>11.03161165</v>
      </c>
      <c r="E158" s="140">
        <f t="shared" si="1"/>
        <v>0.01103161165</v>
      </c>
      <c r="F158" s="36">
        <f t="shared" si="14"/>
        <v>0.9971344486</v>
      </c>
      <c r="G158" s="36">
        <v>11.03161165</v>
      </c>
      <c r="H158" s="32">
        <v>0.01103161165</v>
      </c>
      <c r="I158" s="47">
        <v>0.090648586238077</v>
      </c>
      <c r="J158" s="20">
        <v>14.389</v>
      </c>
      <c r="K158" s="20">
        <v>-0.009</v>
      </c>
      <c r="L158" s="36">
        <v>11.03161165</v>
      </c>
      <c r="M158" s="20">
        <v>14.98465891656917</v>
      </c>
      <c r="N158" s="20">
        <v>16.154</v>
      </c>
      <c r="O158" s="20">
        <v>0.046</v>
      </c>
      <c r="P158" s="36">
        <v>11.03161165</v>
      </c>
      <c r="Q158" s="20">
        <v>19.87552852654931</v>
      </c>
      <c r="R158" s="56">
        <f t="shared" si="3"/>
        <v>11.03161165</v>
      </c>
      <c r="S158" s="32">
        <v>70.66336331581465</v>
      </c>
      <c r="T158" s="32">
        <v>0.843884990292684</v>
      </c>
      <c r="U158" s="20"/>
      <c r="V158" s="28"/>
      <c r="W158" s="28"/>
      <c r="X158" s="28"/>
      <c r="Y158" s="28"/>
      <c r="Z158" s="28"/>
    </row>
    <row r="159" ht="15.75" customHeight="1">
      <c r="A159" s="20" t="s">
        <v>191</v>
      </c>
      <c r="B159" s="20"/>
      <c r="C159" s="20" t="s">
        <v>236</v>
      </c>
      <c r="D159" s="36">
        <v>13.78951456</v>
      </c>
      <c r="E159" s="140">
        <f t="shared" si="1"/>
        <v>0.01378951456</v>
      </c>
      <c r="F159" s="36">
        <f t="shared" si="14"/>
        <v>0.797707559</v>
      </c>
      <c r="G159" s="36">
        <v>13.78951456</v>
      </c>
      <c r="H159" s="32">
        <v>0.01378951456</v>
      </c>
      <c r="I159" s="47">
        <v>0.07251886900360907</v>
      </c>
      <c r="J159" s="20">
        <v>14.389</v>
      </c>
      <c r="K159" s="20">
        <v>-0.009</v>
      </c>
      <c r="L159" s="36">
        <v>13.78951456</v>
      </c>
      <c r="M159" s="20">
        <v>14.954595544659183</v>
      </c>
      <c r="N159" s="20">
        <v>16.154</v>
      </c>
      <c r="O159" s="20">
        <v>0.046</v>
      </c>
      <c r="P159" s="36">
        <v>13.78951456</v>
      </c>
      <c r="Q159" s="20">
        <v>19.67255759995423</v>
      </c>
      <c r="R159" s="56">
        <f t="shared" si="3"/>
        <v>13.78951456</v>
      </c>
      <c r="S159" s="32">
        <v>70.66336331581465</v>
      </c>
      <c r="T159" s="32">
        <v>0.8048562379012341</v>
      </c>
      <c r="U159" s="20"/>
      <c r="V159" s="28"/>
      <c r="W159" s="28"/>
      <c r="X159" s="28"/>
      <c r="Y159" s="28"/>
      <c r="Z159" s="28"/>
    </row>
    <row r="160" ht="15.75" customHeight="1">
      <c r="A160" s="20" t="s">
        <v>191</v>
      </c>
      <c r="B160" s="20"/>
      <c r="C160" s="20" t="s">
        <v>236</v>
      </c>
      <c r="D160" s="36">
        <v>16.54741747</v>
      </c>
      <c r="E160" s="140">
        <f t="shared" si="1"/>
        <v>0.01654741747</v>
      </c>
      <c r="F160" s="36">
        <f t="shared" si="14"/>
        <v>0.6647562993</v>
      </c>
      <c r="G160" s="36">
        <v>16.54741747</v>
      </c>
      <c r="H160" s="32">
        <v>0.01654741747</v>
      </c>
      <c r="I160" s="47">
        <v>0.060432390843645045</v>
      </c>
      <c r="J160" s="20">
        <v>14.389</v>
      </c>
      <c r="K160" s="20">
        <v>-0.009</v>
      </c>
      <c r="L160" s="36">
        <v>16.54741747</v>
      </c>
      <c r="M160" s="20">
        <v>14.9300767602718</v>
      </c>
      <c r="N160" s="20">
        <v>16.154</v>
      </c>
      <c r="O160" s="20">
        <v>0.046</v>
      </c>
      <c r="P160" s="36">
        <v>16.54741747</v>
      </c>
      <c r="Q160" s="20">
        <v>19.508257895723027</v>
      </c>
      <c r="R160" s="56">
        <f t="shared" si="3"/>
        <v>16.54741747</v>
      </c>
      <c r="S160" s="32">
        <v>70.66336331581465</v>
      </c>
      <c r="T160" s="32">
        <v>0.7658274855097841</v>
      </c>
      <c r="U160" s="20"/>
      <c r="V160" s="28"/>
      <c r="W160" s="28"/>
      <c r="X160" s="28"/>
      <c r="Y160" s="28"/>
      <c r="Z160" s="28"/>
    </row>
    <row r="161" ht="15.75" customHeight="1">
      <c r="A161" s="20" t="s">
        <v>191</v>
      </c>
      <c r="B161" s="20"/>
      <c r="C161" s="20" t="s">
        <v>236</v>
      </c>
      <c r="D161" s="36">
        <v>17.92636893</v>
      </c>
      <c r="E161" s="140">
        <f t="shared" si="1"/>
        <v>0.01792636893</v>
      </c>
      <c r="F161" s="36">
        <f t="shared" si="14"/>
        <v>0.6136211992</v>
      </c>
      <c r="G161" s="36">
        <v>17.92636893</v>
      </c>
      <c r="H161" s="32">
        <v>0.01792636893</v>
      </c>
      <c r="I161" s="47">
        <v>0.05578374538116795</v>
      </c>
      <c r="J161" s="20">
        <v>14.389</v>
      </c>
      <c r="K161" s="20">
        <v>-0.009</v>
      </c>
      <c r="L161" s="36">
        <v>17.92636893</v>
      </c>
      <c r="M161" s="20">
        <v>14.919325239392341</v>
      </c>
      <c r="N161" s="20">
        <v>16.154</v>
      </c>
      <c r="O161" s="20">
        <v>0.046</v>
      </c>
      <c r="P161" s="36">
        <v>17.92636893</v>
      </c>
      <c r="Q161" s="20">
        <v>19.43656125469619</v>
      </c>
      <c r="R161" s="56">
        <f t="shared" si="3"/>
        <v>17.92636893</v>
      </c>
      <c r="S161" s="32">
        <v>70.66336331581465</v>
      </c>
      <c r="T161" s="32">
        <v>0.7463131092433011</v>
      </c>
      <c r="U161" s="20"/>
      <c r="V161" s="28"/>
      <c r="W161" s="28"/>
      <c r="X161" s="28"/>
      <c r="Y161" s="28"/>
      <c r="Z161" s="28"/>
    </row>
    <row r="162" ht="15.75" customHeight="1">
      <c r="A162" s="20" t="s">
        <v>191</v>
      </c>
      <c r="B162" s="20"/>
      <c r="C162" s="20" t="s">
        <v>236</v>
      </c>
      <c r="D162" s="36">
        <v>19.30532038</v>
      </c>
      <c r="E162" s="140">
        <f t="shared" si="1"/>
        <v>0.01930532038</v>
      </c>
      <c r="F162" s="36">
        <f t="shared" si="14"/>
        <v>0.5697911137</v>
      </c>
      <c r="G162" s="36">
        <v>19.30532038</v>
      </c>
      <c r="H162" s="32">
        <v>0.01930532038</v>
      </c>
      <c r="I162" s="47">
        <v>0.05179919215616768</v>
      </c>
      <c r="J162" s="20">
        <v>14.389</v>
      </c>
      <c r="K162" s="20">
        <v>-0.009</v>
      </c>
      <c r="L162" s="36">
        <v>19.30532038</v>
      </c>
      <c r="M162" s="20">
        <v>14.909377788683653</v>
      </c>
      <c r="N162" s="20">
        <v>16.154</v>
      </c>
      <c r="O162" s="20">
        <v>0.046</v>
      </c>
      <c r="P162" s="36">
        <v>19.30532038</v>
      </c>
      <c r="Q162" s="20">
        <v>19.370415472971477</v>
      </c>
      <c r="R162" s="56">
        <f t="shared" si="3"/>
        <v>19.30532038</v>
      </c>
      <c r="S162" s="32">
        <v>70.66336331581465</v>
      </c>
      <c r="T162" s="32">
        <v>0.7267987331183341</v>
      </c>
      <c r="U162" s="20"/>
      <c r="V162" s="28"/>
      <c r="W162" s="28"/>
      <c r="X162" s="28"/>
      <c r="Y162" s="28"/>
      <c r="Z162" s="28"/>
    </row>
    <row r="163" ht="15.75" customHeight="1">
      <c r="A163" s="20" t="s">
        <v>191</v>
      </c>
      <c r="B163" s="20"/>
      <c r="C163" s="20" t="s">
        <v>236</v>
      </c>
      <c r="D163" s="36">
        <v>20.68427184</v>
      </c>
      <c r="E163" s="140">
        <f t="shared" si="1"/>
        <v>0.02068427184</v>
      </c>
      <c r="F163" s="36">
        <f t="shared" si="14"/>
        <v>0.5318050394</v>
      </c>
      <c r="G163" s="36">
        <v>20.68427184</v>
      </c>
      <c r="H163" s="32">
        <v>0.02068427184</v>
      </c>
      <c r="I163" s="47">
        <v>0.04834591266907271</v>
      </c>
      <c r="J163" s="20">
        <v>14.389</v>
      </c>
      <c r="K163" s="20">
        <v>-0.009</v>
      </c>
      <c r="L163" s="36">
        <v>20.68427184</v>
      </c>
      <c r="M163" s="20">
        <v>14.900122895229229</v>
      </c>
      <c r="N163" s="20">
        <v>16.154</v>
      </c>
      <c r="O163" s="20">
        <v>0.046</v>
      </c>
      <c r="P163" s="36">
        <v>20.68427184</v>
      </c>
      <c r="Q163" s="20">
        <v>19.309037574039714</v>
      </c>
      <c r="R163" s="56">
        <f t="shared" si="3"/>
        <v>20.68427184</v>
      </c>
      <c r="S163" s="32">
        <v>70.66336331581465</v>
      </c>
      <c r="T163" s="32">
        <v>0.707284356851851</v>
      </c>
      <c r="U163" s="20"/>
      <c r="V163" s="28"/>
      <c r="W163" s="28"/>
      <c r="X163" s="28"/>
      <c r="Y163" s="28"/>
      <c r="Z163" s="28"/>
    </row>
    <row r="164" ht="15.75" customHeight="1">
      <c r="A164" s="20" t="s">
        <v>191</v>
      </c>
      <c r="B164" s="20"/>
      <c r="C164" s="20" t="s">
        <v>236</v>
      </c>
      <c r="D164" s="36">
        <v>22.0632233</v>
      </c>
      <c r="E164" s="140">
        <f t="shared" si="1"/>
        <v>0.0220632233</v>
      </c>
      <c r="F164" s="36">
        <f t="shared" si="14"/>
        <v>0.4985672243</v>
      </c>
      <c r="G164" s="36">
        <v>22.0632233</v>
      </c>
      <c r="H164" s="32">
        <v>0.0220632233</v>
      </c>
      <c r="I164" s="47">
        <v>0.0453242931190385</v>
      </c>
      <c r="J164" s="20">
        <v>14.389</v>
      </c>
      <c r="K164" s="20">
        <v>-0.009</v>
      </c>
      <c r="L164" s="36">
        <v>22.0632233</v>
      </c>
      <c r="M164" s="20">
        <v>14.891470721173677</v>
      </c>
      <c r="N164" s="20">
        <v>16.154</v>
      </c>
      <c r="O164" s="20">
        <v>0.046</v>
      </c>
      <c r="P164" s="36">
        <v>22.0632233</v>
      </c>
      <c r="Q164" s="20">
        <v>19.251798451308378</v>
      </c>
      <c r="R164" s="56">
        <f t="shared" si="3"/>
        <v>22.0632233</v>
      </c>
      <c r="S164" s="32">
        <v>70.66336331581465</v>
      </c>
      <c r="T164" s="32">
        <v>0.6877699805853681</v>
      </c>
      <c r="U164" s="20"/>
      <c r="V164" s="28"/>
      <c r="W164" s="28"/>
      <c r="X164" s="28"/>
      <c r="Y164" s="28"/>
      <c r="Z164" s="28"/>
    </row>
    <row r="165" ht="15.75" customHeight="1">
      <c r="A165" s="20" t="s">
        <v>194</v>
      </c>
      <c r="B165" s="20"/>
      <c r="C165" s="20" t="s">
        <v>236</v>
      </c>
      <c r="D165" s="36">
        <v>2.757902912</v>
      </c>
      <c r="E165" s="140">
        <f t="shared" si="1"/>
        <v>0.002757902912</v>
      </c>
      <c r="F165" s="36">
        <f t="shared" ref="F165:F174" si="15">0.02/E165</f>
        <v>7.2518869</v>
      </c>
      <c r="G165" s="36">
        <v>2.757902912</v>
      </c>
      <c r="H165" s="32">
        <v>0.0027579029120000003</v>
      </c>
      <c r="I165" s="47">
        <v>0.7251886900360907</v>
      </c>
      <c r="J165" s="20">
        <v>10.375</v>
      </c>
      <c r="K165" s="20">
        <v>-0.018</v>
      </c>
      <c r="L165" s="36">
        <v>2.757902912</v>
      </c>
      <c r="M165" s="20">
        <v>11.536064719680502</v>
      </c>
      <c r="N165" s="20">
        <v>11.108</v>
      </c>
      <c r="O165" s="20">
        <v>0.048</v>
      </c>
      <c r="P165" s="36">
        <v>2.757902912</v>
      </c>
      <c r="Q165" s="20">
        <v>14.739680858956733</v>
      </c>
      <c r="R165" s="56">
        <f t="shared" si="3"/>
        <v>1.378951456</v>
      </c>
      <c r="S165" s="32">
        <v>70.42348687837253</v>
      </c>
      <c r="T165" s="32">
        <v>0.9804191539339486</v>
      </c>
      <c r="U165" s="20"/>
      <c r="V165" s="28"/>
      <c r="W165" s="28"/>
      <c r="X165" s="28"/>
      <c r="Y165" s="28"/>
      <c r="Z165" s="28"/>
    </row>
    <row r="166" ht="15.75" customHeight="1">
      <c r="A166" s="20" t="s">
        <v>194</v>
      </c>
      <c r="B166" s="20"/>
      <c r="C166" s="20" t="s">
        <v>236</v>
      </c>
      <c r="D166" s="36">
        <v>5.515805824</v>
      </c>
      <c r="E166" s="140">
        <f t="shared" si="1"/>
        <v>0.005515805824</v>
      </c>
      <c r="F166" s="36">
        <f t="shared" si="15"/>
        <v>3.62594345</v>
      </c>
      <c r="G166" s="36">
        <v>5.515805824</v>
      </c>
      <c r="H166" s="32">
        <v>0.0055158058240000005</v>
      </c>
      <c r="I166" s="47">
        <v>0.3625943450180453</v>
      </c>
      <c r="J166" s="20">
        <v>10.375</v>
      </c>
      <c r="K166" s="20">
        <v>-0.018</v>
      </c>
      <c r="L166" s="36">
        <v>5.515805824</v>
      </c>
      <c r="M166" s="20">
        <v>11.393027454846031</v>
      </c>
      <c r="N166" s="20">
        <v>11.108</v>
      </c>
      <c r="O166" s="20">
        <v>0.048</v>
      </c>
      <c r="P166" s="36">
        <v>5.515805824</v>
      </c>
      <c r="Q166" s="20">
        <v>14.257344400932398</v>
      </c>
      <c r="R166" s="56">
        <f t="shared" si="3"/>
        <v>2.757902912</v>
      </c>
      <c r="S166" s="32">
        <v>70.42348687837253</v>
      </c>
      <c r="T166" s="32">
        <v>0.9608383078678973</v>
      </c>
      <c r="U166" s="20">
        <v>0.053488760628142805</v>
      </c>
      <c r="V166" s="28"/>
      <c r="W166" s="28"/>
      <c r="X166" s="28"/>
      <c r="Y166" s="28"/>
      <c r="Z166" s="28"/>
    </row>
    <row r="167" ht="15.75" customHeight="1">
      <c r="A167" s="20" t="s">
        <v>194</v>
      </c>
      <c r="B167" s="20"/>
      <c r="C167" s="20" t="s">
        <v>236</v>
      </c>
      <c r="D167" s="36">
        <v>8.273708736</v>
      </c>
      <c r="E167" s="140">
        <f t="shared" si="1"/>
        <v>0.008273708736</v>
      </c>
      <c r="F167" s="36">
        <f t="shared" si="15"/>
        <v>2.417295633</v>
      </c>
      <c r="G167" s="36">
        <v>8.273708736</v>
      </c>
      <c r="H167" s="32">
        <v>0.008273708736</v>
      </c>
      <c r="I167" s="47">
        <v>0.24172956334536358</v>
      </c>
      <c r="J167" s="20">
        <v>10.375</v>
      </c>
      <c r="K167" s="20">
        <v>-0.018</v>
      </c>
      <c r="L167" s="36">
        <v>8.273708736</v>
      </c>
      <c r="M167" s="20">
        <v>11.310179597876836</v>
      </c>
      <c r="N167" s="20">
        <v>11.108</v>
      </c>
      <c r="O167" s="20">
        <v>0.048</v>
      </c>
      <c r="P167" s="36">
        <v>8.273708736</v>
      </c>
      <c r="Q167" s="20">
        <v>13.982546108730745</v>
      </c>
      <c r="R167" s="56">
        <f t="shared" si="3"/>
        <v>4.136854368</v>
      </c>
      <c r="S167" s="32">
        <v>70.42348687837253</v>
      </c>
      <c r="T167" s="32">
        <v>0.9412574618018459</v>
      </c>
      <c r="U167" s="20">
        <v>0.0428801342999556</v>
      </c>
      <c r="V167" s="28"/>
      <c r="W167" s="28"/>
      <c r="X167" s="28"/>
      <c r="Y167" s="28"/>
      <c r="Z167" s="28"/>
    </row>
    <row r="168" ht="15.75" customHeight="1">
      <c r="A168" s="20" t="s">
        <v>194</v>
      </c>
      <c r="B168" s="20"/>
      <c r="C168" s="20" t="s">
        <v>236</v>
      </c>
      <c r="D168" s="36">
        <v>11.03161165</v>
      </c>
      <c r="E168" s="140">
        <f t="shared" si="1"/>
        <v>0.01103161165</v>
      </c>
      <c r="F168" s="36">
        <f t="shared" si="15"/>
        <v>1.812971725</v>
      </c>
      <c r="G168" s="36">
        <v>11.03161165</v>
      </c>
      <c r="H168" s="32">
        <v>0.01103161165</v>
      </c>
      <c r="I168" s="47">
        <v>0.181297172476154</v>
      </c>
      <c r="J168" s="20">
        <v>10.375</v>
      </c>
      <c r="K168" s="20">
        <v>-0.018</v>
      </c>
      <c r="L168" s="36">
        <v>11.03161165</v>
      </c>
      <c r="M168" s="20">
        <v>11.251763728840002</v>
      </c>
      <c r="N168" s="20">
        <v>11.108</v>
      </c>
      <c r="O168" s="20">
        <v>0.048</v>
      </c>
      <c r="P168" s="36">
        <v>11.03161165</v>
      </c>
      <c r="Q168" s="20">
        <v>13.790791762055624</v>
      </c>
      <c r="R168" s="56">
        <f t="shared" si="3"/>
        <v>5.515805825</v>
      </c>
      <c r="S168" s="32">
        <v>70.42348687837253</v>
      </c>
      <c r="T168" s="32">
        <v>0.9216766157215948</v>
      </c>
      <c r="U168" s="20">
        <v>0.039371409809130876</v>
      </c>
      <c r="V168" s="28"/>
      <c r="W168" s="28"/>
      <c r="X168" s="28"/>
      <c r="Y168" s="28"/>
      <c r="Z168" s="28"/>
    </row>
    <row r="169" ht="15.75" customHeight="1">
      <c r="A169" s="20" t="s">
        <v>194</v>
      </c>
      <c r="B169" s="20"/>
      <c r="C169" s="20" t="s">
        <v>236</v>
      </c>
      <c r="D169" s="36">
        <v>13.78951456</v>
      </c>
      <c r="E169" s="140">
        <f t="shared" si="1"/>
        <v>0.01378951456</v>
      </c>
      <c r="F169" s="36">
        <f t="shared" si="15"/>
        <v>1.45037738</v>
      </c>
      <c r="G169" s="36">
        <v>13.78951456</v>
      </c>
      <c r="H169" s="32">
        <v>0.01378951456</v>
      </c>
      <c r="I169" s="47">
        <v>0.14503773800721814</v>
      </c>
      <c r="J169" s="20">
        <v>10.375</v>
      </c>
      <c r="K169" s="20">
        <v>-0.018</v>
      </c>
      <c r="L169" s="36">
        <v>13.78951456</v>
      </c>
      <c r="M169" s="20">
        <v>11.206660716225327</v>
      </c>
      <c r="N169" s="20">
        <v>11.108</v>
      </c>
      <c r="O169" s="20">
        <v>0.048</v>
      </c>
      <c r="P169" s="36">
        <v>13.78951456</v>
      </c>
      <c r="Q169" s="20">
        <v>13.64386834713829</v>
      </c>
      <c r="R169" s="56">
        <f t="shared" si="3"/>
        <v>6.89475728</v>
      </c>
      <c r="S169" s="32">
        <v>70.42348687837253</v>
      </c>
      <c r="T169" s="32">
        <v>0.9020957696697433</v>
      </c>
      <c r="U169" s="20">
        <v>0.03470550786099807</v>
      </c>
      <c r="V169" s="28"/>
      <c r="W169" s="28"/>
      <c r="X169" s="28"/>
      <c r="Y169" s="28"/>
      <c r="Z169" s="28"/>
    </row>
    <row r="170" ht="15.75" customHeight="1">
      <c r="A170" s="20" t="s">
        <v>194</v>
      </c>
      <c r="B170" s="20"/>
      <c r="C170" s="20" t="s">
        <v>236</v>
      </c>
      <c r="D170" s="36">
        <v>16.54741747</v>
      </c>
      <c r="E170" s="140">
        <f t="shared" si="1"/>
        <v>0.01654741747</v>
      </c>
      <c r="F170" s="36">
        <f t="shared" si="15"/>
        <v>1.208647817</v>
      </c>
      <c r="G170" s="36">
        <v>16.54741747</v>
      </c>
      <c r="H170" s="32">
        <v>0.01654741747</v>
      </c>
      <c r="I170" s="47">
        <v>0.12086478168729009</v>
      </c>
      <c r="J170" s="20">
        <v>10.375</v>
      </c>
      <c r="K170" s="20">
        <v>-0.018</v>
      </c>
      <c r="L170" s="36">
        <v>16.54741747</v>
      </c>
      <c r="M170" s="20">
        <v>11.169943113989339</v>
      </c>
      <c r="N170" s="20">
        <v>11.108</v>
      </c>
      <c r="O170" s="20">
        <v>0.048</v>
      </c>
      <c r="P170" s="36">
        <v>16.54741747</v>
      </c>
      <c r="Q170" s="20">
        <v>13.52498587878911</v>
      </c>
      <c r="R170" s="56">
        <f t="shared" si="3"/>
        <v>8.273708735</v>
      </c>
      <c r="S170" s="32">
        <v>70.42348687837253</v>
      </c>
      <c r="T170" s="32">
        <v>0.8825149236178916</v>
      </c>
      <c r="U170" s="20">
        <v>0.03249194839467146</v>
      </c>
      <c r="V170" s="28"/>
      <c r="W170" s="28"/>
      <c r="X170" s="28"/>
      <c r="Y170" s="28"/>
      <c r="Z170" s="28"/>
    </row>
    <row r="171" ht="15.75" customHeight="1">
      <c r="A171" s="20" t="s">
        <v>194</v>
      </c>
      <c r="B171" s="20"/>
      <c r="C171" s="20" t="s">
        <v>236</v>
      </c>
      <c r="D171" s="36">
        <v>17.92636893</v>
      </c>
      <c r="E171" s="140">
        <f t="shared" si="1"/>
        <v>0.01792636893</v>
      </c>
      <c r="F171" s="36">
        <f t="shared" si="15"/>
        <v>1.115674908</v>
      </c>
      <c r="G171" s="36">
        <v>17.92636893</v>
      </c>
      <c r="H171" s="32">
        <v>0.01792636893</v>
      </c>
      <c r="I171" s="47">
        <v>0.1115674907623359</v>
      </c>
      <c r="J171" s="20">
        <v>10.375</v>
      </c>
      <c r="K171" s="20">
        <v>-0.018</v>
      </c>
      <c r="L171" s="36">
        <v>17.92636893</v>
      </c>
      <c r="M171" s="20">
        <v>11.153861396896895</v>
      </c>
      <c r="N171" s="20">
        <v>11.108</v>
      </c>
      <c r="O171" s="20">
        <v>0.048</v>
      </c>
      <c r="P171" s="36">
        <v>17.92636893</v>
      </c>
      <c r="Q171" s="20">
        <v>13.473121902863273</v>
      </c>
      <c r="R171" s="56">
        <f t="shared" si="3"/>
        <v>8.963184465</v>
      </c>
      <c r="S171" s="32">
        <v>70.42348687837253</v>
      </c>
      <c r="T171" s="32">
        <v>0.8727245005564663</v>
      </c>
      <c r="U171" s="20"/>
      <c r="V171" s="28"/>
      <c r="W171" s="28"/>
      <c r="X171" s="28"/>
      <c r="Y171" s="28"/>
      <c r="Z171" s="28"/>
    </row>
    <row r="172" ht="15.75" customHeight="1">
      <c r="A172" s="20" t="s">
        <v>194</v>
      </c>
      <c r="B172" s="20"/>
      <c r="C172" s="20" t="s">
        <v>236</v>
      </c>
      <c r="D172" s="36">
        <v>19.30532038</v>
      </c>
      <c r="E172" s="140">
        <f t="shared" si="1"/>
        <v>0.01930532038</v>
      </c>
      <c r="F172" s="36">
        <f t="shared" si="15"/>
        <v>1.035983843</v>
      </c>
      <c r="G172" s="36">
        <v>19.30532038</v>
      </c>
      <c r="H172" s="32">
        <v>0.01930532038</v>
      </c>
      <c r="I172" s="47">
        <v>0.10359838431233535</v>
      </c>
      <c r="J172" s="20">
        <v>10.375</v>
      </c>
      <c r="K172" s="20">
        <v>-0.018</v>
      </c>
      <c r="L172" s="36">
        <v>19.30532038</v>
      </c>
      <c r="M172" s="20">
        <v>11.138992695273032</v>
      </c>
      <c r="N172" s="20">
        <v>11.108</v>
      </c>
      <c r="O172" s="20">
        <v>0.048</v>
      </c>
      <c r="P172" s="36">
        <v>19.30532038</v>
      </c>
      <c r="Q172" s="20">
        <v>13.425280687831703</v>
      </c>
      <c r="R172" s="56">
        <f t="shared" si="3"/>
        <v>9.65266019</v>
      </c>
      <c r="S172" s="32">
        <v>70.42348687837253</v>
      </c>
      <c r="T172" s="32">
        <v>0.8629340775660401</v>
      </c>
      <c r="U172" s="20">
        <v>0.030985949652046058</v>
      </c>
      <c r="V172" s="28"/>
      <c r="W172" s="28"/>
      <c r="X172" s="28"/>
      <c r="Y172" s="28"/>
      <c r="Z172" s="28"/>
    </row>
    <row r="173" ht="15.75" customHeight="1">
      <c r="A173" s="20" t="s">
        <v>194</v>
      </c>
      <c r="B173" s="20"/>
      <c r="C173" s="20" t="s">
        <v>236</v>
      </c>
      <c r="D173" s="36">
        <v>20.68427184</v>
      </c>
      <c r="E173" s="140">
        <f t="shared" si="1"/>
        <v>0.02068427184</v>
      </c>
      <c r="F173" s="36">
        <f t="shared" si="15"/>
        <v>0.9669182534</v>
      </c>
      <c r="G173" s="36">
        <v>20.68427184</v>
      </c>
      <c r="H173" s="32">
        <v>0.02068427184</v>
      </c>
      <c r="I173" s="47">
        <v>0.09669182533814542</v>
      </c>
      <c r="J173" s="20">
        <v>10.375</v>
      </c>
      <c r="K173" s="20">
        <v>-0.018</v>
      </c>
      <c r="L173" s="36">
        <v>20.68427184</v>
      </c>
      <c r="M173" s="20">
        <v>11.12516808155909</v>
      </c>
      <c r="N173" s="20">
        <v>11.108</v>
      </c>
      <c r="O173" s="20">
        <v>0.048</v>
      </c>
      <c r="P173" s="36">
        <v>20.68427184</v>
      </c>
      <c r="Q173" s="20">
        <v>13.380894288619189</v>
      </c>
      <c r="R173" s="56">
        <f t="shared" si="3"/>
        <v>10.34213592</v>
      </c>
      <c r="S173" s="32">
        <v>70.42348687837253</v>
      </c>
      <c r="T173" s="32">
        <v>0.8531436545046148</v>
      </c>
      <c r="U173" s="20">
        <v>0.030010262143670325</v>
      </c>
      <c r="V173" s="28"/>
      <c r="W173" s="28"/>
      <c r="X173" s="28"/>
      <c r="Y173" s="28"/>
      <c r="Z173" s="28"/>
    </row>
    <row r="174" ht="15.75" customHeight="1">
      <c r="A174" s="20" t="s">
        <v>194</v>
      </c>
      <c r="B174" s="20"/>
      <c r="C174" s="20" t="s">
        <v>236</v>
      </c>
      <c r="D174" s="36">
        <v>22.0632233</v>
      </c>
      <c r="E174" s="140">
        <f t="shared" si="1"/>
        <v>0.0220632233</v>
      </c>
      <c r="F174" s="36">
        <f t="shared" si="15"/>
        <v>0.9064858624</v>
      </c>
      <c r="G174" s="36">
        <v>22.0632233</v>
      </c>
      <c r="H174" s="32">
        <v>0.0220632233</v>
      </c>
      <c r="I174" s="47">
        <v>0.090648586238077</v>
      </c>
      <c r="J174" s="20">
        <v>10.375</v>
      </c>
      <c r="K174" s="20">
        <v>-0.018</v>
      </c>
      <c r="L174" s="36">
        <v>22.0632233</v>
      </c>
      <c r="M174" s="20">
        <v>11.112251551382181</v>
      </c>
      <c r="N174" s="20">
        <v>11.108</v>
      </c>
      <c r="O174" s="20">
        <v>0.048</v>
      </c>
      <c r="P174" s="36">
        <v>22.0632233</v>
      </c>
      <c r="Q174" s="20">
        <v>13.339506438071217</v>
      </c>
      <c r="R174" s="56">
        <f t="shared" si="3"/>
        <v>11.03161165</v>
      </c>
      <c r="S174" s="32">
        <v>70.42348687837253</v>
      </c>
      <c r="T174" s="32">
        <v>0.8433532314431895</v>
      </c>
      <c r="U174" s="20">
        <v>0.030010262143670325</v>
      </c>
      <c r="V174" s="28"/>
      <c r="W174" s="28"/>
      <c r="X174" s="28"/>
      <c r="Y174" s="28"/>
      <c r="Z174" s="28"/>
    </row>
    <row r="175" ht="15.75" customHeight="1">
      <c r="A175" s="20" t="s">
        <v>195</v>
      </c>
      <c r="B175" s="20"/>
      <c r="C175" s="20" t="s">
        <v>236</v>
      </c>
      <c r="D175" s="36">
        <v>4.826330096</v>
      </c>
      <c r="E175" s="140">
        <f t="shared" si="1"/>
        <v>0.004826330096</v>
      </c>
      <c r="F175" s="36">
        <f t="shared" ref="F175:F184" si="16">0.019/E175</f>
        <v>3.936738603</v>
      </c>
      <c r="G175" s="36">
        <v>4.826330096</v>
      </c>
      <c r="H175" s="32">
        <v>0.004826330096000001</v>
      </c>
      <c r="I175" s="47">
        <v>0.2071967685817402</v>
      </c>
      <c r="J175" s="20">
        <v>7.55</v>
      </c>
      <c r="K175" s="20">
        <v>-0.017</v>
      </c>
      <c r="L175" s="36">
        <v>4.826330096</v>
      </c>
      <c r="M175" s="20">
        <v>8.266572181740981</v>
      </c>
      <c r="N175" s="20">
        <v>2.575</v>
      </c>
      <c r="O175" s="20">
        <v>0.666</v>
      </c>
      <c r="P175" s="36">
        <v>4.826330096</v>
      </c>
      <c r="Q175" s="20">
        <v>89.84383812041578</v>
      </c>
      <c r="R175" s="56">
        <f t="shared" si="3"/>
        <v>4.826330096</v>
      </c>
      <c r="S175" s="32">
        <v>69.99027914610986</v>
      </c>
      <c r="T175" s="32">
        <v>0.9310428511661644</v>
      </c>
      <c r="U175" s="20"/>
      <c r="V175" s="28"/>
      <c r="W175" s="28"/>
      <c r="X175" s="28"/>
      <c r="Y175" s="28"/>
      <c r="Z175" s="28"/>
    </row>
    <row r="176" ht="15.75" customHeight="1">
      <c r="A176" s="20" t="s">
        <v>195</v>
      </c>
      <c r="B176" s="20"/>
      <c r="C176" s="20" t="s">
        <v>236</v>
      </c>
      <c r="D176" s="36">
        <v>8.273708736</v>
      </c>
      <c r="E176" s="140">
        <f t="shared" si="1"/>
        <v>0.008273708736</v>
      </c>
      <c r="F176" s="36">
        <f t="shared" si="16"/>
        <v>2.296430852</v>
      </c>
      <c r="G176" s="36">
        <v>8.273708736</v>
      </c>
      <c r="H176" s="32">
        <v>0.008273708736</v>
      </c>
      <c r="I176" s="47">
        <v>0.12086478167268179</v>
      </c>
      <c r="J176" s="20">
        <v>7.55</v>
      </c>
      <c r="K176" s="20">
        <v>-0.017</v>
      </c>
      <c r="L176" s="36">
        <v>8.273708736</v>
      </c>
      <c r="M176" s="20">
        <v>8.191172043633443</v>
      </c>
      <c r="N176" s="20">
        <v>2.575</v>
      </c>
      <c r="O176" s="20">
        <v>0.666</v>
      </c>
      <c r="P176" s="36">
        <v>8.273708736</v>
      </c>
      <c r="Q176" s="20">
        <v>62.7464097830179</v>
      </c>
      <c r="R176" s="56">
        <f t="shared" si="3"/>
        <v>8.273708736</v>
      </c>
      <c r="S176" s="32">
        <v>69.99027914610986</v>
      </c>
      <c r="T176" s="32">
        <v>0.8817877448562818</v>
      </c>
      <c r="U176" s="20">
        <v>0.06059295658710327</v>
      </c>
      <c r="V176" s="28"/>
      <c r="W176" s="28"/>
      <c r="X176" s="28"/>
      <c r="Y176" s="28"/>
      <c r="Z176" s="28"/>
    </row>
    <row r="177" ht="15.75" customHeight="1">
      <c r="A177" s="20" t="s">
        <v>195</v>
      </c>
      <c r="B177" s="20"/>
      <c r="C177" s="20" t="s">
        <v>236</v>
      </c>
      <c r="D177" s="36">
        <v>11.72108738</v>
      </c>
      <c r="E177" s="140">
        <f t="shared" si="1"/>
        <v>0.01172108738</v>
      </c>
      <c r="F177" s="36">
        <f t="shared" si="16"/>
        <v>1.621010012</v>
      </c>
      <c r="G177" s="36">
        <v>11.72108738</v>
      </c>
      <c r="H177" s="32">
        <v>0.01172108738</v>
      </c>
      <c r="I177" s="47">
        <v>0.08531631644571872</v>
      </c>
      <c r="J177" s="20">
        <v>7.55</v>
      </c>
      <c r="K177" s="20">
        <v>-0.017</v>
      </c>
      <c r="L177" s="36">
        <v>11.72108738</v>
      </c>
      <c r="M177" s="20">
        <v>8.142813674034995</v>
      </c>
      <c r="N177" s="20">
        <v>2.575</v>
      </c>
      <c r="O177" s="20">
        <v>0.666</v>
      </c>
      <c r="P177" s="36">
        <v>11.72108738</v>
      </c>
      <c r="Q177" s="20">
        <v>49.75590266761608</v>
      </c>
      <c r="R177" s="56">
        <f t="shared" si="3"/>
        <v>11.72108738</v>
      </c>
      <c r="S177" s="32">
        <v>69.99027914610986</v>
      </c>
      <c r="T177" s="32">
        <v>0.8325326384892484</v>
      </c>
      <c r="U177" s="20"/>
      <c r="V177" s="28"/>
      <c r="W177" s="28"/>
      <c r="X177" s="28"/>
      <c r="Y177" s="28"/>
      <c r="Z177" s="28"/>
    </row>
    <row r="178" ht="15.75" customHeight="1">
      <c r="A178" s="20" t="s">
        <v>195</v>
      </c>
      <c r="B178" s="20"/>
      <c r="C178" s="20" t="s">
        <v>236</v>
      </c>
      <c r="D178" s="36">
        <v>15.16846602</v>
      </c>
      <c r="E178" s="140">
        <f t="shared" si="1"/>
        <v>0.01516846602</v>
      </c>
      <c r="F178" s="36">
        <f t="shared" si="16"/>
        <v>1.252598646</v>
      </c>
      <c r="G178" s="36">
        <v>15.16846602</v>
      </c>
      <c r="H178" s="32">
        <v>0.01516846602</v>
      </c>
      <c r="I178" s="47">
        <v>0.06592624453135044</v>
      </c>
      <c r="J178" s="20">
        <v>7.55</v>
      </c>
      <c r="K178" s="20">
        <v>-0.017</v>
      </c>
      <c r="L178" s="36">
        <v>15.16846602</v>
      </c>
      <c r="M178" s="20">
        <v>8.107201053062589</v>
      </c>
      <c r="N178" s="20">
        <v>2.575</v>
      </c>
      <c r="O178" s="20">
        <v>0.666</v>
      </c>
      <c r="P178" s="36">
        <v>15.16846602</v>
      </c>
      <c r="Q178" s="20">
        <v>41.905409198350895</v>
      </c>
      <c r="R178" s="56">
        <f t="shared" si="3"/>
        <v>15.16846602</v>
      </c>
      <c r="S178" s="32">
        <v>69.99027914610986</v>
      </c>
      <c r="T178" s="32">
        <v>0.7832775321793658</v>
      </c>
      <c r="U178" s="20"/>
      <c r="V178" s="28"/>
      <c r="W178" s="28"/>
      <c r="X178" s="28"/>
      <c r="Y178" s="28"/>
      <c r="Z178" s="28"/>
    </row>
    <row r="179" ht="15.75" customHeight="1">
      <c r="A179" s="20" t="s">
        <v>195</v>
      </c>
      <c r="B179" s="20"/>
      <c r="C179" s="20" t="s">
        <v>236</v>
      </c>
      <c r="D179" s="36">
        <v>18.61584466</v>
      </c>
      <c r="E179" s="140">
        <f t="shared" si="1"/>
        <v>0.01861584466</v>
      </c>
      <c r="F179" s="36">
        <f t="shared" si="16"/>
        <v>1.020635934</v>
      </c>
      <c r="G179" s="36">
        <v>18.61584466</v>
      </c>
      <c r="H179" s="32">
        <v>0.018615844660000002</v>
      </c>
      <c r="I179" s="47">
        <v>0.05371768073187177</v>
      </c>
      <c r="J179" s="20">
        <v>7.55</v>
      </c>
      <c r="K179" s="20">
        <v>-0.017</v>
      </c>
      <c r="L179" s="36">
        <v>18.61584466</v>
      </c>
      <c r="M179" s="20">
        <v>8.079024868170103</v>
      </c>
      <c r="N179" s="20">
        <v>2.575</v>
      </c>
      <c r="O179" s="20">
        <v>0.666</v>
      </c>
      <c r="P179" s="36">
        <v>18.61584466</v>
      </c>
      <c r="Q179" s="20">
        <v>36.562452930438916</v>
      </c>
      <c r="R179" s="56">
        <f t="shared" si="3"/>
        <v>18.61584466</v>
      </c>
      <c r="S179" s="32">
        <v>69.99027914610986</v>
      </c>
      <c r="T179" s="32">
        <v>0.7340224258694832</v>
      </c>
      <c r="U179" s="20"/>
      <c r="V179" s="28"/>
      <c r="W179" s="28"/>
      <c r="X179" s="28"/>
      <c r="Y179" s="28"/>
      <c r="Z179" s="28"/>
    </row>
    <row r="180" ht="15.75" customHeight="1">
      <c r="A180" s="20" t="s">
        <v>195</v>
      </c>
      <c r="B180" s="20"/>
      <c r="C180" s="20" t="s">
        <v>236</v>
      </c>
      <c r="D180" s="36">
        <v>20.68427184</v>
      </c>
      <c r="E180" s="140">
        <f t="shared" si="1"/>
        <v>0.02068427184</v>
      </c>
      <c r="F180" s="36">
        <f t="shared" si="16"/>
        <v>0.9185723407</v>
      </c>
      <c r="G180" s="36">
        <v>20.68427184</v>
      </c>
      <c r="H180" s="32">
        <v>0.02068427184</v>
      </c>
      <c r="I180" s="47">
        <v>0.04834591266907271</v>
      </c>
      <c r="J180" s="20">
        <v>7.55</v>
      </c>
      <c r="K180" s="20">
        <v>-0.017</v>
      </c>
      <c r="L180" s="36">
        <v>20.68427184</v>
      </c>
      <c r="M180" s="20">
        <v>8.0645672459522</v>
      </c>
      <c r="N180" s="20">
        <v>2.575</v>
      </c>
      <c r="O180" s="20">
        <v>0.666</v>
      </c>
      <c r="P180" s="36">
        <v>20.68427184</v>
      </c>
      <c r="Q180" s="20">
        <v>34.084806722198984</v>
      </c>
      <c r="R180" s="56">
        <f t="shared" si="3"/>
        <v>20.68427184</v>
      </c>
      <c r="S180" s="32">
        <v>69.99027914610986</v>
      </c>
      <c r="T180" s="32">
        <v>0.7044693621407043</v>
      </c>
      <c r="U180" s="20"/>
      <c r="V180" s="28"/>
      <c r="W180" s="28"/>
      <c r="X180" s="28"/>
      <c r="Y180" s="28"/>
      <c r="Z180" s="28"/>
    </row>
    <row r="181" ht="15.75" customHeight="1">
      <c r="A181" s="20" t="s">
        <v>195</v>
      </c>
      <c r="B181" s="20"/>
      <c r="C181" s="20" t="s">
        <v>236</v>
      </c>
      <c r="D181" s="36">
        <v>22.0632233</v>
      </c>
      <c r="E181" s="140">
        <f t="shared" si="1"/>
        <v>0.0220632233</v>
      </c>
      <c r="F181" s="36">
        <f t="shared" si="16"/>
        <v>0.8611615693</v>
      </c>
      <c r="G181" s="36">
        <v>22.0632233</v>
      </c>
      <c r="H181" s="32">
        <v>0.0220632233</v>
      </c>
      <c r="I181" s="47">
        <v>0.0453242931190385</v>
      </c>
      <c r="J181" s="20">
        <v>7.55</v>
      </c>
      <c r="K181" s="20">
        <v>-0.017</v>
      </c>
      <c r="L181" s="36">
        <v>22.0632233</v>
      </c>
      <c r="M181" s="20">
        <v>8.055724018866867</v>
      </c>
      <c r="N181" s="20">
        <v>2.575</v>
      </c>
      <c r="O181" s="20">
        <v>0.666</v>
      </c>
      <c r="P181" s="36">
        <v>22.0632233</v>
      </c>
      <c r="Q181" s="20">
        <v>32.65079090400776</v>
      </c>
      <c r="R181" s="56">
        <f t="shared" si="3"/>
        <v>22.0632233</v>
      </c>
      <c r="S181" s="32">
        <v>69.99027914610986</v>
      </c>
      <c r="T181" s="32">
        <v>0.6847673195596006</v>
      </c>
      <c r="U181" s="20">
        <v>0.026166170265663154</v>
      </c>
      <c r="V181" s="28"/>
      <c r="W181" s="28"/>
      <c r="X181" s="28"/>
      <c r="Y181" s="28"/>
      <c r="Z181" s="28"/>
    </row>
    <row r="182" ht="15.75" customHeight="1">
      <c r="A182" s="20" t="s">
        <v>195</v>
      </c>
      <c r="B182" s="20"/>
      <c r="C182" s="20" t="s">
        <v>236</v>
      </c>
      <c r="D182" s="36">
        <v>25.51060194</v>
      </c>
      <c r="E182" s="140">
        <f t="shared" si="1"/>
        <v>0.02551060194</v>
      </c>
      <c r="F182" s="36">
        <f t="shared" si="16"/>
        <v>0.7447883842</v>
      </c>
      <c r="G182" s="36">
        <v>25.51060194</v>
      </c>
      <c r="H182" s="32">
        <v>0.025510601940000002</v>
      </c>
      <c r="I182" s="47">
        <v>0.039199388644453124</v>
      </c>
      <c r="J182" s="20">
        <v>7.55</v>
      </c>
      <c r="K182" s="20">
        <v>-0.017</v>
      </c>
      <c r="L182" s="36">
        <v>25.51060194</v>
      </c>
      <c r="M182" s="20">
        <v>8.035866248908805</v>
      </c>
      <c r="N182" s="20">
        <v>2.575</v>
      </c>
      <c r="O182" s="20">
        <v>0.666</v>
      </c>
      <c r="P182" s="36">
        <v>25.51060194</v>
      </c>
      <c r="Q182" s="20">
        <v>29.64157274508216</v>
      </c>
      <c r="R182" s="56">
        <f t="shared" si="3"/>
        <v>25.51060194</v>
      </c>
      <c r="S182" s="32">
        <v>69.99027914610986</v>
      </c>
      <c r="T182" s="32">
        <v>0.635512213249718</v>
      </c>
      <c r="U182" s="20"/>
      <c r="V182" s="28"/>
      <c r="W182" s="28"/>
      <c r="X182" s="28"/>
      <c r="Y182" s="28"/>
      <c r="Z182" s="28"/>
    </row>
    <row r="183" ht="15.75" customHeight="1">
      <c r="A183" s="20" t="s">
        <v>195</v>
      </c>
      <c r="B183" s="20"/>
      <c r="C183" s="20" t="s">
        <v>236</v>
      </c>
      <c r="D183" s="36">
        <v>27.57902912</v>
      </c>
      <c r="E183" s="140">
        <f t="shared" si="1"/>
        <v>0.02757902912</v>
      </c>
      <c r="F183" s="36">
        <f t="shared" si="16"/>
        <v>0.6889292555</v>
      </c>
      <c r="G183" s="36">
        <v>27.57902912</v>
      </c>
      <c r="H183" s="32">
        <v>0.02757902912</v>
      </c>
      <c r="I183" s="47">
        <v>0.036259434501804536</v>
      </c>
      <c r="J183" s="20">
        <v>7.55</v>
      </c>
      <c r="K183" s="20">
        <v>-0.017</v>
      </c>
      <c r="L183" s="36">
        <v>27.57902912</v>
      </c>
      <c r="M183" s="20">
        <v>8.025222998647067</v>
      </c>
      <c r="N183" s="20">
        <v>2.575</v>
      </c>
      <c r="O183" s="20">
        <v>0.666</v>
      </c>
      <c r="P183" s="36">
        <v>27.57902912</v>
      </c>
      <c r="Q183" s="20">
        <v>28.141784762777554</v>
      </c>
      <c r="R183" s="56">
        <f t="shared" si="3"/>
        <v>27.57902912</v>
      </c>
      <c r="S183" s="32">
        <v>69.99027914610986</v>
      </c>
      <c r="T183" s="32">
        <v>0.6059591495209392</v>
      </c>
      <c r="U183" s="20"/>
      <c r="V183" s="28"/>
      <c r="W183" s="28"/>
      <c r="X183" s="28"/>
      <c r="Y183" s="28"/>
      <c r="Z183" s="28"/>
    </row>
    <row r="184" ht="15.75" customHeight="1">
      <c r="A184" s="20" t="s">
        <v>195</v>
      </c>
      <c r="B184" s="20"/>
      <c r="C184" s="20" t="s">
        <v>236</v>
      </c>
      <c r="D184" s="36">
        <v>28.95798058</v>
      </c>
      <c r="E184" s="140">
        <f t="shared" si="1"/>
        <v>0.02895798058</v>
      </c>
      <c r="F184" s="36">
        <f t="shared" si="16"/>
        <v>0.6561231004</v>
      </c>
      <c r="G184" s="36">
        <v>28.95798058</v>
      </c>
      <c r="H184" s="32">
        <v>0.02895798058</v>
      </c>
      <c r="I184" s="47">
        <v>0.03453279475885331</v>
      </c>
      <c r="J184" s="20">
        <v>7.55</v>
      </c>
      <c r="K184" s="20">
        <v>-0.017</v>
      </c>
      <c r="L184" s="36">
        <v>28.95798058</v>
      </c>
      <c r="M184" s="20">
        <v>8.01856937526718</v>
      </c>
      <c r="N184" s="20">
        <v>2.575</v>
      </c>
      <c r="O184" s="20">
        <v>0.666</v>
      </c>
      <c r="P184" s="36">
        <v>28.95798058</v>
      </c>
      <c r="Q184" s="20">
        <v>27.24203608550594</v>
      </c>
      <c r="R184" s="56">
        <f t="shared" si="3"/>
        <v>28.95798058</v>
      </c>
      <c r="S184" s="32">
        <v>69.99027914610986</v>
      </c>
      <c r="T184" s="32">
        <v>0.5862571069398353</v>
      </c>
      <c r="U184" s="20"/>
      <c r="V184" s="28"/>
      <c r="W184" s="28"/>
      <c r="X184" s="28"/>
      <c r="Y184" s="28"/>
      <c r="Z184" s="28"/>
    </row>
    <row r="185" ht="15.75" customHeight="1">
      <c r="A185" s="20" t="s">
        <v>196</v>
      </c>
      <c r="B185" s="20"/>
      <c r="C185" s="20" t="s">
        <v>236</v>
      </c>
      <c r="D185" s="36">
        <v>2.757902912</v>
      </c>
      <c r="E185" s="140">
        <f t="shared" si="1"/>
        <v>0.002757902912</v>
      </c>
      <c r="F185" s="36">
        <f t="shared" ref="F185:F194" si="17">0.025/E185</f>
        <v>9.064858625</v>
      </c>
      <c r="G185" s="36">
        <v>2.757902912</v>
      </c>
      <c r="H185" s="32">
        <v>0.0027579029120000003</v>
      </c>
      <c r="I185" s="47">
        <v>0.7251886900360907</v>
      </c>
      <c r="J185" s="20">
        <v>10.094</v>
      </c>
      <c r="K185" s="20">
        <v>-0.023</v>
      </c>
      <c r="L185" s="36">
        <v>2.757902912</v>
      </c>
      <c r="M185" s="20">
        <v>11.559258713712435</v>
      </c>
      <c r="N185" s="20">
        <v>7.515</v>
      </c>
      <c r="O185" s="20">
        <v>0.089</v>
      </c>
      <c r="P185" s="36">
        <v>2.757902912</v>
      </c>
      <c r="Q185" s="20">
        <v>12.697477627516465</v>
      </c>
      <c r="R185" s="56">
        <f t="shared" si="3"/>
        <v>1.378951456</v>
      </c>
      <c r="S185" s="32">
        <v>70.26232871234338</v>
      </c>
      <c r="T185" s="32">
        <v>0.9803742420544375</v>
      </c>
      <c r="U185" s="20"/>
      <c r="V185" s="28"/>
      <c r="W185" s="28"/>
      <c r="X185" s="28"/>
      <c r="Y185" s="28"/>
      <c r="Z185" s="28"/>
    </row>
    <row r="186" ht="15.75" customHeight="1">
      <c r="A186" s="20" t="s">
        <v>196</v>
      </c>
      <c r="B186" s="20"/>
      <c r="C186" s="20" t="s">
        <v>236</v>
      </c>
      <c r="D186" s="36">
        <v>5.515805824</v>
      </c>
      <c r="E186" s="140">
        <f t="shared" si="1"/>
        <v>0.005515805824</v>
      </c>
      <c r="F186" s="36">
        <f t="shared" si="17"/>
        <v>4.532429313</v>
      </c>
      <c r="G186" s="36">
        <v>5.515805824</v>
      </c>
      <c r="H186" s="32">
        <v>0.0055158058240000005</v>
      </c>
      <c r="I186" s="47">
        <v>0.3625943450180453</v>
      </c>
      <c r="J186" s="20">
        <v>10.094</v>
      </c>
      <c r="K186" s="20">
        <v>-0.023</v>
      </c>
      <c r="L186" s="36">
        <v>5.515805824</v>
      </c>
      <c r="M186" s="20">
        <v>11.376437732590755</v>
      </c>
      <c r="N186" s="20">
        <v>7.515</v>
      </c>
      <c r="O186" s="20">
        <v>0.089</v>
      </c>
      <c r="P186" s="36">
        <v>5.515805824</v>
      </c>
      <c r="Q186" s="20">
        <v>11.937840902327762</v>
      </c>
      <c r="R186" s="56">
        <f t="shared" si="3"/>
        <v>2.757902912</v>
      </c>
      <c r="S186" s="32">
        <v>70.26232871234338</v>
      </c>
      <c r="T186" s="32">
        <v>0.9607484841088749</v>
      </c>
      <c r="U186" s="20">
        <v>0.09107341390196323</v>
      </c>
      <c r="V186" s="28"/>
      <c r="W186" s="28"/>
      <c r="X186" s="28"/>
      <c r="Y186" s="28"/>
      <c r="Z186" s="28"/>
    </row>
    <row r="187" ht="15.75" customHeight="1">
      <c r="A187" s="20" t="s">
        <v>196</v>
      </c>
      <c r="B187" s="20"/>
      <c r="C187" s="20" t="s">
        <v>236</v>
      </c>
      <c r="D187" s="36">
        <v>8.273708736</v>
      </c>
      <c r="E187" s="140">
        <f t="shared" si="1"/>
        <v>0.008273708736</v>
      </c>
      <c r="F187" s="36">
        <f t="shared" si="17"/>
        <v>3.021619542</v>
      </c>
      <c r="G187" s="36">
        <v>8.273708736</v>
      </c>
      <c r="H187" s="32">
        <v>0.008273708736</v>
      </c>
      <c r="I187" s="47">
        <v>0.24172956334536358</v>
      </c>
      <c r="J187" s="20">
        <v>10.094</v>
      </c>
      <c r="K187" s="20">
        <v>-0.023</v>
      </c>
      <c r="L187" s="36">
        <v>8.273708736</v>
      </c>
      <c r="M187" s="20">
        <v>11.270837678226785</v>
      </c>
      <c r="N187" s="20">
        <v>7.515</v>
      </c>
      <c r="O187" s="20">
        <v>0.089</v>
      </c>
      <c r="P187" s="36">
        <v>8.273708736</v>
      </c>
      <c r="Q187" s="20">
        <v>11.514727498076574</v>
      </c>
      <c r="R187" s="56">
        <f t="shared" si="3"/>
        <v>4.136854368</v>
      </c>
      <c r="S187" s="32">
        <v>70.26232871234338</v>
      </c>
      <c r="T187" s="32">
        <v>0.9411227261633124</v>
      </c>
      <c r="U187" s="20">
        <v>0.059607179683771376</v>
      </c>
      <c r="V187" s="28"/>
      <c r="W187" s="28"/>
      <c r="X187" s="28"/>
      <c r="Y187" s="28"/>
      <c r="Z187" s="28"/>
    </row>
    <row r="188" ht="15.75" customHeight="1">
      <c r="A188" s="20" t="s">
        <v>196</v>
      </c>
      <c r="B188" s="20"/>
      <c r="C188" s="20" t="s">
        <v>236</v>
      </c>
      <c r="D188" s="36">
        <v>11.03161165</v>
      </c>
      <c r="E188" s="140">
        <f t="shared" si="1"/>
        <v>0.01103161165</v>
      </c>
      <c r="F188" s="36">
        <f t="shared" si="17"/>
        <v>2.266214656</v>
      </c>
      <c r="G188" s="36">
        <v>11.03161165</v>
      </c>
      <c r="H188" s="32">
        <v>0.01103161165</v>
      </c>
      <c r="I188" s="47">
        <v>0.181297172476154</v>
      </c>
      <c r="J188" s="20">
        <v>10.094</v>
      </c>
      <c r="K188" s="20">
        <v>-0.023</v>
      </c>
      <c r="L188" s="36">
        <v>11.03161165</v>
      </c>
      <c r="M188" s="20">
        <v>11.196508244031566</v>
      </c>
      <c r="N188" s="20">
        <v>7.515</v>
      </c>
      <c r="O188" s="20">
        <v>0.089</v>
      </c>
      <c r="P188" s="36">
        <v>11.03161165</v>
      </c>
      <c r="Q188" s="20">
        <v>11.22365004984573</v>
      </c>
      <c r="R188" s="56">
        <f t="shared" si="3"/>
        <v>5.515805825</v>
      </c>
      <c r="S188" s="32">
        <v>70.26232871234338</v>
      </c>
      <c r="T188" s="32">
        <v>0.9214969682035175</v>
      </c>
      <c r="U188" s="20">
        <v>0.05381785157657181</v>
      </c>
      <c r="V188" s="28"/>
      <c r="W188" s="28"/>
      <c r="X188" s="28"/>
      <c r="Y188" s="28"/>
      <c r="Z188" s="28"/>
    </row>
    <row r="189" ht="15.75" customHeight="1">
      <c r="A189" s="20" t="s">
        <v>196</v>
      </c>
      <c r="B189" s="20"/>
      <c r="C189" s="20" t="s">
        <v>236</v>
      </c>
      <c r="D189" s="36">
        <v>13.78951456</v>
      </c>
      <c r="E189" s="140">
        <f t="shared" si="1"/>
        <v>0.01378951456</v>
      </c>
      <c r="F189" s="36">
        <f t="shared" si="17"/>
        <v>1.812971725</v>
      </c>
      <c r="G189" s="36">
        <v>13.78951456</v>
      </c>
      <c r="H189" s="32">
        <v>0.01378951456</v>
      </c>
      <c r="I189" s="47">
        <v>0.14503773800721814</v>
      </c>
      <c r="J189" s="20">
        <v>10.094</v>
      </c>
      <c r="K189" s="20">
        <v>-0.023</v>
      </c>
      <c r="L189" s="36">
        <v>13.78951456</v>
      </c>
      <c r="M189" s="20">
        <v>11.139191594984199</v>
      </c>
      <c r="N189" s="20">
        <v>7.515</v>
      </c>
      <c r="O189" s="20">
        <v>0.089</v>
      </c>
      <c r="P189" s="36">
        <v>13.78951456</v>
      </c>
      <c r="Q189" s="20">
        <v>11.00294965740247</v>
      </c>
      <c r="R189" s="56">
        <f t="shared" si="3"/>
        <v>6.89475728</v>
      </c>
      <c r="S189" s="32">
        <v>70.26232871234338</v>
      </c>
      <c r="T189" s="32">
        <v>0.9018712102721873</v>
      </c>
      <c r="U189" s="20">
        <v>0.047571670986720584</v>
      </c>
      <c r="V189" s="28"/>
      <c r="W189" s="28"/>
      <c r="X189" s="28"/>
      <c r="Y189" s="28"/>
      <c r="Z189" s="28"/>
    </row>
    <row r="190" ht="15.75" customHeight="1">
      <c r="A190" s="20" t="s">
        <v>196</v>
      </c>
      <c r="B190" s="20"/>
      <c r="C190" s="20" t="s">
        <v>236</v>
      </c>
      <c r="D190" s="36">
        <v>16.54741747</v>
      </c>
      <c r="E190" s="140">
        <f t="shared" si="1"/>
        <v>0.01654741747</v>
      </c>
      <c r="F190" s="36">
        <f t="shared" si="17"/>
        <v>1.510809771</v>
      </c>
      <c r="G190" s="36">
        <v>16.54741747</v>
      </c>
      <c r="H190" s="32">
        <v>0.01654741747</v>
      </c>
      <c r="I190" s="47">
        <v>0.12086478168729009</v>
      </c>
      <c r="J190" s="20">
        <v>10.094</v>
      </c>
      <c r="K190" s="20">
        <v>-0.023</v>
      </c>
      <c r="L190" s="36">
        <v>16.54741747</v>
      </c>
      <c r="M190" s="20">
        <v>11.092578357878171</v>
      </c>
      <c r="N190" s="20">
        <v>7.515</v>
      </c>
      <c r="O190" s="20">
        <v>0.089</v>
      </c>
      <c r="P190" s="36">
        <v>16.54741747</v>
      </c>
      <c r="Q190" s="20">
        <v>10.825849742730503</v>
      </c>
      <c r="R190" s="56">
        <f t="shared" si="3"/>
        <v>8.273708735</v>
      </c>
      <c r="S190" s="32">
        <v>70.26232871234338</v>
      </c>
      <c r="T190" s="32">
        <v>0.8822454523408572</v>
      </c>
      <c r="U190" s="20">
        <v>0.04475395759755395</v>
      </c>
      <c r="V190" s="28"/>
      <c r="W190" s="28"/>
      <c r="X190" s="28"/>
      <c r="Y190" s="28"/>
      <c r="Z190" s="28"/>
    </row>
    <row r="191" ht="15.75" customHeight="1">
      <c r="A191" s="20" t="s">
        <v>196</v>
      </c>
      <c r="B191" s="20"/>
      <c r="C191" s="20" t="s">
        <v>236</v>
      </c>
      <c r="D191" s="36">
        <v>17.92636893</v>
      </c>
      <c r="E191" s="140">
        <f t="shared" si="1"/>
        <v>0.01792636893</v>
      </c>
      <c r="F191" s="36">
        <f t="shared" si="17"/>
        <v>1.394593635</v>
      </c>
      <c r="G191" s="36">
        <v>17.92636893</v>
      </c>
      <c r="H191" s="32">
        <v>0.01792636893</v>
      </c>
      <c r="I191" s="47">
        <v>0.1115674907623359</v>
      </c>
      <c r="J191" s="20">
        <v>10.094</v>
      </c>
      <c r="K191" s="20">
        <v>-0.023</v>
      </c>
      <c r="L191" s="36">
        <v>17.92636893</v>
      </c>
      <c r="M191" s="20">
        <v>11.07217590370211</v>
      </c>
      <c r="N191" s="20">
        <v>7.515</v>
      </c>
      <c r="O191" s="20">
        <v>0.089</v>
      </c>
      <c r="P191" s="36">
        <v>17.92636893</v>
      </c>
      <c r="Q191" s="20">
        <v>10.749002590368434</v>
      </c>
      <c r="R191" s="56">
        <f t="shared" si="3"/>
        <v>8.963184465</v>
      </c>
      <c r="S191" s="32">
        <v>70.26232871234338</v>
      </c>
      <c r="T191" s="32">
        <v>0.8724325733396111</v>
      </c>
      <c r="U191" s="20"/>
      <c r="V191" s="28"/>
      <c r="W191" s="28"/>
      <c r="X191" s="28"/>
      <c r="Y191" s="28"/>
      <c r="Z191" s="28"/>
    </row>
    <row r="192" ht="15.75" customHeight="1">
      <c r="A192" s="20" t="s">
        <v>196</v>
      </c>
      <c r="B192" s="20"/>
      <c r="C192" s="20" t="s">
        <v>236</v>
      </c>
      <c r="D192" s="36">
        <v>19.30532038</v>
      </c>
      <c r="E192" s="140">
        <f t="shared" si="1"/>
        <v>0.01930532038</v>
      </c>
      <c r="F192" s="36">
        <f t="shared" si="17"/>
        <v>1.294979804</v>
      </c>
      <c r="G192" s="36">
        <v>19.30532038</v>
      </c>
      <c r="H192" s="32">
        <v>0.01930532038</v>
      </c>
      <c r="I192" s="47">
        <v>0.10359838431233535</v>
      </c>
      <c r="J192" s="20">
        <v>10.094</v>
      </c>
      <c r="K192" s="20">
        <v>-0.023</v>
      </c>
      <c r="L192" s="36">
        <v>19.30532038</v>
      </c>
      <c r="M192" s="20">
        <v>11.053319638861527</v>
      </c>
      <c r="N192" s="20">
        <v>7.515</v>
      </c>
      <c r="O192" s="20">
        <v>0.089</v>
      </c>
      <c r="P192" s="36">
        <v>19.30532038</v>
      </c>
      <c r="Q192" s="20">
        <v>10.678339655566685</v>
      </c>
      <c r="R192" s="56">
        <f t="shared" si="3"/>
        <v>9.65266019</v>
      </c>
      <c r="S192" s="32">
        <v>70.26232871234338</v>
      </c>
      <c r="T192" s="32">
        <v>0.862619694409527</v>
      </c>
      <c r="U192" s="31">
        <v>0.042709608486602026</v>
      </c>
      <c r="V192" s="28"/>
      <c r="W192" s="28"/>
      <c r="X192" s="28"/>
      <c r="Y192" s="28"/>
      <c r="Z192" s="28"/>
    </row>
    <row r="193" ht="15.75" customHeight="1">
      <c r="A193" s="20" t="s">
        <v>196</v>
      </c>
      <c r="B193" s="20"/>
      <c r="C193" s="20" t="s">
        <v>236</v>
      </c>
      <c r="D193" s="36">
        <v>20.68427184</v>
      </c>
      <c r="E193" s="140">
        <f t="shared" si="1"/>
        <v>0.02068427184</v>
      </c>
      <c r="F193" s="36">
        <f t="shared" si="17"/>
        <v>1.208647817</v>
      </c>
      <c r="G193" s="36">
        <v>20.68427184</v>
      </c>
      <c r="H193" s="32">
        <v>0.02068427184</v>
      </c>
      <c r="I193" s="47">
        <v>0.09669182533814542</v>
      </c>
      <c r="J193" s="20">
        <v>10.094</v>
      </c>
      <c r="K193" s="20">
        <v>-0.023</v>
      </c>
      <c r="L193" s="36">
        <v>20.68427184</v>
      </c>
      <c r="M193" s="20">
        <v>11.035793741838026</v>
      </c>
      <c r="N193" s="20">
        <v>7.515</v>
      </c>
      <c r="O193" s="20">
        <v>0.089</v>
      </c>
      <c r="P193" s="36">
        <v>20.68427184</v>
      </c>
      <c r="Q193" s="20">
        <v>10.612971643418367</v>
      </c>
      <c r="R193" s="56">
        <f t="shared" si="3"/>
        <v>10.34213592</v>
      </c>
      <c r="S193" s="32">
        <v>70.26232871234338</v>
      </c>
      <c r="T193" s="32">
        <v>0.852806815408281</v>
      </c>
      <c r="U193" s="20">
        <v>0.042709608486602026</v>
      </c>
      <c r="V193" s="28"/>
      <c r="W193" s="28"/>
      <c r="X193" s="28"/>
      <c r="Y193" s="28"/>
      <c r="Z193" s="28"/>
    </row>
    <row r="194" ht="15.75" customHeight="1">
      <c r="A194" s="20" t="s">
        <v>196</v>
      </c>
      <c r="B194" s="20"/>
      <c r="C194" s="20" t="s">
        <v>236</v>
      </c>
      <c r="D194" s="36">
        <v>22.0632233</v>
      </c>
      <c r="E194" s="140">
        <f t="shared" si="1"/>
        <v>0.0220632233</v>
      </c>
      <c r="F194" s="36">
        <f t="shared" si="17"/>
        <v>1.133107328</v>
      </c>
      <c r="G194" s="36">
        <v>22.0632233</v>
      </c>
      <c r="H194" s="32">
        <v>0.0220632233</v>
      </c>
      <c r="I194" s="47">
        <v>0.090648586238077</v>
      </c>
      <c r="J194" s="20">
        <v>10.094</v>
      </c>
      <c r="K194" s="20">
        <v>-0.023</v>
      </c>
      <c r="L194" s="36">
        <v>22.0632233</v>
      </c>
      <c r="M194" s="20">
        <v>11.01942451634559</v>
      </c>
      <c r="N194" s="20">
        <v>7.515</v>
      </c>
      <c r="O194" s="20">
        <v>0.089</v>
      </c>
      <c r="P194" s="36">
        <v>22.0632233</v>
      </c>
      <c r="Q194" s="20">
        <v>10.552186234855222</v>
      </c>
      <c r="R194" s="56">
        <f t="shared" si="3"/>
        <v>11.03161165</v>
      </c>
      <c r="S194" s="32">
        <v>70.26232871234338</v>
      </c>
      <c r="T194" s="32">
        <v>0.8429939364070349</v>
      </c>
      <c r="U194" s="20">
        <v>0.04202236387907067</v>
      </c>
      <c r="V194" s="28"/>
      <c r="W194" s="28"/>
      <c r="X194" s="28"/>
      <c r="Y194" s="28"/>
      <c r="Z194" s="28"/>
    </row>
    <row r="195" ht="15.75" customHeight="1">
      <c r="A195" s="20" t="s">
        <v>463</v>
      </c>
      <c r="B195" s="20"/>
      <c r="C195" s="20" t="s">
        <v>236</v>
      </c>
      <c r="D195" s="36">
        <v>2.757902912</v>
      </c>
      <c r="E195" s="140">
        <f t="shared" si="1"/>
        <v>0.002757902912</v>
      </c>
      <c r="F195" s="36">
        <f t="shared" ref="F195:F204" si="18">0.018/E195</f>
        <v>6.52669821</v>
      </c>
      <c r="G195" s="36">
        <v>2.757902912</v>
      </c>
      <c r="H195" s="32">
        <v>0.0027579029120000003</v>
      </c>
      <c r="I195" s="47">
        <v>0.7251886900360907</v>
      </c>
      <c r="J195" s="20">
        <v>12.354</v>
      </c>
      <c r="K195" s="20">
        <v>-0.016</v>
      </c>
      <c r="L195" s="36">
        <v>2.757902912</v>
      </c>
      <c r="M195" s="20">
        <v>13.575578126688368</v>
      </c>
      <c r="N195" s="20">
        <v>36.435</v>
      </c>
      <c r="O195" s="20">
        <v>0.045</v>
      </c>
      <c r="P195" s="36">
        <v>2.757902912</v>
      </c>
      <c r="Q195" s="20">
        <v>47.49990270568114</v>
      </c>
      <c r="R195" s="56">
        <f t="shared" si="3"/>
        <v>1.378951456</v>
      </c>
      <c r="S195" s="32">
        <v>70.51165746800726</v>
      </c>
      <c r="T195" s="32">
        <v>0.9804436386050681</v>
      </c>
      <c r="U195" s="20"/>
      <c r="V195" s="28"/>
      <c r="W195" s="28"/>
      <c r="X195" s="28"/>
      <c r="Y195" s="28"/>
      <c r="Z195" s="28"/>
    </row>
    <row r="196" ht="15.75" customHeight="1">
      <c r="A196" s="20" t="s">
        <v>463</v>
      </c>
      <c r="B196" s="20"/>
      <c r="C196" s="20" t="s">
        <v>236</v>
      </c>
      <c r="D196" s="36">
        <v>5.515805824</v>
      </c>
      <c r="E196" s="140">
        <f t="shared" si="1"/>
        <v>0.005515805824</v>
      </c>
      <c r="F196" s="36">
        <f t="shared" si="18"/>
        <v>3.263349105</v>
      </c>
      <c r="G196" s="36">
        <v>5.515805824</v>
      </c>
      <c r="H196" s="32">
        <v>0.0055158058240000005</v>
      </c>
      <c r="I196" s="47">
        <v>0.3625943450180453</v>
      </c>
      <c r="J196" s="20">
        <v>12.354</v>
      </c>
      <c r="K196" s="20">
        <v>-0.016</v>
      </c>
      <c r="L196" s="36">
        <v>5.515805824</v>
      </c>
      <c r="M196" s="20">
        <v>13.425851940351922</v>
      </c>
      <c r="N196" s="20">
        <v>36.435</v>
      </c>
      <c r="O196" s="20">
        <v>0.045</v>
      </c>
      <c r="P196" s="36">
        <v>5.515805824</v>
      </c>
      <c r="Q196" s="20">
        <v>46.04117199802306</v>
      </c>
      <c r="R196" s="56">
        <f t="shared" si="3"/>
        <v>2.757902912</v>
      </c>
      <c r="S196" s="32">
        <v>70.51165746800726</v>
      </c>
      <c r="T196" s="32">
        <v>0.9608872772101361</v>
      </c>
      <c r="U196" s="20">
        <v>0.05840651098361356</v>
      </c>
      <c r="V196" s="28"/>
      <c r="W196" s="28"/>
      <c r="X196" s="28"/>
      <c r="Y196" s="28"/>
      <c r="Z196" s="28"/>
    </row>
    <row r="197" ht="15.75" customHeight="1">
      <c r="A197" s="20" t="s">
        <v>463</v>
      </c>
      <c r="B197" s="20"/>
      <c r="C197" s="20" t="s">
        <v>236</v>
      </c>
      <c r="D197" s="36">
        <v>8.273708736</v>
      </c>
      <c r="E197" s="140">
        <f t="shared" si="1"/>
        <v>0.008273708736</v>
      </c>
      <c r="F197" s="36">
        <f t="shared" si="18"/>
        <v>2.17556607</v>
      </c>
      <c r="G197" s="36">
        <v>8.273708736</v>
      </c>
      <c r="H197" s="32">
        <v>0.008273708736</v>
      </c>
      <c r="I197" s="47">
        <v>0.24172956334536358</v>
      </c>
      <c r="J197" s="20">
        <v>12.354</v>
      </c>
      <c r="K197" s="20">
        <v>-0.016</v>
      </c>
      <c r="L197" s="36">
        <v>8.273708736</v>
      </c>
      <c r="M197" s="20">
        <v>13.33903442449432</v>
      </c>
      <c r="N197" s="20">
        <v>36.435</v>
      </c>
      <c r="O197" s="20">
        <v>0.045</v>
      </c>
      <c r="P197" s="36">
        <v>8.273708736</v>
      </c>
      <c r="Q197" s="20">
        <v>45.20872547755909</v>
      </c>
      <c r="R197" s="56">
        <f t="shared" si="3"/>
        <v>4.136854368</v>
      </c>
      <c r="S197" s="32">
        <v>70.51165746800726</v>
      </c>
      <c r="T197" s="32">
        <v>0.9413309158152042</v>
      </c>
      <c r="U197" s="20">
        <v>0.039087376449911886</v>
      </c>
      <c r="V197" s="28"/>
      <c r="W197" s="28"/>
      <c r="X197" s="28"/>
      <c r="Y197" s="28"/>
      <c r="Z197" s="28"/>
    </row>
    <row r="198" ht="15.75" customHeight="1">
      <c r="A198" s="20" t="s">
        <v>463</v>
      </c>
      <c r="B198" s="20"/>
      <c r="C198" s="20" t="s">
        <v>236</v>
      </c>
      <c r="D198" s="36">
        <v>11.03161165</v>
      </c>
      <c r="E198" s="140">
        <f t="shared" si="1"/>
        <v>0.01103161165</v>
      </c>
      <c r="F198" s="36">
        <f t="shared" si="18"/>
        <v>1.631674552</v>
      </c>
      <c r="G198" s="36">
        <v>11.03161165</v>
      </c>
      <c r="H198" s="32">
        <v>0.01103161165</v>
      </c>
      <c r="I198" s="47">
        <v>0.181297172476154</v>
      </c>
      <c r="J198" s="20">
        <v>12.354</v>
      </c>
      <c r="K198" s="20">
        <v>-0.016</v>
      </c>
      <c r="L198" s="36">
        <v>11.03161165</v>
      </c>
      <c r="M198" s="20">
        <v>13.277777096606036</v>
      </c>
      <c r="N198" s="20">
        <v>36.435</v>
      </c>
      <c r="O198" s="20">
        <v>0.045</v>
      </c>
      <c r="P198" s="36">
        <v>11.03161165</v>
      </c>
      <c r="Q198" s="20">
        <v>44.62723917707553</v>
      </c>
      <c r="R198" s="56">
        <f t="shared" si="3"/>
        <v>5.515805825</v>
      </c>
      <c r="S198" s="32">
        <v>70.51165746800726</v>
      </c>
      <c r="T198" s="32">
        <v>0.9217745544060902</v>
      </c>
      <c r="U198" s="20">
        <v>0.03338921155919943</v>
      </c>
      <c r="V198" s="28"/>
      <c r="W198" s="28"/>
      <c r="X198" s="28"/>
      <c r="Y198" s="28"/>
      <c r="Z198" s="28"/>
    </row>
    <row r="199" ht="15.75" customHeight="1">
      <c r="A199" s="20" t="s">
        <v>463</v>
      </c>
      <c r="B199" s="20"/>
      <c r="C199" s="20" t="s">
        <v>236</v>
      </c>
      <c r="D199" s="36">
        <v>13.78951456</v>
      </c>
      <c r="E199" s="140">
        <f t="shared" si="1"/>
        <v>0.01378951456</v>
      </c>
      <c r="F199" s="36">
        <f t="shared" si="18"/>
        <v>1.305339642</v>
      </c>
      <c r="G199" s="36">
        <v>13.78951456</v>
      </c>
      <c r="H199" s="32">
        <v>0.01378951456</v>
      </c>
      <c r="I199" s="47">
        <v>0.14503773800721814</v>
      </c>
      <c r="J199" s="20">
        <v>12.354</v>
      </c>
      <c r="K199" s="20">
        <v>-0.016</v>
      </c>
      <c r="L199" s="36">
        <v>13.78951456</v>
      </c>
      <c r="M199" s="20">
        <v>13.230456016703613</v>
      </c>
      <c r="N199" s="20">
        <v>36.435</v>
      </c>
      <c r="O199" s="20">
        <v>0.045</v>
      </c>
      <c r="P199" s="36">
        <v>13.78951456</v>
      </c>
      <c r="Q199" s="20">
        <v>44.181358939626755</v>
      </c>
      <c r="R199" s="56">
        <f t="shared" si="3"/>
        <v>6.89475728</v>
      </c>
      <c r="S199" s="32">
        <v>70.51165746800726</v>
      </c>
      <c r="T199" s="32">
        <v>0.9022181930253405</v>
      </c>
      <c r="U199" s="20">
        <v>0.03101932593649541</v>
      </c>
      <c r="V199" s="28"/>
      <c r="W199" s="28"/>
      <c r="X199" s="28"/>
      <c r="Y199" s="28"/>
      <c r="Z199" s="28"/>
    </row>
    <row r="200" ht="15.75" customHeight="1">
      <c r="A200" s="20" t="s">
        <v>463</v>
      </c>
      <c r="B200" s="20"/>
      <c r="C200" s="20" t="s">
        <v>236</v>
      </c>
      <c r="D200" s="36">
        <v>16.54741747</v>
      </c>
      <c r="E200" s="140">
        <f t="shared" si="1"/>
        <v>0.01654741747</v>
      </c>
      <c r="F200" s="36">
        <f t="shared" si="18"/>
        <v>1.087783035</v>
      </c>
      <c r="G200" s="36">
        <v>16.54741747</v>
      </c>
      <c r="H200" s="32">
        <v>0.01654741747</v>
      </c>
      <c r="I200" s="47">
        <v>0.12086478168729009</v>
      </c>
      <c r="J200" s="20">
        <v>12.354</v>
      </c>
      <c r="K200" s="20">
        <v>-0.016</v>
      </c>
      <c r="L200" s="36">
        <v>16.54741747</v>
      </c>
      <c r="M200" s="20">
        <v>13.19191709845445</v>
      </c>
      <c r="N200" s="20">
        <v>36.435</v>
      </c>
      <c r="O200" s="20">
        <v>0.045</v>
      </c>
      <c r="P200" s="36">
        <v>16.54741747</v>
      </c>
      <c r="Q200" s="20">
        <v>43.820357242249194</v>
      </c>
      <c r="R200" s="56">
        <f t="shared" si="3"/>
        <v>8.273708735</v>
      </c>
      <c r="S200" s="32">
        <v>70.51165746800726</v>
      </c>
      <c r="T200" s="32">
        <v>0.8826618316445906</v>
      </c>
      <c r="U200" s="20">
        <v>0.028730037170893542</v>
      </c>
      <c r="V200" s="28"/>
      <c r="W200" s="28"/>
      <c r="X200" s="28"/>
      <c r="Y200" s="28"/>
      <c r="Z200" s="28"/>
    </row>
    <row r="201" ht="15.75" customHeight="1">
      <c r="A201" s="20" t="s">
        <v>463</v>
      </c>
      <c r="B201" s="20"/>
      <c r="C201" s="20" t="s">
        <v>236</v>
      </c>
      <c r="D201" s="36">
        <v>17.92636893</v>
      </c>
      <c r="E201" s="140">
        <f t="shared" si="1"/>
        <v>0.01792636893</v>
      </c>
      <c r="F201" s="36">
        <f t="shared" si="18"/>
        <v>1.004107417</v>
      </c>
      <c r="G201" s="36">
        <v>17.92636893</v>
      </c>
      <c r="H201" s="32">
        <v>0.01792636893</v>
      </c>
      <c r="I201" s="47">
        <v>0.1115674907623359</v>
      </c>
      <c r="J201" s="20">
        <v>12.354</v>
      </c>
      <c r="K201" s="20">
        <v>-0.016</v>
      </c>
      <c r="L201" s="36">
        <v>17.92636893</v>
      </c>
      <c r="M201" s="20">
        <v>13.17503324392511</v>
      </c>
      <c r="N201" s="20">
        <v>36.435</v>
      </c>
      <c r="O201" s="20">
        <v>0.045</v>
      </c>
      <c r="P201" s="36">
        <v>17.92636893</v>
      </c>
      <c r="Q201" s="20">
        <v>43.662803657959664</v>
      </c>
      <c r="R201" s="56">
        <f t="shared" si="3"/>
        <v>8.963184465</v>
      </c>
      <c r="S201" s="32">
        <v>70.51165746800726</v>
      </c>
      <c r="T201" s="32">
        <v>0.8728836509187605</v>
      </c>
      <c r="U201" s="20"/>
      <c r="V201" s="28"/>
      <c r="W201" s="28"/>
      <c r="X201" s="28"/>
      <c r="Y201" s="28"/>
      <c r="Z201" s="28"/>
    </row>
    <row r="202" ht="15.75" customHeight="1">
      <c r="A202" s="20" t="s">
        <v>463</v>
      </c>
      <c r="B202" s="20"/>
      <c r="C202" s="20" t="s">
        <v>236</v>
      </c>
      <c r="D202" s="36">
        <v>19.30532038</v>
      </c>
      <c r="E202" s="140">
        <f t="shared" si="1"/>
        <v>0.01930532038</v>
      </c>
      <c r="F202" s="36">
        <f t="shared" si="18"/>
        <v>0.9323854588</v>
      </c>
      <c r="G202" s="36">
        <v>19.30532038</v>
      </c>
      <c r="H202" s="32">
        <v>0.01930532038</v>
      </c>
      <c r="I202" s="47">
        <v>0.10359838431233535</v>
      </c>
      <c r="J202" s="20">
        <v>12.354</v>
      </c>
      <c r="K202" s="20">
        <v>-0.016</v>
      </c>
      <c r="L202" s="36">
        <v>19.30532038</v>
      </c>
      <c r="M202" s="20">
        <v>13.15942050210234</v>
      </c>
      <c r="N202" s="20">
        <v>36.435</v>
      </c>
      <c r="O202" s="20">
        <v>0.045</v>
      </c>
      <c r="P202" s="36">
        <v>19.30532038</v>
      </c>
      <c r="Q202" s="20">
        <v>43.51743689941641</v>
      </c>
      <c r="R202" s="56">
        <f t="shared" si="3"/>
        <v>9.65266019</v>
      </c>
      <c r="S202" s="32">
        <v>70.51165746800726</v>
      </c>
      <c r="T202" s="32">
        <v>0.8631054702638407</v>
      </c>
      <c r="U202" s="20">
        <v>0.02880008315808</v>
      </c>
      <c r="V202" s="28"/>
      <c r="W202" s="28"/>
      <c r="X202" s="28"/>
      <c r="Y202" s="28"/>
      <c r="Z202" s="28"/>
    </row>
    <row r="203" ht="15.75" customHeight="1">
      <c r="A203" s="20" t="s">
        <v>463</v>
      </c>
      <c r="B203" s="20"/>
      <c r="C203" s="20" t="s">
        <v>236</v>
      </c>
      <c r="D203" s="36">
        <v>20.68427184</v>
      </c>
      <c r="E203" s="140">
        <f t="shared" si="1"/>
        <v>0.02068427184</v>
      </c>
      <c r="F203" s="36">
        <f t="shared" si="18"/>
        <v>0.870226428</v>
      </c>
      <c r="G203" s="36">
        <v>20.68427184</v>
      </c>
      <c r="H203" s="32">
        <v>0.02068427184</v>
      </c>
      <c r="I203" s="47">
        <v>0.09669182533814542</v>
      </c>
      <c r="J203" s="20">
        <v>12.354</v>
      </c>
      <c r="K203" s="20">
        <v>-0.016</v>
      </c>
      <c r="L203" s="36">
        <v>20.68427184</v>
      </c>
      <c r="M203" s="20">
        <v>13.14490201758783</v>
      </c>
      <c r="N203" s="20">
        <v>36.435</v>
      </c>
      <c r="O203" s="20">
        <v>0.045</v>
      </c>
      <c r="P203" s="36">
        <v>20.68427184</v>
      </c>
      <c r="Q203" s="20">
        <v>43.38253873322016</v>
      </c>
      <c r="R203" s="56">
        <f t="shared" si="3"/>
        <v>10.34213592</v>
      </c>
      <c r="S203" s="32">
        <v>70.51165746800726</v>
      </c>
      <c r="T203" s="32">
        <v>0.8533272895380106</v>
      </c>
      <c r="U203" s="20"/>
      <c r="V203" s="28"/>
      <c r="W203" s="28"/>
      <c r="X203" s="28"/>
      <c r="Y203" s="28"/>
      <c r="Z203" s="28"/>
    </row>
    <row r="204" ht="15.75" customHeight="1">
      <c r="A204" s="20" t="s">
        <v>463</v>
      </c>
      <c r="B204" s="20"/>
      <c r="C204" s="20" t="s">
        <v>236</v>
      </c>
      <c r="D204" s="36">
        <v>22.0632233</v>
      </c>
      <c r="E204" s="140">
        <f t="shared" si="1"/>
        <v>0.0220632233</v>
      </c>
      <c r="F204" s="36">
        <f t="shared" si="18"/>
        <v>0.8158372761</v>
      </c>
      <c r="G204" s="36">
        <v>22.0632233</v>
      </c>
      <c r="H204" s="32">
        <v>0.0220632233</v>
      </c>
      <c r="I204" s="47">
        <v>0.090648586238077</v>
      </c>
      <c r="J204" s="20">
        <v>12.354</v>
      </c>
      <c r="K204" s="20">
        <v>-0.016</v>
      </c>
      <c r="L204" s="36">
        <v>22.0632233</v>
      </c>
      <c r="M204" s="20">
        <v>13.131335382732214</v>
      </c>
      <c r="N204" s="20">
        <v>36.435</v>
      </c>
      <c r="O204" s="20">
        <v>0.045</v>
      </c>
      <c r="P204" s="36">
        <v>22.0632233</v>
      </c>
      <c r="Q204" s="20">
        <v>43.256728492264905</v>
      </c>
      <c r="R204" s="56">
        <f t="shared" si="3"/>
        <v>11.03161165</v>
      </c>
      <c r="S204" s="32">
        <v>70.51165746800726</v>
      </c>
      <c r="T204" s="32">
        <v>0.8435491088121805</v>
      </c>
      <c r="U204" s="20">
        <v>0.02864700055013646</v>
      </c>
      <c r="V204" s="28"/>
      <c r="W204" s="28"/>
      <c r="X204" s="28"/>
      <c r="Y204" s="28"/>
      <c r="Z204" s="28"/>
    </row>
    <row r="205" ht="15.75" customHeight="1">
      <c r="A205" s="20" t="s">
        <v>200</v>
      </c>
      <c r="B205" s="20"/>
      <c r="C205" s="20" t="s">
        <v>236</v>
      </c>
      <c r="D205" s="36">
        <v>2.757902912</v>
      </c>
      <c r="E205" s="140">
        <f t="shared" si="1"/>
        <v>0.002757902912</v>
      </c>
      <c r="F205" s="36">
        <f t="shared" ref="F205:F214" si="19">0.017/E205</f>
        <v>6.164103865</v>
      </c>
      <c r="G205" s="36">
        <v>2.757902912</v>
      </c>
      <c r="H205" s="32">
        <v>0.0027579029120000003</v>
      </c>
      <c r="I205" s="47">
        <v>1.087783035054136</v>
      </c>
      <c r="J205" s="20">
        <v>18.271</v>
      </c>
      <c r="K205" s="20">
        <v>-0.014</v>
      </c>
      <c r="L205" s="36">
        <v>2.757902912</v>
      </c>
      <c r="M205" s="20">
        <v>19.84240053539935</v>
      </c>
      <c r="N205" s="20">
        <v>10.363</v>
      </c>
      <c r="O205" s="20">
        <v>0.058</v>
      </c>
      <c r="P205" s="36">
        <v>2.757902912</v>
      </c>
      <c r="Q205" s="20">
        <v>14.585855867519596</v>
      </c>
      <c r="R205" s="56">
        <f t="shared" si="3"/>
        <v>0.9193009707</v>
      </c>
      <c r="S205" s="32">
        <v>60.14932974041283</v>
      </c>
      <c r="T205" s="32">
        <v>0.9847163555332353</v>
      </c>
      <c r="U205" s="20"/>
      <c r="V205" s="28"/>
      <c r="W205" s="28"/>
      <c r="X205" s="28"/>
      <c r="Y205" s="28"/>
      <c r="Z205" s="28"/>
    </row>
    <row r="206" ht="15.75" customHeight="1">
      <c r="A206" s="20" t="s">
        <v>200</v>
      </c>
      <c r="B206" s="20"/>
      <c r="C206" s="20" t="s">
        <v>236</v>
      </c>
      <c r="D206" s="36">
        <v>5.515805824</v>
      </c>
      <c r="E206" s="140">
        <f t="shared" si="1"/>
        <v>0.005515805824</v>
      </c>
      <c r="F206" s="36">
        <f t="shared" si="19"/>
        <v>3.082051933</v>
      </c>
      <c r="G206" s="36">
        <v>5.515805824</v>
      </c>
      <c r="H206" s="32">
        <v>0.0055158058240000005</v>
      </c>
      <c r="I206" s="47">
        <v>0.543891517527068</v>
      </c>
      <c r="J206" s="20">
        <v>18.271</v>
      </c>
      <c r="K206" s="20">
        <v>-0.014</v>
      </c>
      <c r="L206" s="36">
        <v>5.515805824</v>
      </c>
      <c r="M206" s="20">
        <v>19.650779932272776</v>
      </c>
      <c r="N206" s="20">
        <v>10.363</v>
      </c>
      <c r="O206" s="20">
        <v>0.058</v>
      </c>
      <c r="P206" s="36">
        <v>5.515805824</v>
      </c>
      <c r="Q206" s="20">
        <v>14.011098232705008</v>
      </c>
      <c r="R206" s="56">
        <f t="shared" si="3"/>
        <v>1.838601941</v>
      </c>
      <c r="S206" s="32">
        <v>60.14932974041283</v>
      </c>
      <c r="T206" s="32">
        <v>0.9694327110664706</v>
      </c>
      <c r="U206" s="20"/>
      <c r="V206" s="28"/>
      <c r="W206" s="28"/>
      <c r="X206" s="28"/>
      <c r="Y206" s="28"/>
      <c r="Z206" s="28"/>
    </row>
    <row r="207" ht="15.75" customHeight="1">
      <c r="A207" s="20" t="s">
        <v>200</v>
      </c>
      <c r="B207" s="20"/>
      <c r="C207" s="20" t="s">
        <v>236</v>
      </c>
      <c r="D207" s="36">
        <v>8.273708736</v>
      </c>
      <c r="E207" s="140">
        <f t="shared" si="1"/>
        <v>0.008273708736</v>
      </c>
      <c r="F207" s="36">
        <f t="shared" si="19"/>
        <v>2.054701288</v>
      </c>
      <c r="G207" s="36">
        <v>8.273708736</v>
      </c>
      <c r="H207" s="32">
        <v>0.008273708736</v>
      </c>
      <c r="I207" s="47">
        <v>0.3625943450180454</v>
      </c>
      <c r="J207" s="20">
        <v>18.271</v>
      </c>
      <c r="K207" s="20">
        <v>-0.014</v>
      </c>
      <c r="L207" s="36">
        <v>8.273708736</v>
      </c>
      <c r="M207" s="20">
        <v>19.539548056931437</v>
      </c>
      <c r="N207" s="20">
        <v>10.363</v>
      </c>
      <c r="O207" s="20">
        <v>0.058</v>
      </c>
      <c r="P207" s="36">
        <v>8.273708736</v>
      </c>
      <c r="Q207" s="20">
        <v>13.68544378047041</v>
      </c>
      <c r="R207" s="56">
        <f t="shared" si="3"/>
        <v>2.757902912</v>
      </c>
      <c r="S207" s="32">
        <v>60.14932974041283</v>
      </c>
      <c r="T207" s="32">
        <v>0.9541490665997059</v>
      </c>
      <c r="U207" s="20"/>
      <c r="V207" s="28"/>
      <c r="W207" s="28"/>
      <c r="X207" s="28"/>
      <c r="Y207" s="28"/>
      <c r="Z207" s="28"/>
    </row>
    <row r="208" ht="15.75" customHeight="1">
      <c r="A208" s="20" t="s">
        <v>200</v>
      </c>
      <c r="B208" s="20"/>
      <c r="C208" s="20" t="s">
        <v>236</v>
      </c>
      <c r="D208" s="36">
        <v>11.03161165</v>
      </c>
      <c r="E208" s="140">
        <f t="shared" si="1"/>
        <v>0.01103161165</v>
      </c>
      <c r="F208" s="36">
        <f t="shared" si="19"/>
        <v>1.541025966</v>
      </c>
      <c r="G208" s="36">
        <v>11.03161165</v>
      </c>
      <c r="H208" s="32">
        <v>0.01103161165</v>
      </c>
      <c r="I208" s="47">
        <v>0.27194575871423105</v>
      </c>
      <c r="J208" s="20">
        <v>18.271</v>
      </c>
      <c r="K208" s="20">
        <v>-0.014</v>
      </c>
      <c r="L208" s="36">
        <v>11.03161165</v>
      </c>
      <c r="M208" s="20">
        <v>19.461009833801473</v>
      </c>
      <c r="N208" s="20">
        <v>10.363</v>
      </c>
      <c r="O208" s="20">
        <v>0.058</v>
      </c>
      <c r="P208" s="36">
        <v>11.03161165</v>
      </c>
      <c r="Q208" s="20">
        <v>13.458989000542536</v>
      </c>
      <c r="R208" s="56">
        <f t="shared" si="3"/>
        <v>3.677203883</v>
      </c>
      <c r="S208" s="32">
        <v>60.14932974041283</v>
      </c>
      <c r="T208" s="32">
        <v>0.9388654221218576</v>
      </c>
      <c r="U208" s="20"/>
      <c r="V208" s="28"/>
      <c r="W208" s="28"/>
      <c r="X208" s="28"/>
      <c r="Y208" s="28"/>
      <c r="Z208" s="28"/>
    </row>
    <row r="209" ht="15.75" customHeight="1">
      <c r="A209" s="20" t="s">
        <v>200</v>
      </c>
      <c r="B209" s="20"/>
      <c r="C209" s="20" t="s">
        <v>236</v>
      </c>
      <c r="D209" s="36">
        <v>13.78951456</v>
      </c>
      <c r="E209" s="140">
        <f t="shared" si="1"/>
        <v>0.01378951456</v>
      </c>
      <c r="F209" s="36">
        <f t="shared" si="19"/>
        <v>1.232820773</v>
      </c>
      <c r="G209" s="36">
        <v>13.78951456</v>
      </c>
      <c r="H209" s="32">
        <v>0.01378951456</v>
      </c>
      <c r="I209" s="47">
        <v>0.2175566070108272</v>
      </c>
      <c r="J209" s="20">
        <v>18.271</v>
      </c>
      <c r="K209" s="20">
        <v>-0.014</v>
      </c>
      <c r="L209" s="36">
        <v>13.78951456</v>
      </c>
      <c r="M209" s="20">
        <v>19.400308315434497</v>
      </c>
      <c r="N209" s="20">
        <v>10.363</v>
      </c>
      <c r="O209" s="20">
        <v>0.058</v>
      </c>
      <c r="P209" s="36">
        <v>13.78951456</v>
      </c>
      <c r="Q209" s="20">
        <v>13.285920746400796</v>
      </c>
      <c r="R209" s="56">
        <f t="shared" si="3"/>
        <v>4.596504853</v>
      </c>
      <c r="S209" s="32">
        <v>60.14932974041283</v>
      </c>
      <c r="T209" s="32">
        <v>0.9235817776661764</v>
      </c>
      <c r="U209" s="20"/>
      <c r="V209" s="28"/>
      <c r="W209" s="28"/>
      <c r="X209" s="28"/>
      <c r="Y209" s="28"/>
      <c r="Z209" s="28"/>
    </row>
    <row r="210" ht="15.75" customHeight="1">
      <c r="A210" s="20" t="s">
        <v>200</v>
      </c>
      <c r="B210" s="20"/>
      <c r="C210" s="20" t="s">
        <v>236</v>
      </c>
      <c r="D210" s="36">
        <v>16.54741747</v>
      </c>
      <c r="E210" s="140">
        <f t="shared" si="1"/>
        <v>0.01654741747</v>
      </c>
      <c r="F210" s="36">
        <f t="shared" si="19"/>
        <v>1.027350644</v>
      </c>
      <c r="G210" s="36">
        <v>16.54741747</v>
      </c>
      <c r="H210" s="32">
        <v>0.01654741747</v>
      </c>
      <c r="I210" s="47">
        <v>0.18129717253093514</v>
      </c>
      <c r="J210" s="20">
        <v>18.271</v>
      </c>
      <c r="K210" s="20">
        <v>-0.014</v>
      </c>
      <c r="L210" s="36">
        <v>16.54741747</v>
      </c>
      <c r="M210" s="20">
        <v>19.35085213900757</v>
      </c>
      <c r="N210" s="20">
        <v>10.363</v>
      </c>
      <c r="O210" s="20">
        <v>0.058</v>
      </c>
      <c r="P210" s="36">
        <v>16.54741747</v>
      </c>
      <c r="Q210" s="20">
        <v>13.146167006536084</v>
      </c>
      <c r="R210" s="56">
        <f t="shared" si="3"/>
        <v>5.515805823</v>
      </c>
      <c r="S210" s="32">
        <v>60.14932974041283</v>
      </c>
      <c r="T210" s="32">
        <v>0.9082981332104952</v>
      </c>
      <c r="U210" s="20"/>
      <c r="V210" s="28"/>
      <c r="W210" s="28"/>
      <c r="X210" s="28"/>
      <c r="Y210" s="28"/>
      <c r="Z210" s="28"/>
    </row>
    <row r="211" ht="15.75" customHeight="1">
      <c r="A211" s="20" t="s">
        <v>200</v>
      </c>
      <c r="B211" s="20"/>
      <c r="C211" s="20" t="s">
        <v>236</v>
      </c>
      <c r="D211" s="36">
        <v>17.92636893</v>
      </c>
      <c r="E211" s="140">
        <f t="shared" si="1"/>
        <v>0.01792636893</v>
      </c>
      <c r="F211" s="36">
        <f t="shared" si="19"/>
        <v>0.9483236715</v>
      </c>
      <c r="G211" s="36">
        <v>17.92636893</v>
      </c>
      <c r="H211" s="32">
        <v>0.01792636893</v>
      </c>
      <c r="I211" s="47">
        <v>0.16735123614350383</v>
      </c>
      <c r="J211" s="20">
        <v>18.271</v>
      </c>
      <c r="K211" s="20">
        <v>-0.014</v>
      </c>
      <c r="L211" s="36">
        <v>17.92636893</v>
      </c>
      <c r="M211" s="20">
        <v>19.329179759809985</v>
      </c>
      <c r="N211" s="20">
        <v>10.363</v>
      </c>
      <c r="O211" s="20">
        <v>0.058</v>
      </c>
      <c r="P211" s="36">
        <v>17.92636893</v>
      </c>
      <c r="Q211" s="20">
        <v>13.085277675821109</v>
      </c>
      <c r="R211" s="56">
        <f t="shared" si="3"/>
        <v>5.97545631</v>
      </c>
      <c r="S211" s="32">
        <v>60.14932974041283</v>
      </c>
      <c r="T211" s="32">
        <v>0.9006563109549459</v>
      </c>
      <c r="U211" s="20"/>
      <c r="V211" s="28"/>
      <c r="W211" s="28"/>
      <c r="X211" s="28"/>
      <c r="Y211" s="28"/>
      <c r="Z211" s="28"/>
    </row>
    <row r="212" ht="15.75" customHeight="1">
      <c r="A212" s="20" t="s">
        <v>200</v>
      </c>
      <c r="B212" s="20"/>
      <c r="C212" s="20" t="s">
        <v>236</v>
      </c>
      <c r="D212" s="36">
        <v>19.30532038</v>
      </c>
      <c r="E212" s="140">
        <f t="shared" si="1"/>
        <v>0.01930532038</v>
      </c>
      <c r="F212" s="36">
        <f t="shared" si="19"/>
        <v>0.8805862667</v>
      </c>
      <c r="G212" s="36">
        <v>19.30532038</v>
      </c>
      <c r="H212" s="32">
        <v>0.01930532038</v>
      </c>
      <c r="I212" s="47">
        <v>0.15539757646850302</v>
      </c>
      <c r="J212" s="20">
        <v>18.271</v>
      </c>
      <c r="K212" s="20">
        <v>-0.014</v>
      </c>
      <c r="L212" s="36">
        <v>19.30532038</v>
      </c>
      <c r="M212" s="20">
        <v>19.30913591114152</v>
      </c>
      <c r="N212" s="20">
        <v>10.363</v>
      </c>
      <c r="O212" s="20">
        <v>0.058</v>
      </c>
      <c r="P212" s="36">
        <v>19.30532038</v>
      </c>
      <c r="Q212" s="20">
        <v>13.029154421874711</v>
      </c>
      <c r="R212" s="56">
        <f t="shared" si="3"/>
        <v>6.435106793</v>
      </c>
      <c r="S212" s="32">
        <v>60.14932974041283</v>
      </c>
      <c r="T212" s="32">
        <v>0.893014488754814</v>
      </c>
      <c r="U212" s="20"/>
      <c r="V212" s="28"/>
      <c r="W212" s="28"/>
      <c r="X212" s="28"/>
      <c r="Y212" s="28"/>
      <c r="Z212" s="28"/>
    </row>
    <row r="213" ht="15.75" customHeight="1">
      <c r="A213" s="20" t="s">
        <v>200</v>
      </c>
      <c r="B213" s="20"/>
      <c r="C213" s="20" t="s">
        <v>236</v>
      </c>
      <c r="D213" s="36">
        <v>20.68427184</v>
      </c>
      <c r="E213" s="140">
        <f t="shared" si="1"/>
        <v>0.02068427184</v>
      </c>
      <c r="F213" s="36">
        <f t="shared" si="19"/>
        <v>0.8218805154</v>
      </c>
      <c r="G213" s="36">
        <v>20.68427184</v>
      </c>
      <c r="H213" s="32">
        <v>0.02068427184</v>
      </c>
      <c r="I213" s="47">
        <v>0.14503773800721814</v>
      </c>
      <c r="J213" s="20">
        <v>18.271</v>
      </c>
      <c r="K213" s="20">
        <v>-0.014</v>
      </c>
      <c r="L213" s="36">
        <v>20.68427184</v>
      </c>
      <c r="M213" s="20">
        <v>19.290494217288607</v>
      </c>
      <c r="N213" s="20">
        <v>10.363</v>
      </c>
      <c r="O213" s="20">
        <v>0.058</v>
      </c>
      <c r="P213" s="36">
        <v>20.68427184</v>
      </c>
      <c r="Q213" s="20">
        <v>12.97712130960846</v>
      </c>
      <c r="R213" s="56">
        <f t="shared" si="3"/>
        <v>6.89475728</v>
      </c>
      <c r="S213" s="32">
        <v>60.14932974041283</v>
      </c>
      <c r="T213" s="32">
        <v>0.8853726664992647</v>
      </c>
      <c r="U213" s="20"/>
      <c r="V213" s="28"/>
      <c r="W213" s="28"/>
      <c r="X213" s="28"/>
      <c r="Y213" s="28"/>
      <c r="Z213" s="28"/>
    </row>
    <row r="214" ht="15.75" customHeight="1">
      <c r="A214" s="20" t="s">
        <v>200</v>
      </c>
      <c r="B214" s="20"/>
      <c r="C214" s="20" t="s">
        <v>236</v>
      </c>
      <c r="D214" s="36">
        <v>22.0632233</v>
      </c>
      <c r="E214" s="140">
        <f t="shared" si="1"/>
        <v>0.0220632233</v>
      </c>
      <c r="F214" s="36">
        <f t="shared" si="19"/>
        <v>0.770512983</v>
      </c>
      <c r="G214" s="36">
        <v>22.0632233</v>
      </c>
      <c r="H214" s="32">
        <v>0.0220632233</v>
      </c>
      <c r="I214" s="47">
        <v>0.13597287935711552</v>
      </c>
      <c r="J214" s="20">
        <v>18.271</v>
      </c>
      <c r="K214" s="20">
        <v>-0.014</v>
      </c>
      <c r="L214" s="36">
        <v>22.0632233</v>
      </c>
      <c r="M214" s="20">
        <v>19.27307236952379</v>
      </c>
      <c r="N214" s="20">
        <v>10.363</v>
      </c>
      <c r="O214" s="20">
        <v>0.058</v>
      </c>
      <c r="P214" s="36">
        <v>22.0632233</v>
      </c>
      <c r="Q214" s="20">
        <v>12.928635707927498</v>
      </c>
      <c r="R214" s="56">
        <f t="shared" si="3"/>
        <v>7.354407767</v>
      </c>
      <c r="S214" s="32">
        <v>60.14932974041283</v>
      </c>
      <c r="T214" s="32">
        <v>0.8777308442437153</v>
      </c>
      <c r="U214" s="20"/>
      <c r="V214" s="28"/>
      <c r="W214" s="28"/>
      <c r="X214" s="28"/>
      <c r="Y214" s="28"/>
      <c r="Z214" s="28"/>
    </row>
    <row r="215" ht="15.75" customHeight="1">
      <c r="A215" s="20" t="s">
        <v>206</v>
      </c>
      <c r="B215" s="20"/>
      <c r="C215" s="20" t="s">
        <v>236</v>
      </c>
      <c r="D215" s="36">
        <v>2.757902912</v>
      </c>
      <c r="E215" s="140">
        <f t="shared" si="1"/>
        <v>0.002757902912</v>
      </c>
      <c r="F215" s="36">
        <f t="shared" ref="F215:F222" si="20">0.023/E215</f>
        <v>8.339669935</v>
      </c>
      <c r="G215" s="36">
        <v>2.757902912</v>
      </c>
      <c r="H215" s="32">
        <v>0.0027579029120000003</v>
      </c>
      <c r="I215" s="47">
        <v>1.087783035054136</v>
      </c>
      <c r="J215" s="20">
        <v>13.703</v>
      </c>
      <c r="K215" s="20">
        <v>-0.02</v>
      </c>
      <c r="L215" s="36">
        <v>2.757902912</v>
      </c>
      <c r="M215" s="20">
        <v>15.41714930414471</v>
      </c>
      <c r="N215" s="20">
        <v>73.535</v>
      </c>
      <c r="O215" s="20">
        <v>0.065</v>
      </c>
      <c r="P215" s="36">
        <v>2.757902912</v>
      </c>
      <c r="Q215" s="20">
        <v>107.8590183823659</v>
      </c>
      <c r="R215" s="56">
        <f t="shared" si="3"/>
        <v>0.9193009707</v>
      </c>
      <c r="S215" s="32">
        <v>70.70539615584448</v>
      </c>
      <c r="T215" s="32">
        <v>0.9869981497785487</v>
      </c>
      <c r="U215" s="20"/>
      <c r="V215" s="28"/>
      <c r="W215" s="28"/>
      <c r="X215" s="28"/>
      <c r="Y215" s="28"/>
      <c r="Z215" s="28"/>
    </row>
    <row r="216" ht="15.75" customHeight="1">
      <c r="A216" s="20" t="s">
        <v>206</v>
      </c>
      <c r="B216" s="20"/>
      <c r="C216" s="20" t="s">
        <v>236</v>
      </c>
      <c r="D216" s="36">
        <v>5.515805824</v>
      </c>
      <c r="E216" s="140">
        <f t="shared" si="1"/>
        <v>0.005515805824</v>
      </c>
      <c r="F216" s="36">
        <f t="shared" si="20"/>
        <v>4.169834968</v>
      </c>
      <c r="G216" s="36">
        <v>5.515805824</v>
      </c>
      <c r="H216" s="32">
        <v>0.0055158058240000005</v>
      </c>
      <c r="I216" s="47">
        <v>0.543891517527068</v>
      </c>
      <c r="J216" s="20">
        <v>13.703</v>
      </c>
      <c r="K216" s="20">
        <v>-0.02</v>
      </c>
      <c r="L216" s="36">
        <v>5.515805824</v>
      </c>
      <c r="M216" s="20">
        <v>15.204896853804549</v>
      </c>
      <c r="N216" s="20">
        <v>73.535</v>
      </c>
      <c r="O216" s="20">
        <v>0.065</v>
      </c>
      <c r="P216" s="36">
        <v>5.515805824</v>
      </c>
      <c r="Q216" s="20">
        <v>103.10732358288004</v>
      </c>
      <c r="R216" s="56">
        <f t="shared" si="3"/>
        <v>1.838601941</v>
      </c>
      <c r="S216" s="32">
        <v>70.70539615584448</v>
      </c>
      <c r="T216" s="32">
        <v>0.9739962995570974</v>
      </c>
      <c r="U216" s="20">
        <v>0.09490993472905693</v>
      </c>
      <c r="V216" s="28"/>
      <c r="W216" s="28"/>
      <c r="X216" s="28"/>
      <c r="Y216" s="28"/>
      <c r="Z216" s="28"/>
    </row>
    <row r="217" ht="15.75" customHeight="1">
      <c r="A217" s="20" t="s">
        <v>206</v>
      </c>
      <c r="B217" s="20"/>
      <c r="C217" s="20" t="s">
        <v>236</v>
      </c>
      <c r="D217" s="36">
        <v>8.273708736</v>
      </c>
      <c r="E217" s="140">
        <f t="shared" si="1"/>
        <v>0.008273708736</v>
      </c>
      <c r="F217" s="36">
        <f t="shared" si="20"/>
        <v>2.779889978</v>
      </c>
      <c r="G217" s="36">
        <v>8.273708736</v>
      </c>
      <c r="H217" s="32">
        <v>0.008273708736</v>
      </c>
      <c r="I217" s="47">
        <v>0.3625943450180454</v>
      </c>
      <c r="J217" s="20">
        <v>13.703</v>
      </c>
      <c r="K217" s="20">
        <v>-0.02</v>
      </c>
      <c r="L217" s="36">
        <v>8.273708736</v>
      </c>
      <c r="M217" s="20">
        <v>15.082094345161954</v>
      </c>
      <c r="N217" s="20">
        <v>73.535</v>
      </c>
      <c r="O217" s="20">
        <v>0.065</v>
      </c>
      <c r="P217" s="36">
        <v>8.273708736</v>
      </c>
      <c r="Q217" s="20">
        <v>100.42540270599436</v>
      </c>
      <c r="R217" s="56">
        <f t="shared" si="3"/>
        <v>2.757902912</v>
      </c>
      <c r="S217" s="32">
        <v>70.70539615584448</v>
      </c>
      <c r="T217" s="32">
        <v>0.9609944493356462</v>
      </c>
      <c r="U217" s="20">
        <v>0.04342781345129044</v>
      </c>
      <c r="V217" s="28"/>
      <c r="W217" s="28"/>
      <c r="X217" s="28"/>
      <c r="Y217" s="28"/>
      <c r="Z217" s="28"/>
    </row>
    <row r="218" ht="15.75" customHeight="1">
      <c r="A218" s="20" t="s">
        <v>206</v>
      </c>
      <c r="B218" s="20"/>
      <c r="C218" s="20" t="s">
        <v>236</v>
      </c>
      <c r="D218" s="36">
        <v>11.03161165</v>
      </c>
      <c r="E218" s="140">
        <f t="shared" si="1"/>
        <v>0.01103161165</v>
      </c>
      <c r="F218" s="36">
        <f t="shared" si="20"/>
        <v>2.084917483</v>
      </c>
      <c r="G218" s="36">
        <v>11.03161165</v>
      </c>
      <c r="H218" s="32">
        <v>0.01103161165</v>
      </c>
      <c r="I218" s="47">
        <v>0.27194575871423105</v>
      </c>
      <c r="J218" s="20">
        <v>13.703</v>
      </c>
      <c r="K218" s="20">
        <v>-0.02</v>
      </c>
      <c r="L218" s="36">
        <v>11.03161165</v>
      </c>
      <c r="M218" s="20">
        <v>14.995566545615853</v>
      </c>
      <c r="N218" s="20">
        <v>73.535</v>
      </c>
      <c r="O218" s="20">
        <v>0.065</v>
      </c>
      <c r="P218" s="36">
        <v>11.03161165</v>
      </c>
      <c r="Q218" s="20">
        <v>98.56496318751549</v>
      </c>
      <c r="R218" s="56">
        <f t="shared" si="3"/>
        <v>3.677203883</v>
      </c>
      <c r="S218" s="32">
        <v>70.70539615584448</v>
      </c>
      <c r="T218" s="32">
        <v>0.9479925991047661</v>
      </c>
      <c r="U218" s="20">
        <v>0.03738802074968643</v>
      </c>
      <c r="V218" s="28"/>
      <c r="W218" s="28"/>
      <c r="X218" s="28"/>
      <c r="Y218" s="28"/>
      <c r="Z218" s="28"/>
    </row>
    <row r="219" ht="15.75" customHeight="1">
      <c r="A219" s="20" t="s">
        <v>206</v>
      </c>
      <c r="B219" s="20"/>
      <c r="C219" s="20" t="s">
        <v>236</v>
      </c>
      <c r="D219" s="36">
        <v>13.78951456</v>
      </c>
      <c r="E219" s="140">
        <f t="shared" si="1"/>
        <v>0.01378951456</v>
      </c>
      <c r="F219" s="36">
        <f t="shared" si="20"/>
        <v>1.667933987</v>
      </c>
      <c r="G219" s="36">
        <v>13.78951456</v>
      </c>
      <c r="H219" s="32">
        <v>0.01378951456</v>
      </c>
      <c r="I219" s="47">
        <v>0.2175566070108272</v>
      </c>
      <c r="J219" s="20">
        <v>13.703</v>
      </c>
      <c r="K219" s="20">
        <v>-0.02</v>
      </c>
      <c r="L219" s="36">
        <v>13.78951456</v>
      </c>
      <c r="M219" s="20">
        <v>14.928792379286666</v>
      </c>
      <c r="N219" s="20">
        <v>73.535</v>
      </c>
      <c r="O219" s="20">
        <v>0.065</v>
      </c>
      <c r="P219" s="36">
        <v>13.78951456</v>
      </c>
      <c r="Q219" s="20">
        <v>97.14566224116096</v>
      </c>
      <c r="R219" s="56">
        <f t="shared" si="3"/>
        <v>4.596504853</v>
      </c>
      <c r="S219" s="32">
        <v>70.70539615584448</v>
      </c>
      <c r="T219" s="32">
        <v>0.9349907488927436</v>
      </c>
      <c r="U219" s="20">
        <v>0.03263495817362794</v>
      </c>
      <c r="V219" s="28"/>
      <c r="W219" s="28"/>
      <c r="X219" s="28"/>
      <c r="Y219" s="28"/>
      <c r="Z219" s="28"/>
    </row>
    <row r="220" ht="15.75" customHeight="1">
      <c r="A220" s="20" t="s">
        <v>206</v>
      </c>
      <c r="B220" s="20"/>
      <c r="C220" s="20" t="s">
        <v>236</v>
      </c>
      <c r="D220" s="36">
        <v>16.54741747</v>
      </c>
      <c r="E220" s="140">
        <f t="shared" si="1"/>
        <v>0.01654741747</v>
      </c>
      <c r="F220" s="36">
        <f t="shared" si="20"/>
        <v>1.389944989</v>
      </c>
      <c r="G220" s="36">
        <v>16.54741747</v>
      </c>
      <c r="H220" s="32">
        <v>0.01654741747</v>
      </c>
      <c r="I220" s="47">
        <v>0.18129717253093514</v>
      </c>
      <c r="J220" s="20">
        <v>13.703</v>
      </c>
      <c r="K220" s="20">
        <v>-0.02</v>
      </c>
      <c r="L220" s="36">
        <v>16.54741747</v>
      </c>
      <c r="M220" s="20">
        <v>14.87445469548903</v>
      </c>
      <c r="N220" s="20">
        <v>73.535</v>
      </c>
      <c r="O220" s="20">
        <v>0.065</v>
      </c>
      <c r="P220" s="36">
        <v>16.54741747</v>
      </c>
      <c r="Q220" s="20">
        <v>96.00119348501543</v>
      </c>
      <c r="R220" s="56">
        <f t="shared" si="3"/>
        <v>5.515805823</v>
      </c>
      <c r="S220" s="32">
        <v>70.70539615584448</v>
      </c>
      <c r="T220" s="32">
        <v>0.9219888986807212</v>
      </c>
      <c r="U220" s="20">
        <v>0.031573946959676295</v>
      </c>
      <c r="V220" s="28"/>
      <c r="W220" s="28"/>
      <c r="X220" s="28"/>
      <c r="Y220" s="28"/>
      <c r="Z220" s="28"/>
    </row>
    <row r="221" ht="15.75" customHeight="1">
      <c r="A221" s="20" t="s">
        <v>206</v>
      </c>
      <c r="B221" s="20"/>
      <c r="C221" s="20" t="s">
        <v>236</v>
      </c>
      <c r="D221" s="36">
        <v>19.30532038</v>
      </c>
      <c r="E221" s="140">
        <f t="shared" si="1"/>
        <v>0.01930532038</v>
      </c>
      <c r="F221" s="36">
        <f t="shared" si="20"/>
        <v>1.19138142</v>
      </c>
      <c r="G221" s="36">
        <v>19.30532038</v>
      </c>
      <c r="H221" s="32">
        <v>0.01930532038</v>
      </c>
      <c r="I221" s="47">
        <v>0.15539757646850302</v>
      </c>
      <c r="J221" s="20">
        <v>13.703</v>
      </c>
      <c r="K221" s="20">
        <v>-0.02</v>
      </c>
      <c r="L221" s="36">
        <v>19.30532038</v>
      </c>
      <c r="M221" s="20">
        <v>14.828667167500384</v>
      </c>
      <c r="N221" s="20">
        <v>73.535</v>
      </c>
      <c r="O221" s="20">
        <v>0.065</v>
      </c>
      <c r="P221" s="36">
        <v>19.30532038</v>
      </c>
      <c r="Q221" s="20">
        <v>95.04408431092838</v>
      </c>
      <c r="R221" s="56">
        <f t="shared" si="3"/>
        <v>6.435106793</v>
      </c>
      <c r="S221" s="32">
        <v>70.70539615584448</v>
      </c>
      <c r="T221" s="32">
        <v>0.9089870484686987</v>
      </c>
      <c r="U221" s="20">
        <v>0.029260005390629115</v>
      </c>
      <c r="V221" s="28"/>
      <c r="W221" s="28"/>
      <c r="X221" s="28"/>
      <c r="Y221" s="28"/>
      <c r="Z221" s="28"/>
    </row>
    <row r="222" ht="15.75" customHeight="1">
      <c r="A222" s="20" t="s">
        <v>206</v>
      </c>
      <c r="B222" s="20"/>
      <c r="C222" s="20" t="s">
        <v>236</v>
      </c>
      <c r="D222" s="36">
        <v>22.0632233</v>
      </c>
      <c r="E222" s="140">
        <f t="shared" si="1"/>
        <v>0.0220632233</v>
      </c>
      <c r="F222" s="36">
        <f t="shared" si="20"/>
        <v>1.042458742</v>
      </c>
      <c r="G222" s="36">
        <v>22.0632233</v>
      </c>
      <c r="H222" s="32">
        <v>0.0220632233</v>
      </c>
      <c r="I222" s="47">
        <v>0.13597287935711552</v>
      </c>
      <c r="J222" s="20">
        <v>13.703</v>
      </c>
      <c r="K222" s="20">
        <v>-0.02</v>
      </c>
      <c r="L222" s="36">
        <v>22.0632233</v>
      </c>
      <c r="M222" s="20">
        <v>14.789118149692865</v>
      </c>
      <c r="N222" s="20">
        <v>73.535</v>
      </c>
      <c r="O222" s="20">
        <v>0.065</v>
      </c>
      <c r="P222" s="36">
        <v>22.0632233</v>
      </c>
      <c r="Q222" s="20">
        <v>94.22271503790499</v>
      </c>
      <c r="R222" s="56">
        <f t="shared" si="3"/>
        <v>7.354407767</v>
      </c>
      <c r="S222" s="32">
        <v>70.70539615584448</v>
      </c>
      <c r="T222" s="32">
        <v>0.8959851982095323</v>
      </c>
      <c r="U222" s="20">
        <v>0.028522361243931912</v>
      </c>
      <c r="V222" s="28"/>
      <c r="W222" s="28"/>
      <c r="X222" s="28"/>
      <c r="Y222" s="28"/>
      <c r="Z222" s="28"/>
    </row>
    <row r="223" ht="15.75" customHeight="1">
      <c r="A223" s="20" t="s">
        <v>208</v>
      </c>
      <c r="B223" s="20"/>
      <c r="C223" s="20" t="s">
        <v>236</v>
      </c>
      <c r="D223" s="36">
        <v>4.826330096</v>
      </c>
      <c r="E223" s="140">
        <f t="shared" si="1"/>
        <v>0.004826330096</v>
      </c>
      <c r="F223" s="36">
        <f t="shared" ref="F223:F232" si="21">0.051/E223</f>
        <v>10.5670352</v>
      </c>
      <c r="G223" s="36">
        <v>4.826330096</v>
      </c>
      <c r="H223" s="32">
        <v>0.004826330096000001</v>
      </c>
      <c r="I223" s="47">
        <v>0.6215903057452206</v>
      </c>
      <c r="J223" s="20">
        <v>6.502</v>
      </c>
      <c r="K223" s="20">
        <v>-0.048</v>
      </c>
      <c r="L223" s="36">
        <v>4.826330096</v>
      </c>
      <c r="M223" s="20">
        <v>8.399111528035974</v>
      </c>
      <c r="N223" s="20">
        <v>0.249</v>
      </c>
      <c r="O223" s="20">
        <v>0.521</v>
      </c>
      <c r="P223" s="36">
        <v>4.826330096</v>
      </c>
      <c r="Q223" s="20">
        <v>4.008989128957783</v>
      </c>
      <c r="R223" s="56">
        <f t="shared" si="3"/>
        <v>1.608776699</v>
      </c>
      <c r="S223" s="32">
        <v>57.75847003115111</v>
      </c>
      <c r="T223" s="32">
        <v>0.9721464800262368</v>
      </c>
      <c r="U223" s="20"/>
      <c r="V223" s="28"/>
      <c r="W223" s="28"/>
      <c r="X223" s="28"/>
      <c r="Y223" s="28"/>
      <c r="Z223" s="28"/>
    </row>
    <row r="224" ht="15.75" customHeight="1">
      <c r="A224" s="20" t="s">
        <v>208</v>
      </c>
      <c r="B224" s="20"/>
      <c r="C224" s="20" t="s">
        <v>236</v>
      </c>
      <c r="D224" s="36">
        <v>8.273708736</v>
      </c>
      <c r="E224" s="140">
        <f t="shared" si="1"/>
        <v>0.008273708736</v>
      </c>
      <c r="F224" s="36">
        <f t="shared" si="21"/>
        <v>6.164103865</v>
      </c>
      <c r="G224" s="36">
        <v>8.273708736</v>
      </c>
      <c r="H224" s="32">
        <v>0.008273708736</v>
      </c>
      <c r="I224" s="47">
        <v>0.3625943450180454</v>
      </c>
      <c r="J224" s="20">
        <v>6.502</v>
      </c>
      <c r="K224" s="20">
        <v>-0.048</v>
      </c>
      <c r="L224" s="36">
        <v>8.273708736</v>
      </c>
      <c r="M224" s="20">
        <v>8.184598019352476</v>
      </c>
      <c r="N224" s="20">
        <v>0.249</v>
      </c>
      <c r="O224" s="20">
        <v>0.521</v>
      </c>
      <c r="P224" s="36">
        <v>8.273708736</v>
      </c>
      <c r="Q224" s="20">
        <v>3.0274538269521374</v>
      </c>
      <c r="R224" s="56">
        <f t="shared" si="3"/>
        <v>2.757902912</v>
      </c>
      <c r="S224" s="32">
        <v>57.75847003115111</v>
      </c>
      <c r="T224" s="32">
        <v>0.952251108616406</v>
      </c>
      <c r="U224" s="20"/>
      <c r="V224" s="28"/>
      <c r="W224" s="28"/>
      <c r="X224" s="28"/>
      <c r="Y224" s="28"/>
      <c r="Z224" s="28"/>
    </row>
    <row r="225" ht="15.75" customHeight="1">
      <c r="A225" s="20" t="s">
        <v>208</v>
      </c>
      <c r="B225" s="20"/>
      <c r="C225" s="20" t="s">
        <v>236</v>
      </c>
      <c r="D225" s="36">
        <v>11.72108738</v>
      </c>
      <c r="E225" s="140">
        <f t="shared" si="1"/>
        <v>0.01172108738</v>
      </c>
      <c r="F225" s="36">
        <f t="shared" si="21"/>
        <v>4.351132139</v>
      </c>
      <c r="G225" s="36">
        <v>11.72108738</v>
      </c>
      <c r="H225" s="32">
        <v>0.01172108738</v>
      </c>
      <c r="I225" s="47">
        <v>0.2559489493371561</v>
      </c>
      <c r="J225" s="20">
        <v>6.502</v>
      </c>
      <c r="K225" s="20">
        <v>-0.048</v>
      </c>
      <c r="L225" s="36">
        <v>11.72108738</v>
      </c>
      <c r="M225" s="20">
        <v>8.048899519287641</v>
      </c>
      <c r="N225" s="20">
        <v>0.249</v>
      </c>
      <c r="O225" s="20">
        <v>0.521</v>
      </c>
      <c r="P225" s="36">
        <v>11.72108738</v>
      </c>
      <c r="Q225" s="20">
        <v>2.525033063820845</v>
      </c>
      <c r="R225" s="56">
        <f t="shared" si="3"/>
        <v>3.907029127</v>
      </c>
      <c r="S225" s="32">
        <v>57.75847003115111</v>
      </c>
      <c r="T225" s="32">
        <v>0.9323557371834906</v>
      </c>
      <c r="U225" s="20"/>
      <c r="V225" s="28"/>
      <c r="W225" s="28"/>
      <c r="X225" s="28"/>
      <c r="Y225" s="28"/>
      <c r="Z225" s="28"/>
    </row>
    <row r="226" ht="15.75" customHeight="1">
      <c r="A226" s="20" t="s">
        <v>208</v>
      </c>
      <c r="B226" s="20"/>
      <c r="C226" s="20" t="s">
        <v>236</v>
      </c>
      <c r="D226" s="36">
        <v>15.16846602</v>
      </c>
      <c r="E226" s="140">
        <f t="shared" si="1"/>
        <v>0.01516846602</v>
      </c>
      <c r="F226" s="36">
        <f t="shared" si="21"/>
        <v>3.362238471</v>
      </c>
      <c r="G226" s="36">
        <v>15.16846602</v>
      </c>
      <c r="H226" s="32">
        <v>0.01516846602</v>
      </c>
      <c r="I226" s="47">
        <v>0.19777873359405132</v>
      </c>
      <c r="J226" s="20">
        <v>6.502</v>
      </c>
      <c r="K226" s="20">
        <v>-0.048</v>
      </c>
      <c r="L226" s="36">
        <v>15.16846602</v>
      </c>
      <c r="M226" s="20">
        <v>7.949901822063948</v>
      </c>
      <c r="N226" s="20">
        <v>0.249</v>
      </c>
      <c r="O226" s="20">
        <v>0.521</v>
      </c>
      <c r="P226" s="36">
        <v>15.16846602</v>
      </c>
      <c r="Q226" s="20">
        <v>2.207642471839736</v>
      </c>
      <c r="R226" s="56">
        <f t="shared" si="3"/>
        <v>5.05615534</v>
      </c>
      <c r="S226" s="32">
        <v>57.75847003115111</v>
      </c>
      <c r="T226" s="32">
        <v>0.9124603657736599</v>
      </c>
      <c r="U226" s="20"/>
      <c r="V226" s="28"/>
      <c r="W226" s="28"/>
      <c r="X226" s="28"/>
      <c r="Y226" s="28"/>
      <c r="Z226" s="28"/>
    </row>
    <row r="227" ht="15.75" customHeight="1">
      <c r="A227" s="20" t="s">
        <v>208</v>
      </c>
      <c r="B227" s="20"/>
      <c r="C227" s="20" t="s">
        <v>236</v>
      </c>
      <c r="D227" s="36">
        <v>18.61584466</v>
      </c>
      <c r="E227" s="140">
        <f t="shared" si="1"/>
        <v>0.01861584466</v>
      </c>
      <c r="F227" s="36">
        <f t="shared" si="21"/>
        <v>2.739601717</v>
      </c>
      <c r="G227" s="36">
        <v>18.61584466</v>
      </c>
      <c r="H227" s="32">
        <v>0.018615844660000002</v>
      </c>
      <c r="I227" s="47">
        <v>0.1611530421956153</v>
      </c>
      <c r="J227" s="20">
        <v>6.502</v>
      </c>
      <c r="K227" s="20">
        <v>-0.048</v>
      </c>
      <c r="L227" s="36">
        <v>18.61584466</v>
      </c>
      <c r="M227" s="20">
        <v>7.872136089237919</v>
      </c>
      <c r="N227" s="20">
        <v>0.249</v>
      </c>
      <c r="O227" s="20">
        <v>0.521</v>
      </c>
      <c r="P227" s="36">
        <v>18.61584466</v>
      </c>
      <c r="Q227" s="20">
        <v>1.9842228027981543</v>
      </c>
      <c r="R227" s="56">
        <f t="shared" si="3"/>
        <v>6.205281553</v>
      </c>
      <c r="S227" s="32">
        <v>57.75847003115111</v>
      </c>
      <c r="T227" s="32">
        <v>0.892564994363829</v>
      </c>
      <c r="U227" s="20"/>
      <c r="V227" s="28"/>
      <c r="W227" s="28"/>
      <c r="X227" s="28"/>
      <c r="Y227" s="28"/>
      <c r="Z227" s="28"/>
    </row>
    <row r="228" ht="15.75" customHeight="1">
      <c r="A228" s="20" t="s">
        <v>208</v>
      </c>
      <c r="B228" s="20"/>
      <c r="C228" s="20" t="s">
        <v>236</v>
      </c>
      <c r="D228" s="36">
        <v>20.68427184</v>
      </c>
      <c r="E228" s="140">
        <f t="shared" si="1"/>
        <v>0.02068427184</v>
      </c>
      <c r="F228" s="36">
        <f t="shared" si="21"/>
        <v>2.465641546</v>
      </c>
      <c r="G228" s="36">
        <v>20.68427184</v>
      </c>
      <c r="H228" s="32">
        <v>0.02068427184</v>
      </c>
      <c r="I228" s="47">
        <v>0.14503773800721814</v>
      </c>
      <c r="J228" s="20">
        <v>6.502</v>
      </c>
      <c r="K228" s="20">
        <v>-0.048</v>
      </c>
      <c r="L228" s="36">
        <v>20.68427184</v>
      </c>
      <c r="M228" s="20">
        <v>7.832424798757828</v>
      </c>
      <c r="N228" s="20">
        <v>0.249</v>
      </c>
      <c r="O228" s="20">
        <v>0.521</v>
      </c>
      <c r="P228" s="36">
        <v>20.68427184</v>
      </c>
      <c r="Q228" s="20">
        <v>1.878238695865419</v>
      </c>
      <c r="R228" s="56">
        <f t="shared" si="3"/>
        <v>6.89475728</v>
      </c>
      <c r="S228" s="32">
        <v>57.75847003115111</v>
      </c>
      <c r="T228" s="32">
        <v>0.8806277715410151</v>
      </c>
      <c r="U228" s="20"/>
      <c r="V228" s="28"/>
      <c r="W228" s="28"/>
      <c r="X228" s="28"/>
      <c r="Y228" s="28"/>
      <c r="Z228" s="28"/>
    </row>
    <row r="229" ht="15.75" customHeight="1">
      <c r="A229" s="20" t="s">
        <v>208</v>
      </c>
      <c r="B229" s="20"/>
      <c r="C229" s="20" t="s">
        <v>236</v>
      </c>
      <c r="D229" s="36">
        <v>22.0632233</v>
      </c>
      <c r="E229" s="140">
        <f t="shared" si="1"/>
        <v>0.0220632233</v>
      </c>
      <c r="F229" s="36">
        <f t="shared" si="21"/>
        <v>2.311538949</v>
      </c>
      <c r="G229" s="36">
        <v>22.0632233</v>
      </c>
      <c r="H229" s="32">
        <v>0.0220632233</v>
      </c>
      <c r="I229" s="47">
        <v>0.13597287935711552</v>
      </c>
      <c r="J229" s="20">
        <v>6.502</v>
      </c>
      <c r="K229" s="20">
        <v>-0.048</v>
      </c>
      <c r="L229" s="36">
        <v>22.0632233</v>
      </c>
      <c r="M229" s="20">
        <v>7.80819867305897</v>
      </c>
      <c r="N229" s="20">
        <v>0.249</v>
      </c>
      <c r="O229" s="20">
        <v>0.521</v>
      </c>
      <c r="P229" s="36">
        <v>22.0632233</v>
      </c>
      <c r="Q229" s="20">
        <v>1.8161337061476561</v>
      </c>
      <c r="R229" s="56">
        <f t="shared" si="3"/>
        <v>7.354407767</v>
      </c>
      <c r="S229" s="32">
        <v>57.75847003115111</v>
      </c>
      <c r="T229" s="32">
        <v>0.8726696229539982</v>
      </c>
      <c r="U229" s="20"/>
      <c r="V229" s="28"/>
      <c r="W229" s="28"/>
      <c r="X229" s="28"/>
      <c r="Y229" s="28"/>
      <c r="Z229" s="28"/>
    </row>
    <row r="230" ht="15.75" customHeight="1">
      <c r="A230" s="20" t="s">
        <v>208</v>
      </c>
      <c r="B230" s="20"/>
      <c r="C230" s="20" t="s">
        <v>236</v>
      </c>
      <c r="D230" s="36">
        <v>25.51060194</v>
      </c>
      <c r="E230" s="140">
        <f t="shared" si="1"/>
        <v>0.02551060194</v>
      </c>
      <c r="F230" s="36">
        <f t="shared" si="21"/>
        <v>1.999168821</v>
      </c>
      <c r="G230" s="36">
        <v>25.51060194</v>
      </c>
      <c r="H230" s="32">
        <v>0.025510601940000002</v>
      </c>
      <c r="I230" s="47">
        <v>0.11759816593335938</v>
      </c>
      <c r="J230" s="20">
        <v>6.502</v>
      </c>
      <c r="K230" s="20">
        <v>-0.048</v>
      </c>
      <c r="L230" s="36">
        <v>25.51060194</v>
      </c>
      <c r="M230" s="20">
        <v>7.75397455044248</v>
      </c>
      <c r="N230" s="20">
        <v>0.249</v>
      </c>
      <c r="O230" s="20">
        <v>0.521</v>
      </c>
      <c r="P230" s="36">
        <v>25.51060194</v>
      </c>
      <c r="Q230" s="20">
        <v>1.6838285123036711</v>
      </c>
      <c r="R230" s="56">
        <f t="shared" si="3"/>
        <v>8.50353398</v>
      </c>
      <c r="S230" s="32">
        <v>57.75847003115111</v>
      </c>
      <c r="T230" s="32">
        <v>0.8527742515441674</v>
      </c>
      <c r="U230" s="20"/>
      <c r="V230" s="28"/>
      <c r="W230" s="28"/>
      <c r="X230" s="28"/>
      <c r="Y230" s="28"/>
      <c r="Z230" s="28"/>
    </row>
    <row r="231" ht="15.75" customHeight="1">
      <c r="A231" s="20" t="s">
        <v>208</v>
      </c>
      <c r="B231" s="20"/>
      <c r="C231" s="20" t="s">
        <v>236</v>
      </c>
      <c r="D231" s="36">
        <v>27.57902912</v>
      </c>
      <c r="E231" s="140">
        <f t="shared" si="1"/>
        <v>0.02757902912</v>
      </c>
      <c r="F231" s="36">
        <f t="shared" si="21"/>
        <v>1.84923116</v>
      </c>
      <c r="G231" s="36">
        <v>27.57902912</v>
      </c>
      <c r="H231" s="32">
        <v>0.02757902912</v>
      </c>
      <c r="I231" s="47">
        <v>0.1087783035054136</v>
      </c>
      <c r="J231" s="20">
        <v>6.502</v>
      </c>
      <c r="K231" s="20">
        <v>-0.048</v>
      </c>
      <c r="L231" s="36">
        <v>27.57902912</v>
      </c>
      <c r="M231" s="20">
        <v>7.725012208264738</v>
      </c>
      <c r="N231" s="20">
        <v>0.249</v>
      </c>
      <c r="O231" s="20">
        <v>0.521</v>
      </c>
      <c r="P231" s="36">
        <v>27.57902912</v>
      </c>
      <c r="Q231" s="20">
        <v>1.6168052173485439</v>
      </c>
      <c r="R231" s="56">
        <f t="shared" si="3"/>
        <v>9.193009707</v>
      </c>
      <c r="S231" s="32">
        <v>57.75847003115111</v>
      </c>
      <c r="T231" s="32">
        <v>0.8408370287213536</v>
      </c>
      <c r="U231" s="20"/>
      <c r="V231" s="28"/>
      <c r="W231" s="28"/>
      <c r="X231" s="28"/>
      <c r="Y231" s="28"/>
      <c r="Z231" s="28"/>
    </row>
    <row r="232" ht="15.75" customHeight="1">
      <c r="A232" s="20" t="s">
        <v>208</v>
      </c>
      <c r="B232" s="20"/>
      <c r="C232" s="20" t="s">
        <v>236</v>
      </c>
      <c r="D232" s="36">
        <v>28.95798058</v>
      </c>
      <c r="E232" s="140">
        <f t="shared" si="1"/>
        <v>0.02895798058</v>
      </c>
      <c r="F232" s="36">
        <f t="shared" si="21"/>
        <v>1.761172533</v>
      </c>
      <c r="G232" s="36">
        <v>28.95798058</v>
      </c>
      <c r="H232" s="32">
        <v>0.02895798058</v>
      </c>
      <c r="I232" s="47">
        <v>0.10359838427655994</v>
      </c>
      <c r="J232" s="20">
        <v>6.502</v>
      </c>
      <c r="K232" s="20">
        <v>-0.048</v>
      </c>
      <c r="L232" s="36">
        <v>28.95798058</v>
      </c>
      <c r="M232" s="20">
        <v>7.706941954623129</v>
      </c>
      <c r="N232" s="20">
        <v>0.249</v>
      </c>
      <c r="O232" s="20">
        <v>0.521</v>
      </c>
      <c r="P232" s="36">
        <v>28.95798058</v>
      </c>
      <c r="Q232" s="20">
        <v>1.5762245124967063</v>
      </c>
      <c r="R232" s="56">
        <f t="shared" si="3"/>
        <v>9.652660193</v>
      </c>
      <c r="S232" s="32">
        <v>57.75847003115111</v>
      </c>
      <c r="T232" s="32">
        <v>0.8328788801343365</v>
      </c>
      <c r="U232" s="20"/>
      <c r="V232" s="28"/>
      <c r="W232" s="28"/>
      <c r="X232" s="28"/>
      <c r="Y232" s="28"/>
      <c r="Z232" s="28"/>
    </row>
    <row r="233" ht="15.75" customHeight="1">
      <c r="A233" s="20" t="s">
        <v>209</v>
      </c>
      <c r="B233" s="20"/>
      <c r="C233" s="20" t="s">
        <v>236</v>
      </c>
      <c r="D233" s="36">
        <v>4.826330096</v>
      </c>
      <c r="E233" s="140">
        <f t="shared" si="1"/>
        <v>0.004826330096</v>
      </c>
      <c r="F233" s="36">
        <f t="shared" ref="F233:F242" si="22">0.13/E233</f>
        <v>26.93557992</v>
      </c>
      <c r="G233" s="36">
        <v>4.826330096</v>
      </c>
      <c r="H233" s="32">
        <v>0.004826330096000001</v>
      </c>
      <c r="I233" s="47">
        <v>1.4503773800721813</v>
      </c>
      <c r="J233" s="20">
        <v>7.219</v>
      </c>
      <c r="K233" s="20">
        <v>-0.123</v>
      </c>
      <c r="L233" s="36">
        <v>4.826330096</v>
      </c>
      <c r="M233" s="20">
        <v>13.912082618087172</v>
      </c>
      <c r="N233" s="20">
        <v>0.373</v>
      </c>
      <c r="O233" s="20">
        <v>1.047</v>
      </c>
      <c r="P233" s="36">
        <v>4.826330096</v>
      </c>
      <c r="Q233" s="20">
        <v>99.30287211660932</v>
      </c>
      <c r="R233" s="56">
        <f t="shared" si="3"/>
        <v>0.689475728</v>
      </c>
      <c r="S233" s="32">
        <v>61.81254072286684</v>
      </c>
      <c r="T233" s="32">
        <v>0.988845698301074</v>
      </c>
      <c r="U233" s="20"/>
      <c r="V233" s="28"/>
      <c r="W233" s="28"/>
      <c r="X233" s="28"/>
      <c r="Y233" s="28"/>
      <c r="Z233" s="28"/>
    </row>
    <row r="234" ht="15.75" customHeight="1">
      <c r="A234" s="20" t="s">
        <v>209</v>
      </c>
      <c r="B234" s="20"/>
      <c r="C234" s="20" t="s">
        <v>236</v>
      </c>
      <c r="D234" s="36">
        <v>8.273708736</v>
      </c>
      <c r="E234" s="140">
        <f t="shared" si="1"/>
        <v>0.008273708736</v>
      </c>
      <c r="F234" s="36">
        <f t="shared" si="22"/>
        <v>15.71242162</v>
      </c>
      <c r="G234" s="36">
        <v>8.273708736</v>
      </c>
      <c r="H234" s="32">
        <v>0.008273708736</v>
      </c>
      <c r="I234" s="47">
        <v>0.8460534717087725</v>
      </c>
      <c r="J234" s="20">
        <v>7.219</v>
      </c>
      <c r="K234" s="20">
        <v>-0.123</v>
      </c>
      <c r="L234" s="36">
        <v>8.273708736</v>
      </c>
      <c r="M234" s="20">
        <v>13.019668115110509</v>
      </c>
      <c r="N234" s="20">
        <v>0.373</v>
      </c>
      <c r="O234" s="20">
        <v>1.047</v>
      </c>
      <c r="P234" s="36">
        <v>8.273708736</v>
      </c>
      <c r="Q234" s="20">
        <v>56.47765978907978</v>
      </c>
      <c r="R234" s="56">
        <f t="shared" si="3"/>
        <v>1.181958391</v>
      </c>
      <c r="S234" s="32">
        <v>61.81254072286684</v>
      </c>
      <c r="T234" s="32">
        <v>0.9808783399446984</v>
      </c>
      <c r="U234" s="20"/>
      <c r="V234" s="28"/>
      <c r="W234" s="28"/>
      <c r="X234" s="28"/>
      <c r="Y234" s="28"/>
      <c r="Z234" s="28"/>
    </row>
    <row r="235" ht="15.75" customHeight="1">
      <c r="A235" s="20" t="s">
        <v>209</v>
      </c>
      <c r="B235" s="20"/>
      <c r="C235" s="20" t="s">
        <v>236</v>
      </c>
      <c r="D235" s="36">
        <v>11.72108738</v>
      </c>
      <c r="E235" s="140">
        <f t="shared" si="1"/>
        <v>0.01172108738</v>
      </c>
      <c r="F235" s="36">
        <f t="shared" si="22"/>
        <v>11.09112114</v>
      </c>
      <c r="G235" s="36">
        <v>11.72108738</v>
      </c>
      <c r="H235" s="32">
        <v>0.01172108738</v>
      </c>
      <c r="I235" s="47">
        <v>0.5972142151200309</v>
      </c>
      <c r="J235" s="20">
        <v>7.219</v>
      </c>
      <c r="K235" s="20">
        <v>-0.123</v>
      </c>
      <c r="L235" s="36">
        <v>11.72108738</v>
      </c>
      <c r="M235" s="20">
        <v>12.4736625145546</v>
      </c>
      <c r="N235" s="20">
        <v>0.373</v>
      </c>
      <c r="O235" s="20">
        <v>1.047</v>
      </c>
      <c r="P235" s="36">
        <v>11.72108738</v>
      </c>
      <c r="Q235" s="20">
        <v>39.21926376800783</v>
      </c>
      <c r="R235" s="56">
        <f t="shared" si="3"/>
        <v>1.674441054</v>
      </c>
      <c r="S235" s="32">
        <v>61.81254072286684</v>
      </c>
      <c r="T235" s="32">
        <v>0.9729109815790783</v>
      </c>
      <c r="U235" s="20"/>
      <c r="V235" s="28"/>
      <c r="W235" s="28"/>
      <c r="X235" s="28"/>
      <c r="Y235" s="28"/>
      <c r="Z235" s="28"/>
    </row>
    <row r="236" ht="15.75" customHeight="1">
      <c r="A236" s="20" t="s">
        <v>209</v>
      </c>
      <c r="B236" s="20"/>
      <c r="C236" s="20" t="s">
        <v>236</v>
      </c>
      <c r="D236" s="36">
        <v>15.16846602</v>
      </c>
      <c r="E236" s="140">
        <f t="shared" si="1"/>
        <v>0.01516846602</v>
      </c>
      <c r="F236" s="36">
        <f t="shared" si="22"/>
        <v>8.570411789</v>
      </c>
      <c r="G236" s="36">
        <v>15.16846602</v>
      </c>
      <c r="H236" s="32">
        <v>0.01516846602</v>
      </c>
      <c r="I236" s="47">
        <v>0.46148371171945307</v>
      </c>
      <c r="J236" s="20">
        <v>7.219</v>
      </c>
      <c r="K236" s="20">
        <v>-0.123</v>
      </c>
      <c r="L236" s="36">
        <v>15.16846602</v>
      </c>
      <c r="M236" s="20">
        <v>12.084292178563953</v>
      </c>
      <c r="N236" s="20">
        <v>0.373</v>
      </c>
      <c r="O236" s="20">
        <v>1.047</v>
      </c>
      <c r="P236" s="36">
        <v>15.16846602</v>
      </c>
      <c r="Q236" s="20">
        <v>29.940766246007584</v>
      </c>
      <c r="R236" s="56">
        <f t="shared" si="3"/>
        <v>2.166923717</v>
      </c>
      <c r="S236" s="32">
        <v>61.81254072286684</v>
      </c>
      <c r="T236" s="32">
        <v>0.9649436232227027</v>
      </c>
      <c r="U236" s="20"/>
      <c r="V236" s="28"/>
      <c r="W236" s="28"/>
      <c r="X236" s="28"/>
      <c r="Y236" s="28"/>
      <c r="Z236" s="28"/>
    </row>
    <row r="237" ht="15.75" customHeight="1">
      <c r="A237" s="20" t="s">
        <v>209</v>
      </c>
      <c r="B237" s="20"/>
      <c r="C237" s="20" t="s">
        <v>236</v>
      </c>
      <c r="D237" s="36">
        <v>18.61584466</v>
      </c>
      <c r="E237" s="140">
        <f t="shared" si="1"/>
        <v>0.01861584466</v>
      </c>
      <c r="F237" s="36">
        <f t="shared" si="22"/>
        <v>6.983298495</v>
      </c>
      <c r="G237" s="36">
        <v>18.61584466</v>
      </c>
      <c r="H237" s="32">
        <v>0.018615844660000002</v>
      </c>
      <c r="I237" s="47">
        <v>0.37602376512310237</v>
      </c>
      <c r="J237" s="20">
        <v>7.219</v>
      </c>
      <c r="K237" s="20">
        <v>-0.123</v>
      </c>
      <c r="L237" s="36">
        <v>18.61584466</v>
      </c>
      <c r="M237" s="20">
        <v>11.783694212505656</v>
      </c>
      <c r="N237" s="20">
        <v>0.373</v>
      </c>
      <c r="O237" s="20">
        <v>1.047</v>
      </c>
      <c r="P237" s="36">
        <v>18.61584466</v>
      </c>
      <c r="Q237" s="20">
        <v>24.162484943368064</v>
      </c>
      <c r="R237" s="56">
        <f t="shared" si="3"/>
        <v>2.65940638</v>
      </c>
      <c r="S237" s="32">
        <v>61.81254072286684</v>
      </c>
      <c r="T237" s="32">
        <v>0.956976264866327</v>
      </c>
      <c r="U237" s="20"/>
      <c r="V237" s="28"/>
      <c r="W237" s="28"/>
      <c r="X237" s="28"/>
      <c r="Y237" s="28"/>
      <c r="Z237" s="28"/>
    </row>
    <row r="238" ht="15.75" customHeight="1">
      <c r="A238" s="20" t="s">
        <v>209</v>
      </c>
      <c r="B238" s="20"/>
      <c r="C238" s="20" t="s">
        <v>236</v>
      </c>
      <c r="D238" s="36">
        <v>20.68427184</v>
      </c>
      <c r="E238" s="140">
        <f t="shared" si="1"/>
        <v>0.02068427184</v>
      </c>
      <c r="F238" s="36">
        <f t="shared" si="22"/>
        <v>6.284968647</v>
      </c>
      <c r="G238" s="36">
        <v>20.68427184</v>
      </c>
      <c r="H238" s="32">
        <v>0.02068427184</v>
      </c>
      <c r="I238" s="47">
        <v>0.338421388683509</v>
      </c>
      <c r="J238" s="20">
        <v>7.219</v>
      </c>
      <c r="K238" s="20">
        <v>-0.123</v>
      </c>
      <c r="L238" s="36">
        <v>20.68427184</v>
      </c>
      <c r="M238" s="20">
        <v>11.631970515859743</v>
      </c>
      <c r="N238" s="20">
        <v>0.373</v>
      </c>
      <c r="O238" s="20">
        <v>1.047</v>
      </c>
      <c r="P238" s="36">
        <v>20.68427184</v>
      </c>
      <c r="Q238" s="20">
        <v>21.63881649200359</v>
      </c>
      <c r="R238" s="56">
        <f t="shared" si="3"/>
        <v>2.954895977</v>
      </c>
      <c r="S238" s="32">
        <v>61.81254072286684</v>
      </c>
      <c r="T238" s="32">
        <v>0.9521958498617461</v>
      </c>
      <c r="U238" s="20"/>
      <c r="V238" s="28"/>
      <c r="W238" s="28"/>
      <c r="X238" s="28"/>
      <c r="Y238" s="28"/>
      <c r="Z238" s="28"/>
    </row>
    <row r="239" ht="15.75" customHeight="1">
      <c r="A239" s="20" t="s">
        <v>209</v>
      </c>
      <c r="B239" s="20"/>
      <c r="C239" s="20" t="s">
        <v>236</v>
      </c>
      <c r="D239" s="36">
        <v>22.0632233</v>
      </c>
      <c r="E239" s="140">
        <f t="shared" si="1"/>
        <v>0.0220632233</v>
      </c>
      <c r="F239" s="36">
        <f t="shared" si="22"/>
        <v>5.892158105</v>
      </c>
      <c r="G239" s="36">
        <v>22.0632233</v>
      </c>
      <c r="H239" s="32">
        <v>0.0220632233</v>
      </c>
      <c r="I239" s="47">
        <v>0.3172700518332695</v>
      </c>
      <c r="J239" s="20">
        <v>7.219</v>
      </c>
      <c r="K239" s="20">
        <v>-0.123</v>
      </c>
      <c r="L239" s="36">
        <v>22.0632233</v>
      </c>
      <c r="M239" s="20">
        <v>11.539998694156113</v>
      </c>
      <c r="N239" s="20">
        <v>0.373</v>
      </c>
      <c r="O239" s="20">
        <v>1.047</v>
      </c>
      <c r="P239" s="36">
        <v>22.0632233</v>
      </c>
      <c r="Q239" s="20">
        <v>20.22494876932252</v>
      </c>
      <c r="R239" s="56">
        <f t="shared" si="3"/>
        <v>3.151889043</v>
      </c>
      <c r="S239" s="32">
        <v>61.81254072286684</v>
      </c>
      <c r="T239" s="32">
        <v>0.9490089065099514</v>
      </c>
      <c r="U239" s="20"/>
      <c r="V239" s="28"/>
      <c r="W239" s="28"/>
      <c r="X239" s="28"/>
      <c r="Y239" s="28"/>
      <c r="Z239" s="28"/>
    </row>
    <row r="240" ht="15.75" customHeight="1">
      <c r="A240" s="20" t="s">
        <v>209</v>
      </c>
      <c r="B240" s="20"/>
      <c r="C240" s="20" t="s">
        <v>236</v>
      </c>
      <c r="D240" s="36">
        <v>25.51060194</v>
      </c>
      <c r="E240" s="140">
        <f t="shared" si="1"/>
        <v>0.02551060194</v>
      </c>
      <c r="F240" s="36">
        <f t="shared" si="22"/>
        <v>5.095920524</v>
      </c>
      <c r="G240" s="36">
        <v>25.51060194</v>
      </c>
      <c r="H240" s="32">
        <v>0.025510601940000002</v>
      </c>
      <c r="I240" s="47">
        <v>0.2743957205111719</v>
      </c>
      <c r="J240" s="20">
        <v>7.219</v>
      </c>
      <c r="K240" s="20">
        <v>-0.123</v>
      </c>
      <c r="L240" s="36">
        <v>25.51060194</v>
      </c>
      <c r="M240" s="20">
        <v>11.335753539058915</v>
      </c>
      <c r="N240" s="20">
        <v>0.373</v>
      </c>
      <c r="O240" s="20">
        <v>1.047</v>
      </c>
      <c r="P240" s="36">
        <v>25.51060194</v>
      </c>
      <c r="Q240" s="20">
        <v>17.372897303476986</v>
      </c>
      <c r="R240" s="56">
        <f t="shared" si="3"/>
        <v>3.644371706</v>
      </c>
      <c r="S240" s="32">
        <v>61.81254072286684</v>
      </c>
      <c r="T240" s="32">
        <v>0.9410415481535757</v>
      </c>
      <c r="U240" s="20"/>
      <c r="V240" s="28"/>
      <c r="W240" s="28"/>
      <c r="X240" s="28"/>
      <c r="Y240" s="28"/>
      <c r="Z240" s="28"/>
    </row>
    <row r="241" ht="15.75" customHeight="1">
      <c r="A241" s="20" t="s">
        <v>209</v>
      </c>
      <c r="B241" s="20"/>
      <c r="C241" s="20" t="s">
        <v>236</v>
      </c>
      <c r="D241" s="36">
        <v>27.57902912</v>
      </c>
      <c r="E241" s="140">
        <f t="shared" si="1"/>
        <v>0.02757902912</v>
      </c>
      <c r="F241" s="36">
        <f t="shared" si="22"/>
        <v>4.713726485</v>
      </c>
      <c r="G241" s="36">
        <v>27.57902912</v>
      </c>
      <c r="H241" s="32">
        <v>0.02757902912</v>
      </c>
      <c r="I241" s="47">
        <v>0.25381604151263176</v>
      </c>
      <c r="J241" s="20">
        <v>7.219</v>
      </c>
      <c r="K241" s="20">
        <v>-0.123</v>
      </c>
      <c r="L241" s="36">
        <v>27.57902912</v>
      </c>
      <c r="M241" s="20">
        <v>11.227571464980434</v>
      </c>
      <c r="N241" s="20">
        <v>0.373</v>
      </c>
      <c r="O241" s="20">
        <v>1.047</v>
      </c>
      <c r="P241" s="36">
        <v>27.57902912</v>
      </c>
      <c r="Q241" s="20">
        <v>16.011154440418224</v>
      </c>
      <c r="R241" s="56">
        <f t="shared" si="3"/>
        <v>3.939861303</v>
      </c>
      <c r="S241" s="32">
        <v>61.81254072286684</v>
      </c>
      <c r="T241" s="32">
        <v>0.9362611331489948</v>
      </c>
      <c r="U241" s="20"/>
      <c r="V241" s="28"/>
      <c r="W241" s="28"/>
      <c r="X241" s="28"/>
      <c r="Y241" s="28"/>
      <c r="Z241" s="28"/>
    </row>
    <row r="242" ht="15.75" customHeight="1">
      <c r="A242" s="20" t="s">
        <v>209</v>
      </c>
      <c r="B242" s="20"/>
      <c r="C242" s="20" t="s">
        <v>236</v>
      </c>
      <c r="D242" s="36">
        <v>28.95798058</v>
      </c>
      <c r="E242" s="140">
        <f t="shared" si="1"/>
        <v>0.02895798058</v>
      </c>
      <c r="F242" s="36">
        <f t="shared" si="22"/>
        <v>4.489263319</v>
      </c>
      <c r="G242" s="36">
        <v>28.95798058</v>
      </c>
      <c r="H242" s="32">
        <v>0.02895798058</v>
      </c>
      <c r="I242" s="47">
        <v>0.24172956331197318</v>
      </c>
      <c r="J242" s="20">
        <v>7.219</v>
      </c>
      <c r="K242" s="20">
        <v>-0.123</v>
      </c>
      <c r="L242" s="36">
        <v>28.95798058</v>
      </c>
      <c r="M242" s="20">
        <v>11.160394445670827</v>
      </c>
      <c r="N242" s="20">
        <v>0.373</v>
      </c>
      <c r="O242" s="20">
        <v>1.047</v>
      </c>
      <c r="P242" s="36">
        <v>28.95798058</v>
      </c>
      <c r="Q242" s="20">
        <v>15.213791162854395</v>
      </c>
      <c r="R242" s="56">
        <f t="shared" si="3"/>
        <v>4.136854369</v>
      </c>
      <c r="S242" s="32">
        <v>61.81254072286684</v>
      </c>
      <c r="T242" s="32">
        <v>0.9330741897972</v>
      </c>
      <c r="U242" s="20"/>
      <c r="V242" s="28"/>
      <c r="W242" s="28"/>
      <c r="X242" s="28"/>
      <c r="Y242" s="28"/>
      <c r="Z242" s="28"/>
    </row>
    <row r="243" ht="15.75" customHeight="1">
      <c r="A243" s="20" t="s">
        <v>212</v>
      </c>
      <c r="B243" s="20"/>
      <c r="C243" s="20" t="s">
        <v>236</v>
      </c>
      <c r="D243" s="36">
        <v>4.826330096</v>
      </c>
      <c r="E243" s="140">
        <f t="shared" si="1"/>
        <v>0.004826330096</v>
      </c>
      <c r="F243" s="36">
        <f t="shared" ref="F243:F252" si="23">0.034/E243</f>
        <v>7.044690132</v>
      </c>
      <c r="G243" s="36">
        <v>4.826330096</v>
      </c>
      <c r="H243" s="32">
        <v>0.004826330096000001</v>
      </c>
      <c r="I243" s="47">
        <v>0.4143935371634804</v>
      </c>
      <c r="J243" s="20">
        <v>7.44</v>
      </c>
      <c r="K243" s="20">
        <v>-0.032</v>
      </c>
      <c r="L243" s="36">
        <v>4.826330096</v>
      </c>
      <c r="M243" s="20">
        <v>8.824643929847294</v>
      </c>
      <c r="N243" s="20">
        <v>0.332</v>
      </c>
      <c r="O243" s="20">
        <v>0.273</v>
      </c>
      <c r="P243" s="36">
        <v>4.826330096</v>
      </c>
      <c r="Q243" s="20">
        <v>1.4240021226653456</v>
      </c>
      <c r="R243" s="56">
        <f t="shared" si="3"/>
        <v>2.413165048</v>
      </c>
      <c r="S243" s="56" t="s">
        <v>248</v>
      </c>
      <c r="T243" s="32" t="s">
        <v>464</v>
      </c>
      <c r="U243" s="20"/>
      <c r="V243" s="28"/>
      <c r="W243" s="28"/>
      <c r="X243" s="28"/>
      <c r="Y243" s="28"/>
      <c r="Z243" s="28"/>
    </row>
    <row r="244" ht="15.75" customHeight="1">
      <c r="A244" s="20" t="s">
        <v>212</v>
      </c>
      <c r="B244" s="20"/>
      <c r="C244" s="20" t="s">
        <v>236</v>
      </c>
      <c r="D244" s="36">
        <v>8.273708736</v>
      </c>
      <c r="E244" s="140">
        <f t="shared" si="1"/>
        <v>0.008273708736</v>
      </c>
      <c r="F244" s="36">
        <f t="shared" si="23"/>
        <v>4.109402577</v>
      </c>
      <c r="G244" s="36">
        <v>8.273708736</v>
      </c>
      <c r="H244" s="32">
        <v>0.008273708736</v>
      </c>
      <c r="I244" s="47">
        <v>0.24172956334536358</v>
      </c>
      <c r="J244" s="20">
        <v>7.44</v>
      </c>
      <c r="K244" s="20">
        <v>-0.032</v>
      </c>
      <c r="L244" s="36">
        <v>8.273708736</v>
      </c>
      <c r="M244" s="20">
        <v>8.673742565364611</v>
      </c>
      <c r="N244" s="20">
        <v>0.332</v>
      </c>
      <c r="O244" s="20">
        <v>0.273</v>
      </c>
      <c r="P244" s="36">
        <v>8.273708736</v>
      </c>
      <c r="Q244" s="20">
        <v>1.2291529319448458</v>
      </c>
      <c r="R244" s="56">
        <f t="shared" si="3"/>
        <v>4.136854368</v>
      </c>
      <c r="S244" s="56" t="s">
        <v>248</v>
      </c>
      <c r="T244" s="32" t="s">
        <v>464</v>
      </c>
      <c r="U244" s="20"/>
      <c r="V244" s="28"/>
      <c r="W244" s="28"/>
      <c r="X244" s="28"/>
      <c r="Y244" s="28"/>
      <c r="Z244" s="28"/>
    </row>
    <row r="245" ht="15.75" customHeight="1">
      <c r="A245" s="20" t="s">
        <v>212</v>
      </c>
      <c r="B245" s="20"/>
      <c r="C245" s="20" t="s">
        <v>236</v>
      </c>
      <c r="D245" s="36">
        <v>11.72108738</v>
      </c>
      <c r="E245" s="140">
        <f t="shared" si="1"/>
        <v>0.01172108738</v>
      </c>
      <c r="F245" s="36">
        <f t="shared" si="23"/>
        <v>2.900754759</v>
      </c>
      <c r="G245" s="36">
        <v>11.72108738</v>
      </c>
      <c r="H245" s="32">
        <v>0.01172108738</v>
      </c>
      <c r="I245" s="47">
        <v>0.17063263289143743</v>
      </c>
      <c r="J245" s="20">
        <v>7.44</v>
      </c>
      <c r="K245" s="20">
        <v>-0.032</v>
      </c>
      <c r="L245" s="36">
        <v>11.72108738</v>
      </c>
      <c r="M245" s="20">
        <v>8.577603411917938</v>
      </c>
      <c r="N245" s="20">
        <v>0.332</v>
      </c>
      <c r="O245" s="20">
        <v>0.273</v>
      </c>
      <c r="P245" s="36">
        <v>11.72108738</v>
      </c>
      <c r="Q245" s="20">
        <v>1.117660354639699</v>
      </c>
      <c r="R245" s="56">
        <f t="shared" si="3"/>
        <v>5.86054369</v>
      </c>
      <c r="S245" s="56" t="s">
        <v>248</v>
      </c>
      <c r="T245" s="32" t="s">
        <v>464</v>
      </c>
      <c r="U245" s="20"/>
      <c r="V245" s="28"/>
      <c r="W245" s="28"/>
      <c r="X245" s="28"/>
      <c r="Y245" s="28"/>
      <c r="Z245" s="28"/>
    </row>
    <row r="246" ht="15.75" customHeight="1">
      <c r="A246" s="20" t="s">
        <v>212</v>
      </c>
      <c r="B246" s="20"/>
      <c r="C246" s="20" t="s">
        <v>236</v>
      </c>
      <c r="D246" s="36">
        <v>15.16846602</v>
      </c>
      <c r="E246" s="140">
        <f t="shared" si="1"/>
        <v>0.01516846602</v>
      </c>
      <c r="F246" s="36">
        <f t="shared" si="23"/>
        <v>2.241492314</v>
      </c>
      <c r="G246" s="36">
        <v>15.16846602</v>
      </c>
      <c r="H246" s="32">
        <v>0.01516846602</v>
      </c>
      <c r="I246" s="47">
        <v>0.1318524890627009</v>
      </c>
      <c r="J246" s="20">
        <v>7.44</v>
      </c>
      <c r="K246" s="20">
        <v>-0.032</v>
      </c>
      <c r="L246" s="36">
        <v>15.16846602</v>
      </c>
      <c r="M246" s="20">
        <v>8.507124767748543</v>
      </c>
      <c r="N246" s="20">
        <v>0.332</v>
      </c>
      <c r="O246" s="20">
        <v>0.273</v>
      </c>
      <c r="P246" s="36">
        <v>15.16846602</v>
      </c>
      <c r="Q246" s="20">
        <v>1.041696031619608</v>
      </c>
      <c r="R246" s="56">
        <f t="shared" si="3"/>
        <v>7.58423301</v>
      </c>
      <c r="S246" s="56" t="s">
        <v>248</v>
      </c>
      <c r="T246" s="32" t="s">
        <v>464</v>
      </c>
      <c r="U246" s="20"/>
      <c r="V246" s="28"/>
      <c r="W246" s="28"/>
      <c r="X246" s="28"/>
      <c r="Y246" s="28"/>
      <c r="Z246" s="28"/>
    </row>
    <row r="247" ht="15.75" customHeight="1">
      <c r="A247" s="20" t="s">
        <v>212</v>
      </c>
      <c r="B247" s="20"/>
      <c r="C247" s="20" t="s">
        <v>236</v>
      </c>
      <c r="D247" s="36">
        <v>18.61584466</v>
      </c>
      <c r="E247" s="140">
        <f t="shared" si="1"/>
        <v>0.01861584466</v>
      </c>
      <c r="F247" s="36">
        <f t="shared" si="23"/>
        <v>1.826401145</v>
      </c>
      <c r="G247" s="36">
        <v>18.61584466</v>
      </c>
      <c r="H247" s="32">
        <v>0.018615844660000002</v>
      </c>
      <c r="I247" s="47">
        <v>0.10743536146374354</v>
      </c>
      <c r="J247" s="20">
        <v>7.44</v>
      </c>
      <c r="K247" s="20">
        <v>-0.032</v>
      </c>
      <c r="L247" s="36">
        <v>18.61584466</v>
      </c>
      <c r="M247" s="20">
        <v>8.45155627665833</v>
      </c>
      <c r="N247" s="20">
        <v>0.332</v>
      </c>
      <c r="O247" s="20">
        <v>0.273</v>
      </c>
      <c r="P247" s="36">
        <v>18.61584466</v>
      </c>
      <c r="Q247" s="20">
        <v>0.9850541249210302</v>
      </c>
      <c r="R247" s="56">
        <f t="shared" si="3"/>
        <v>9.30792233</v>
      </c>
      <c r="S247" s="56" t="s">
        <v>248</v>
      </c>
      <c r="T247" s="32" t="s">
        <v>464</v>
      </c>
      <c r="U247" s="20"/>
      <c r="V247" s="28"/>
      <c r="W247" s="28"/>
      <c r="X247" s="28"/>
      <c r="Y247" s="28"/>
      <c r="Z247" s="28"/>
    </row>
    <row r="248" ht="15.75" customHeight="1">
      <c r="A248" s="20" t="s">
        <v>212</v>
      </c>
      <c r="B248" s="20"/>
      <c r="C248" s="20" t="s">
        <v>236</v>
      </c>
      <c r="D248" s="36">
        <v>20.68427184</v>
      </c>
      <c r="E248" s="140">
        <f t="shared" si="1"/>
        <v>0.02068427184</v>
      </c>
      <c r="F248" s="36">
        <f t="shared" si="23"/>
        <v>1.643761031</v>
      </c>
      <c r="G248" s="36">
        <v>20.68427184</v>
      </c>
      <c r="H248" s="32">
        <v>0.02068427184</v>
      </c>
      <c r="I248" s="47">
        <v>0.09669182533814542</v>
      </c>
      <c r="J248" s="20">
        <v>7.44</v>
      </c>
      <c r="K248" s="20">
        <v>-0.032</v>
      </c>
      <c r="L248" s="36">
        <v>20.68427184</v>
      </c>
      <c r="M248" s="20">
        <v>8.423109527811734</v>
      </c>
      <c r="N248" s="20">
        <v>0.332</v>
      </c>
      <c r="O248" s="20">
        <v>0.273</v>
      </c>
      <c r="P248" s="36">
        <v>20.68427184</v>
      </c>
      <c r="Q248" s="20">
        <v>0.9571242043151655</v>
      </c>
      <c r="R248" s="56">
        <f t="shared" si="3"/>
        <v>10.34213592</v>
      </c>
      <c r="S248" s="56" t="s">
        <v>248</v>
      </c>
      <c r="T248" s="32" t="s">
        <v>464</v>
      </c>
      <c r="U248" s="20"/>
      <c r="V248" s="28"/>
      <c r="W248" s="28"/>
      <c r="X248" s="28"/>
      <c r="Y248" s="28"/>
      <c r="Z248" s="28"/>
    </row>
    <row r="249" ht="15.75" customHeight="1">
      <c r="A249" s="20" t="s">
        <v>212</v>
      </c>
      <c r="B249" s="20"/>
      <c r="C249" s="20" t="s">
        <v>236</v>
      </c>
      <c r="D249" s="36">
        <v>22.0632233</v>
      </c>
      <c r="E249" s="140">
        <f t="shared" si="1"/>
        <v>0.0220632233</v>
      </c>
      <c r="F249" s="36">
        <f t="shared" si="23"/>
        <v>1.541025966</v>
      </c>
      <c r="G249" s="36">
        <v>22.0632233</v>
      </c>
      <c r="H249" s="32">
        <v>0.0220632233</v>
      </c>
      <c r="I249" s="47">
        <v>0.090648586238077</v>
      </c>
      <c r="J249" s="20">
        <v>7.44</v>
      </c>
      <c r="K249" s="20">
        <v>-0.032</v>
      </c>
      <c r="L249" s="36">
        <v>22.0632233</v>
      </c>
      <c r="M249" s="20">
        <v>8.40573179743408</v>
      </c>
      <c r="N249" s="20">
        <v>0.332</v>
      </c>
      <c r="O249" s="20">
        <v>0.273</v>
      </c>
      <c r="P249" s="36">
        <v>22.0632233</v>
      </c>
      <c r="Q249" s="20">
        <v>0.940408308582567</v>
      </c>
      <c r="R249" s="56">
        <f t="shared" si="3"/>
        <v>11.03161165</v>
      </c>
      <c r="S249" s="56" t="s">
        <v>248</v>
      </c>
      <c r="T249" s="32" t="s">
        <v>464</v>
      </c>
      <c r="U249" s="20"/>
      <c r="V249" s="28"/>
      <c r="W249" s="28"/>
      <c r="X249" s="28"/>
      <c r="Y249" s="28"/>
      <c r="Z249" s="28"/>
    </row>
    <row r="250" ht="15.75" customHeight="1">
      <c r="A250" s="20" t="s">
        <v>212</v>
      </c>
      <c r="B250" s="20"/>
      <c r="C250" s="20" t="s">
        <v>236</v>
      </c>
      <c r="D250" s="36">
        <v>25.51060194</v>
      </c>
      <c r="E250" s="140">
        <f t="shared" si="1"/>
        <v>0.02551060194</v>
      </c>
      <c r="F250" s="36">
        <f t="shared" si="23"/>
        <v>1.332779214</v>
      </c>
      <c r="G250" s="36">
        <v>25.51060194</v>
      </c>
      <c r="H250" s="32">
        <v>0.025510601940000002</v>
      </c>
      <c r="I250" s="47">
        <v>0.07839877728890625</v>
      </c>
      <c r="J250" s="20">
        <v>7.44</v>
      </c>
      <c r="K250" s="20">
        <v>-0.032</v>
      </c>
      <c r="L250" s="36">
        <v>25.51060194</v>
      </c>
      <c r="M250" s="20">
        <v>8.366770817281793</v>
      </c>
      <c r="N250" s="20">
        <v>0.332</v>
      </c>
      <c r="O250" s="20">
        <v>0.273</v>
      </c>
      <c r="P250" s="36">
        <v>25.51060194</v>
      </c>
      <c r="Q250" s="20">
        <v>0.9038645030070652</v>
      </c>
      <c r="R250" s="56">
        <f t="shared" si="3"/>
        <v>12.75530097</v>
      </c>
      <c r="S250" s="56" t="s">
        <v>248</v>
      </c>
      <c r="T250" s="32" t="s">
        <v>464</v>
      </c>
      <c r="U250" s="20"/>
      <c r="V250" s="28"/>
      <c r="W250" s="28"/>
      <c r="X250" s="28"/>
      <c r="Y250" s="28"/>
      <c r="Z250" s="28"/>
    </row>
    <row r="251" ht="15.75" customHeight="1">
      <c r="A251" s="20" t="s">
        <v>212</v>
      </c>
      <c r="B251" s="20"/>
      <c r="C251" s="20" t="s">
        <v>236</v>
      </c>
      <c r="D251" s="36">
        <v>27.57902912</v>
      </c>
      <c r="E251" s="140">
        <f t="shared" si="1"/>
        <v>0.02757902912</v>
      </c>
      <c r="F251" s="36">
        <f t="shared" si="23"/>
        <v>1.232820773</v>
      </c>
      <c r="G251" s="36">
        <v>27.57902912</v>
      </c>
      <c r="H251" s="32">
        <v>0.02757902912</v>
      </c>
      <c r="I251" s="47">
        <v>0.07251886900360907</v>
      </c>
      <c r="J251" s="20">
        <v>7.44</v>
      </c>
      <c r="K251" s="20">
        <v>-0.032</v>
      </c>
      <c r="L251" s="36">
        <v>27.57902912</v>
      </c>
      <c r="M251" s="20">
        <v>8.345923669347581</v>
      </c>
      <c r="N251" s="20">
        <v>0.332</v>
      </c>
      <c r="O251" s="20">
        <v>0.273</v>
      </c>
      <c r="P251" s="36">
        <v>27.57902912</v>
      </c>
      <c r="Q251" s="20">
        <v>0.8848303770835299</v>
      </c>
      <c r="R251" s="56">
        <f t="shared" si="3"/>
        <v>13.78951456</v>
      </c>
      <c r="S251" s="56" t="s">
        <v>248</v>
      </c>
      <c r="T251" s="32" t="s">
        <v>464</v>
      </c>
      <c r="U251" s="20"/>
      <c r="V251" s="28"/>
      <c r="W251" s="28"/>
      <c r="X251" s="28"/>
      <c r="Y251" s="28"/>
      <c r="Z251" s="28"/>
    </row>
    <row r="252" ht="15.75" customHeight="1">
      <c r="A252" s="20" t="s">
        <v>212</v>
      </c>
      <c r="B252" s="20"/>
      <c r="C252" s="20" t="s">
        <v>236</v>
      </c>
      <c r="D252" s="36">
        <v>28.95798058</v>
      </c>
      <c r="E252" s="140">
        <f t="shared" si="1"/>
        <v>0.02895798058</v>
      </c>
      <c r="F252" s="36">
        <f t="shared" si="23"/>
        <v>1.174115022</v>
      </c>
      <c r="G252" s="36">
        <v>28.95798058</v>
      </c>
      <c r="H252" s="32">
        <v>0.02895798058</v>
      </c>
      <c r="I252" s="47">
        <v>0.06906558951770662</v>
      </c>
      <c r="J252" s="20">
        <v>7.44</v>
      </c>
      <c r="K252" s="20">
        <v>-0.032</v>
      </c>
      <c r="L252" s="36">
        <v>28.95798058</v>
      </c>
      <c r="M252" s="20">
        <v>8.332903468528201</v>
      </c>
      <c r="N252" s="20">
        <v>0.332</v>
      </c>
      <c r="O252" s="20">
        <v>0.273</v>
      </c>
      <c r="P252" s="36">
        <v>28.95798058</v>
      </c>
      <c r="Q252" s="20">
        <v>0.8731228324335484</v>
      </c>
      <c r="R252" s="56">
        <f t="shared" si="3"/>
        <v>14.47899029</v>
      </c>
      <c r="S252" s="56" t="s">
        <v>248</v>
      </c>
      <c r="T252" s="32" t="s">
        <v>464</v>
      </c>
      <c r="U252" s="20"/>
      <c r="V252" s="28"/>
      <c r="W252" s="28"/>
      <c r="X252" s="28"/>
      <c r="Y252" s="28"/>
      <c r="Z252" s="28"/>
    </row>
    <row r="253" ht="15.75" customHeight="1">
      <c r="A253" s="20" t="s">
        <v>213</v>
      </c>
      <c r="B253" s="20"/>
      <c r="C253" s="20" t="s">
        <v>236</v>
      </c>
      <c r="D253" s="36">
        <v>4.826330096</v>
      </c>
      <c r="E253" s="140">
        <f t="shared" si="1"/>
        <v>0.004826330096</v>
      </c>
      <c r="F253" s="36">
        <f t="shared" ref="F253:F262" si="24">0.037/E253</f>
        <v>7.666280438</v>
      </c>
      <c r="G253" s="36">
        <v>4.826330096</v>
      </c>
      <c r="H253" s="32">
        <v>0.004826330096000001</v>
      </c>
      <c r="I253" s="47">
        <v>0.6215903057452206</v>
      </c>
      <c r="J253" s="20">
        <v>7.725</v>
      </c>
      <c r="K253" s="20">
        <v>-0.034</v>
      </c>
      <c r="L253" s="36">
        <v>4.826330096</v>
      </c>
      <c r="M253" s="20">
        <v>9.260949358143746</v>
      </c>
      <c r="N253" s="20">
        <v>0.344</v>
      </c>
      <c r="O253" s="20">
        <v>0.246</v>
      </c>
      <c r="P253" s="36">
        <v>4.826330096</v>
      </c>
      <c r="Q253" s="20">
        <v>1.2775816198990173</v>
      </c>
      <c r="R253" s="56">
        <f t="shared" si="3"/>
        <v>1.608776699</v>
      </c>
      <c r="S253" s="32">
        <v>71.66968497419097</v>
      </c>
      <c r="T253" s="32">
        <v>0.9775528984221711</v>
      </c>
      <c r="U253" s="20"/>
      <c r="V253" s="28"/>
      <c r="W253" s="28"/>
      <c r="X253" s="28"/>
      <c r="Y253" s="28"/>
      <c r="Z253" s="28"/>
    </row>
    <row r="254" ht="15.75" customHeight="1">
      <c r="A254" s="20" t="s">
        <v>213</v>
      </c>
      <c r="B254" s="20"/>
      <c r="C254" s="20" t="s">
        <v>236</v>
      </c>
      <c r="D254" s="36">
        <v>8.273708736</v>
      </c>
      <c r="E254" s="140">
        <f t="shared" si="1"/>
        <v>0.008273708736</v>
      </c>
      <c r="F254" s="36">
        <f t="shared" si="24"/>
        <v>4.471996922</v>
      </c>
      <c r="G254" s="36">
        <v>8.273708736</v>
      </c>
      <c r="H254" s="32">
        <v>0.008273708736</v>
      </c>
      <c r="I254" s="47">
        <v>0.3625943450180454</v>
      </c>
      <c r="J254" s="20">
        <v>7.725</v>
      </c>
      <c r="K254" s="20">
        <v>-0.034</v>
      </c>
      <c r="L254" s="36">
        <v>8.273708736</v>
      </c>
      <c r="M254" s="20">
        <v>9.092779934895942</v>
      </c>
      <c r="N254" s="20">
        <v>0.344</v>
      </c>
      <c r="O254" s="20">
        <v>0.246</v>
      </c>
      <c r="P254" s="36">
        <v>8.273708736</v>
      </c>
      <c r="Q254" s="20">
        <v>1.118933268048903</v>
      </c>
      <c r="R254" s="56">
        <f t="shared" si="3"/>
        <v>2.757902912</v>
      </c>
      <c r="S254" s="32">
        <v>71.66968497419097</v>
      </c>
      <c r="T254" s="32">
        <v>0.9615192544380075</v>
      </c>
      <c r="U254" s="20">
        <v>0.059154061987316445</v>
      </c>
      <c r="V254" s="28"/>
      <c r="W254" s="28"/>
      <c r="X254" s="28"/>
      <c r="Y254" s="28"/>
      <c r="Z254" s="28"/>
    </row>
    <row r="255" ht="15.75" customHeight="1">
      <c r="A255" s="20" t="s">
        <v>213</v>
      </c>
      <c r="B255" s="20"/>
      <c r="C255" s="20" t="s">
        <v>236</v>
      </c>
      <c r="D255" s="36">
        <v>11.72108738</v>
      </c>
      <c r="E255" s="140">
        <f t="shared" si="1"/>
        <v>0.01172108738</v>
      </c>
      <c r="F255" s="36">
        <f t="shared" si="24"/>
        <v>3.156703708</v>
      </c>
      <c r="G255" s="36">
        <v>11.72108738</v>
      </c>
      <c r="H255" s="32">
        <v>0.01172108738</v>
      </c>
      <c r="I255" s="47">
        <v>0.2559489493371561</v>
      </c>
      <c r="J255" s="20">
        <v>7.725</v>
      </c>
      <c r="K255" s="20">
        <v>-0.034</v>
      </c>
      <c r="L255" s="36">
        <v>11.72108738</v>
      </c>
      <c r="M255" s="20">
        <v>8.985734436992171</v>
      </c>
      <c r="N255" s="20">
        <v>0.344</v>
      </c>
      <c r="O255" s="20">
        <v>0.246</v>
      </c>
      <c r="P255" s="36">
        <v>11.72108738</v>
      </c>
      <c r="Q255" s="20">
        <v>1.0270517768797038</v>
      </c>
      <c r="R255" s="56">
        <f t="shared" si="3"/>
        <v>3.907029127</v>
      </c>
      <c r="S255" s="32">
        <v>71.66968497419097</v>
      </c>
      <c r="T255" s="32">
        <v>0.94548561043524</v>
      </c>
      <c r="U255" s="20"/>
      <c r="V255" s="28"/>
      <c r="W255" s="28"/>
      <c r="X255" s="28"/>
      <c r="Y255" s="28"/>
      <c r="Z255" s="28"/>
    </row>
    <row r="256" ht="15.75" customHeight="1">
      <c r="A256" s="20" t="s">
        <v>213</v>
      </c>
      <c r="B256" s="20"/>
      <c r="C256" s="20" t="s">
        <v>236</v>
      </c>
      <c r="D256" s="36">
        <v>15.16846602</v>
      </c>
      <c r="E256" s="140">
        <f t="shared" si="1"/>
        <v>0.01516846602</v>
      </c>
      <c r="F256" s="36">
        <f t="shared" si="24"/>
        <v>2.439271048</v>
      </c>
      <c r="G256" s="36">
        <v>15.16846602</v>
      </c>
      <c r="H256" s="32">
        <v>0.01516846602</v>
      </c>
      <c r="I256" s="47">
        <v>0.19777873359405132</v>
      </c>
      <c r="J256" s="20">
        <v>7.725</v>
      </c>
      <c r="K256" s="20">
        <v>-0.034</v>
      </c>
      <c r="L256" s="36">
        <v>15.16846602</v>
      </c>
      <c r="M256" s="20">
        <v>8.90730803678205</v>
      </c>
      <c r="N256" s="20">
        <v>0.344</v>
      </c>
      <c r="O256" s="20">
        <v>0.246</v>
      </c>
      <c r="P256" s="36">
        <v>15.16846602</v>
      </c>
      <c r="Q256" s="20">
        <v>0.9639328778937808</v>
      </c>
      <c r="R256" s="56">
        <f t="shared" si="3"/>
        <v>5.05615534</v>
      </c>
      <c r="S256" s="32">
        <v>71.66968497419097</v>
      </c>
      <c r="T256" s="32">
        <v>0.9294519664510765</v>
      </c>
      <c r="U256" s="20"/>
      <c r="V256" s="28"/>
      <c r="W256" s="28"/>
      <c r="X256" s="28"/>
      <c r="Y256" s="28"/>
      <c r="Z256" s="28"/>
    </row>
    <row r="257" ht="15.75" customHeight="1">
      <c r="A257" s="20" t="s">
        <v>213</v>
      </c>
      <c r="B257" s="20"/>
      <c r="C257" s="20" t="s">
        <v>236</v>
      </c>
      <c r="D257" s="36">
        <v>18.61584466</v>
      </c>
      <c r="E257" s="140">
        <f t="shared" si="1"/>
        <v>0.01861584466</v>
      </c>
      <c r="F257" s="36">
        <f t="shared" si="24"/>
        <v>1.987554187</v>
      </c>
      <c r="G257" s="36">
        <v>18.61584466</v>
      </c>
      <c r="H257" s="32">
        <v>0.018615844660000002</v>
      </c>
      <c r="I257" s="47">
        <v>0.1611530421956153</v>
      </c>
      <c r="J257" s="20">
        <v>7.725</v>
      </c>
      <c r="K257" s="20">
        <v>-0.034</v>
      </c>
      <c r="L257" s="36">
        <v>18.61584466</v>
      </c>
      <c r="M257" s="20">
        <v>8.845501790069685</v>
      </c>
      <c r="N257" s="20">
        <v>0.344</v>
      </c>
      <c r="O257" s="20">
        <v>0.246</v>
      </c>
      <c r="P257" s="36">
        <v>18.61584466</v>
      </c>
      <c r="Q257" s="20">
        <v>0.916573479361523</v>
      </c>
      <c r="R257" s="56">
        <f t="shared" si="3"/>
        <v>6.205281553</v>
      </c>
      <c r="S257" s="32">
        <v>71.66968497419097</v>
      </c>
      <c r="T257" s="32">
        <v>0.913418322466913</v>
      </c>
      <c r="U257" s="20"/>
      <c r="V257" s="28"/>
      <c r="W257" s="28"/>
      <c r="X257" s="28"/>
      <c r="Y257" s="28"/>
      <c r="Z257" s="28"/>
    </row>
    <row r="258" ht="15.75" customHeight="1">
      <c r="A258" s="20" t="s">
        <v>213</v>
      </c>
      <c r="B258" s="20"/>
      <c r="C258" s="20" t="s">
        <v>236</v>
      </c>
      <c r="D258" s="36">
        <v>20.68427184</v>
      </c>
      <c r="E258" s="140">
        <f t="shared" si="1"/>
        <v>0.02068427184</v>
      </c>
      <c r="F258" s="36">
        <f t="shared" si="24"/>
        <v>1.788798769</v>
      </c>
      <c r="G258" s="36">
        <v>20.68427184</v>
      </c>
      <c r="H258" s="32">
        <v>0.02068427184</v>
      </c>
      <c r="I258" s="47">
        <v>0.14503773800721814</v>
      </c>
      <c r="J258" s="20">
        <v>7.725</v>
      </c>
      <c r="K258" s="20">
        <v>-0.034</v>
      </c>
      <c r="L258" s="36">
        <v>20.68427184</v>
      </c>
      <c r="M258" s="20">
        <v>8.813871612265197</v>
      </c>
      <c r="N258" s="20">
        <v>0.344</v>
      </c>
      <c r="O258" s="20">
        <v>0.246</v>
      </c>
      <c r="P258" s="36">
        <v>20.68427184</v>
      </c>
      <c r="Q258" s="20">
        <v>0.8931223228291865</v>
      </c>
      <c r="R258" s="56">
        <f t="shared" si="3"/>
        <v>6.89475728</v>
      </c>
      <c r="S258" s="32">
        <v>71.66968497419097</v>
      </c>
      <c r="T258" s="32">
        <v>0.9037981360950187</v>
      </c>
      <c r="U258" s="20"/>
      <c r="V258" s="28"/>
      <c r="W258" s="28"/>
      <c r="X258" s="28"/>
      <c r="Y258" s="28"/>
      <c r="Z258" s="28"/>
    </row>
    <row r="259" ht="15.75" customHeight="1">
      <c r="A259" s="20" t="s">
        <v>213</v>
      </c>
      <c r="B259" s="20"/>
      <c r="C259" s="20" t="s">
        <v>236</v>
      </c>
      <c r="D259" s="36">
        <v>22.0632233</v>
      </c>
      <c r="E259" s="140">
        <f t="shared" si="1"/>
        <v>0.0220632233</v>
      </c>
      <c r="F259" s="36">
        <f t="shared" si="24"/>
        <v>1.676998845</v>
      </c>
      <c r="G259" s="36">
        <v>22.0632233</v>
      </c>
      <c r="H259" s="32">
        <v>0.0220632233</v>
      </c>
      <c r="I259" s="47">
        <v>0.13597287935711552</v>
      </c>
      <c r="J259" s="20">
        <v>7.725</v>
      </c>
      <c r="K259" s="20">
        <v>-0.034</v>
      </c>
      <c r="L259" s="36">
        <v>22.0632233</v>
      </c>
      <c r="M259" s="20">
        <v>8.794552451935397</v>
      </c>
      <c r="N259" s="20">
        <v>0.344</v>
      </c>
      <c r="O259" s="20">
        <v>0.246</v>
      </c>
      <c r="P259" s="36">
        <v>22.0632233</v>
      </c>
      <c r="Q259" s="20">
        <v>0.87905465547374</v>
      </c>
      <c r="R259" s="56">
        <f t="shared" si="3"/>
        <v>7.354407767</v>
      </c>
      <c r="S259" s="32">
        <v>71.66968497419097</v>
      </c>
      <c r="T259" s="32">
        <v>0.8973846784827495</v>
      </c>
      <c r="U259" s="20"/>
      <c r="V259" s="28"/>
      <c r="W259" s="28"/>
      <c r="X259" s="28"/>
      <c r="Y259" s="28"/>
      <c r="Z259" s="28"/>
    </row>
    <row r="260" ht="15.75" customHeight="1">
      <c r="A260" s="20" t="s">
        <v>213</v>
      </c>
      <c r="B260" s="20"/>
      <c r="C260" s="20" t="s">
        <v>236</v>
      </c>
      <c r="D260" s="36">
        <v>25.51060194</v>
      </c>
      <c r="E260" s="140">
        <f t="shared" si="1"/>
        <v>0.02551060194</v>
      </c>
      <c r="F260" s="36">
        <f t="shared" si="24"/>
        <v>1.45037738</v>
      </c>
      <c r="G260" s="36">
        <v>25.51060194</v>
      </c>
      <c r="H260" s="32">
        <v>0.025510601940000002</v>
      </c>
      <c r="I260" s="47">
        <v>0.11759816593335938</v>
      </c>
      <c r="J260" s="20">
        <v>7.725</v>
      </c>
      <c r="K260" s="20">
        <v>-0.034</v>
      </c>
      <c r="L260" s="36">
        <v>25.51060194</v>
      </c>
      <c r="M260" s="20">
        <v>8.751247852479569</v>
      </c>
      <c r="N260" s="20">
        <v>0.344</v>
      </c>
      <c r="O260" s="20">
        <v>0.246</v>
      </c>
      <c r="P260" s="36">
        <v>25.51060194</v>
      </c>
      <c r="Q260" s="20">
        <v>0.8482134385181472</v>
      </c>
      <c r="R260" s="56">
        <f t="shared" si="3"/>
        <v>8.50353398</v>
      </c>
      <c r="S260" s="32">
        <v>71.66968497419097</v>
      </c>
      <c r="T260" s="32">
        <v>0.8813510344985859</v>
      </c>
      <c r="U260" s="20"/>
      <c r="V260" s="28"/>
      <c r="W260" s="28"/>
      <c r="X260" s="28"/>
      <c r="Y260" s="28"/>
      <c r="Z260" s="28"/>
    </row>
    <row r="261" ht="15.75" customHeight="1">
      <c r="A261" s="20" t="s">
        <v>213</v>
      </c>
      <c r="B261" s="20"/>
      <c r="C261" s="20" t="s">
        <v>236</v>
      </c>
      <c r="D261" s="36">
        <v>27.57902912</v>
      </c>
      <c r="E261" s="140">
        <f t="shared" si="1"/>
        <v>0.02757902912</v>
      </c>
      <c r="F261" s="36">
        <f t="shared" si="24"/>
        <v>1.341599077</v>
      </c>
      <c r="G261" s="36">
        <v>27.57902912</v>
      </c>
      <c r="H261" s="32">
        <v>0.02757902912</v>
      </c>
      <c r="I261" s="47">
        <v>0.1087783035054136</v>
      </c>
      <c r="J261" s="20">
        <v>7.725</v>
      </c>
      <c r="K261" s="20">
        <v>-0.034</v>
      </c>
      <c r="L261" s="36">
        <v>27.57902912</v>
      </c>
      <c r="M261" s="20">
        <v>8.728081702998232</v>
      </c>
      <c r="N261" s="20">
        <v>0.344</v>
      </c>
      <c r="O261" s="20">
        <v>0.246</v>
      </c>
      <c r="P261" s="36">
        <v>27.57902912</v>
      </c>
      <c r="Q261" s="20">
        <v>0.8321009447819087</v>
      </c>
      <c r="R261" s="56">
        <f t="shared" si="3"/>
        <v>9.193009707</v>
      </c>
      <c r="S261" s="32">
        <v>71.66968497419097</v>
      </c>
      <c r="T261" s="32">
        <v>0.8717308481266917</v>
      </c>
      <c r="U261" s="20"/>
      <c r="V261" s="28"/>
      <c r="W261" s="28"/>
      <c r="X261" s="28"/>
      <c r="Y261" s="28"/>
      <c r="Z261" s="28"/>
    </row>
    <row r="262" ht="15.75" customHeight="1">
      <c r="A262" s="20" t="s">
        <v>213</v>
      </c>
      <c r="B262" s="20"/>
      <c r="C262" s="20" t="s">
        <v>236</v>
      </c>
      <c r="D262" s="36">
        <v>28.95798058</v>
      </c>
      <c r="E262" s="140">
        <f t="shared" si="1"/>
        <v>0.02895798058</v>
      </c>
      <c r="F262" s="36">
        <f t="shared" si="24"/>
        <v>1.277713406</v>
      </c>
      <c r="G262" s="36">
        <v>28.95798058</v>
      </c>
      <c r="H262" s="32">
        <v>0.02895798058</v>
      </c>
      <c r="I262" s="47">
        <v>0.10359838427655994</v>
      </c>
      <c r="J262" s="20">
        <v>7.725</v>
      </c>
      <c r="K262" s="20">
        <v>-0.034</v>
      </c>
      <c r="L262" s="36">
        <v>28.95798058</v>
      </c>
      <c r="M262" s="20">
        <v>8.713614991108093</v>
      </c>
      <c r="N262" s="20">
        <v>0.344</v>
      </c>
      <c r="O262" s="20">
        <v>0.246</v>
      </c>
      <c r="P262" s="36">
        <v>28.95798058</v>
      </c>
      <c r="Q262" s="20">
        <v>0.8221734486645201</v>
      </c>
      <c r="R262" s="56">
        <f t="shared" si="3"/>
        <v>9.652660193</v>
      </c>
      <c r="S262" s="32">
        <v>71.66968497419097</v>
      </c>
      <c r="T262" s="32">
        <v>0.8653173905144224</v>
      </c>
      <c r="U262" s="20">
        <v>0.03315527177735365</v>
      </c>
      <c r="V262" s="28"/>
      <c r="W262" s="28"/>
      <c r="X262" s="28"/>
      <c r="Y262" s="28"/>
      <c r="Z262" s="28"/>
    </row>
    <row r="263" ht="15.75" customHeight="1">
      <c r="A263" s="20" t="s">
        <v>214</v>
      </c>
      <c r="B263" s="20"/>
      <c r="C263" s="20" t="s">
        <v>236</v>
      </c>
      <c r="D263" s="36">
        <v>2.757902912</v>
      </c>
      <c r="E263" s="140">
        <f t="shared" si="1"/>
        <v>0.002757902912</v>
      </c>
      <c r="F263" s="36">
        <f t="shared" ref="F263:F272" si="25">0.022/E263</f>
        <v>7.97707559</v>
      </c>
      <c r="G263" s="36">
        <v>2.757902912</v>
      </c>
      <c r="H263" s="32">
        <v>0.0027579029120000003</v>
      </c>
      <c r="I263" s="47">
        <v>1.087783035054136</v>
      </c>
      <c r="J263" s="20">
        <v>16.061</v>
      </c>
      <c r="K263" s="20">
        <v>-0.019</v>
      </c>
      <c r="L263" s="36">
        <v>2.757902912</v>
      </c>
      <c r="M263" s="20">
        <v>17.963939411190175</v>
      </c>
      <c r="N263" s="20">
        <v>52.95</v>
      </c>
      <c r="O263" s="20">
        <v>0.072</v>
      </c>
      <c r="P263" s="36">
        <v>2.757902912</v>
      </c>
      <c r="Q263" s="20">
        <v>80.9364736168035</v>
      </c>
      <c r="R263" s="56">
        <f t="shared" si="3"/>
        <v>0.9193009707</v>
      </c>
      <c r="S263" s="32">
        <v>70.90087644329341</v>
      </c>
      <c r="T263" s="32">
        <v>0.987033997084621</v>
      </c>
      <c r="U263" s="20"/>
      <c r="V263" s="28"/>
      <c r="W263" s="28"/>
      <c r="X263" s="28"/>
      <c r="Y263" s="28"/>
      <c r="Z263" s="28"/>
    </row>
    <row r="264" ht="15.75" customHeight="1">
      <c r="A264" s="20" t="s">
        <v>214</v>
      </c>
      <c r="B264" s="20"/>
      <c r="C264" s="20" t="s">
        <v>236</v>
      </c>
      <c r="D264" s="36">
        <v>5.515805824</v>
      </c>
      <c r="E264" s="140">
        <f t="shared" si="1"/>
        <v>0.005515805824</v>
      </c>
      <c r="F264" s="36">
        <f t="shared" si="25"/>
        <v>3.988537795</v>
      </c>
      <c r="G264" s="36">
        <v>5.515805824</v>
      </c>
      <c r="H264" s="32">
        <v>0.0055158058240000005</v>
      </c>
      <c r="I264" s="47">
        <v>0.543891517527068</v>
      </c>
      <c r="J264" s="20">
        <v>16.061</v>
      </c>
      <c r="K264" s="20">
        <v>-0.019</v>
      </c>
      <c r="L264" s="36">
        <v>5.515805824</v>
      </c>
      <c r="M264" s="20">
        <v>17.728909034194352</v>
      </c>
      <c r="N264" s="20">
        <v>52.95</v>
      </c>
      <c r="O264" s="20">
        <v>0.072</v>
      </c>
      <c r="P264" s="36">
        <v>5.515805824</v>
      </c>
      <c r="Q264" s="20">
        <v>76.99634657351164</v>
      </c>
      <c r="R264" s="56">
        <f t="shared" si="3"/>
        <v>1.838601941</v>
      </c>
      <c r="S264" s="32">
        <v>70.90087644329341</v>
      </c>
      <c r="T264" s="32">
        <v>0.9740679941692421</v>
      </c>
      <c r="U264" s="20">
        <v>0.1030752245228311</v>
      </c>
      <c r="V264" s="28"/>
      <c r="W264" s="28"/>
      <c r="X264" s="28"/>
      <c r="Y264" s="28"/>
      <c r="Z264" s="28"/>
    </row>
    <row r="265" ht="15.75" customHeight="1">
      <c r="A265" s="20" t="s">
        <v>214</v>
      </c>
      <c r="B265" s="20"/>
      <c r="C265" s="20" t="s">
        <v>236</v>
      </c>
      <c r="D265" s="36">
        <v>8.273708736</v>
      </c>
      <c r="E265" s="140">
        <f t="shared" si="1"/>
        <v>0.008273708736</v>
      </c>
      <c r="F265" s="36">
        <f t="shared" si="25"/>
        <v>2.659025197</v>
      </c>
      <c r="G265" s="36">
        <v>8.273708736</v>
      </c>
      <c r="H265" s="32">
        <v>0.008273708736</v>
      </c>
      <c r="I265" s="47">
        <v>0.3625943450180454</v>
      </c>
      <c r="J265" s="20">
        <v>16.061</v>
      </c>
      <c r="K265" s="20">
        <v>-0.019</v>
      </c>
      <c r="L265" s="36">
        <v>8.273708736</v>
      </c>
      <c r="M265" s="20">
        <v>17.592853156902088</v>
      </c>
      <c r="N265" s="20">
        <v>52.95</v>
      </c>
      <c r="O265" s="20">
        <v>0.072</v>
      </c>
      <c r="P265" s="36">
        <v>8.273708736</v>
      </c>
      <c r="Q265" s="20">
        <v>74.78104814611207</v>
      </c>
      <c r="R265" s="56">
        <f t="shared" si="3"/>
        <v>2.757902912</v>
      </c>
      <c r="S265" s="32">
        <v>70.90087644329341</v>
      </c>
      <c r="T265" s="32">
        <v>0.9611019912538631</v>
      </c>
      <c r="U265" s="20">
        <v>0.06804827618715355</v>
      </c>
      <c r="V265" s="28"/>
      <c r="W265" s="28"/>
      <c r="X265" s="28"/>
      <c r="Y265" s="28"/>
      <c r="Z265" s="28"/>
    </row>
    <row r="266" ht="15.75" customHeight="1">
      <c r="A266" s="20" t="s">
        <v>214</v>
      </c>
      <c r="B266" s="20"/>
      <c r="C266" s="20" t="s">
        <v>236</v>
      </c>
      <c r="D266" s="36">
        <v>11.03161165</v>
      </c>
      <c r="E266" s="140">
        <f t="shared" si="1"/>
        <v>0.01103161165</v>
      </c>
      <c r="F266" s="36">
        <f t="shared" si="25"/>
        <v>1.994268897</v>
      </c>
      <c r="G266" s="36">
        <v>11.03161165</v>
      </c>
      <c r="H266" s="32">
        <v>0.01103161165</v>
      </c>
      <c r="I266" s="47">
        <v>0.27194575871423105</v>
      </c>
      <c r="J266" s="20">
        <v>16.061</v>
      </c>
      <c r="K266" s="20">
        <v>-0.019</v>
      </c>
      <c r="L266" s="36">
        <v>11.03161165</v>
      </c>
      <c r="M266" s="20">
        <v>17.496953666291116</v>
      </c>
      <c r="N266" s="20">
        <v>52.95</v>
      </c>
      <c r="O266" s="20">
        <v>0.072</v>
      </c>
      <c r="P266" s="36">
        <v>11.03161165</v>
      </c>
      <c r="Q266" s="20">
        <v>73.24803170520279</v>
      </c>
      <c r="R266" s="56">
        <f t="shared" si="3"/>
        <v>3.677203883</v>
      </c>
      <c r="S266" s="32">
        <v>70.90087644329341</v>
      </c>
      <c r="T266" s="32">
        <v>0.9481359883290813</v>
      </c>
      <c r="U266" s="20">
        <v>0.057689007268755504</v>
      </c>
      <c r="V266" s="28"/>
      <c r="W266" s="28"/>
      <c r="X266" s="28"/>
      <c r="Y266" s="28"/>
      <c r="Z266" s="28"/>
    </row>
    <row r="267" ht="15.75" customHeight="1">
      <c r="A267" s="20" t="s">
        <v>214</v>
      </c>
      <c r="B267" s="20"/>
      <c r="C267" s="20" t="s">
        <v>236</v>
      </c>
      <c r="D267" s="36">
        <v>13.78951456</v>
      </c>
      <c r="E267" s="140">
        <f t="shared" si="1"/>
        <v>0.01378951456</v>
      </c>
      <c r="F267" s="36">
        <f t="shared" si="25"/>
        <v>1.595415118</v>
      </c>
      <c r="G267" s="36">
        <v>13.78951456</v>
      </c>
      <c r="H267" s="32">
        <v>0.01378951456</v>
      </c>
      <c r="I267" s="47">
        <v>0.2175566070108272</v>
      </c>
      <c r="J267" s="20">
        <v>16.061</v>
      </c>
      <c r="K267" s="20">
        <v>-0.019</v>
      </c>
      <c r="L267" s="36">
        <v>13.78951456</v>
      </c>
      <c r="M267" s="20">
        <v>17.422928385557743</v>
      </c>
      <c r="N267" s="20">
        <v>52.95</v>
      </c>
      <c r="O267" s="20">
        <v>0.072</v>
      </c>
      <c r="P267" s="36">
        <v>13.78951456</v>
      </c>
      <c r="Q267" s="20">
        <v>72.08060746654544</v>
      </c>
      <c r="R267" s="56">
        <f t="shared" si="3"/>
        <v>4.596504853</v>
      </c>
      <c r="S267" s="32">
        <v>70.90087644329341</v>
      </c>
      <c r="T267" s="32">
        <v>0.9351699854231051</v>
      </c>
      <c r="U267" s="20">
        <v>0.04694291765196504</v>
      </c>
      <c r="V267" s="28"/>
      <c r="W267" s="28"/>
      <c r="X267" s="28"/>
      <c r="Y267" s="28"/>
      <c r="Z267" s="28"/>
    </row>
    <row r="268" ht="15.75" customHeight="1">
      <c r="A268" s="20" t="s">
        <v>214</v>
      </c>
      <c r="B268" s="20"/>
      <c r="C268" s="20" t="s">
        <v>236</v>
      </c>
      <c r="D268" s="36">
        <v>16.54741747</v>
      </c>
      <c r="E268" s="140">
        <f t="shared" si="1"/>
        <v>0.01654741747</v>
      </c>
      <c r="F268" s="36">
        <f t="shared" si="25"/>
        <v>1.329512599</v>
      </c>
      <c r="G268" s="36">
        <v>16.54741747</v>
      </c>
      <c r="H268" s="32">
        <v>0.01654741747</v>
      </c>
      <c r="I268" s="47">
        <v>0.18129717253093514</v>
      </c>
      <c r="J268" s="20">
        <v>16.061</v>
      </c>
      <c r="K268" s="20">
        <v>-0.019</v>
      </c>
      <c r="L268" s="36">
        <v>16.54741747</v>
      </c>
      <c r="M268" s="20">
        <v>17.36267786992651</v>
      </c>
      <c r="N268" s="20">
        <v>52.95</v>
      </c>
      <c r="O268" s="20">
        <v>0.072</v>
      </c>
      <c r="P268" s="36">
        <v>16.54741747</v>
      </c>
      <c r="Q268" s="20">
        <v>71.1405778252637</v>
      </c>
      <c r="R268" s="56">
        <f t="shared" si="3"/>
        <v>5.515805823</v>
      </c>
      <c r="S268" s="32">
        <v>70.90087644329341</v>
      </c>
      <c r="T268" s="32">
        <v>0.922203982517129</v>
      </c>
      <c r="U268" s="20">
        <v>0.0417964363479096</v>
      </c>
      <c r="V268" s="28"/>
      <c r="W268" s="28"/>
      <c r="X268" s="28"/>
      <c r="Y268" s="28"/>
      <c r="Z268" s="28"/>
    </row>
    <row r="269" ht="15.75" customHeight="1">
      <c r="A269" s="20" t="s">
        <v>214</v>
      </c>
      <c r="B269" s="20"/>
      <c r="C269" s="20" t="s">
        <v>236</v>
      </c>
      <c r="D269" s="36">
        <v>17.92636893</v>
      </c>
      <c r="E269" s="140">
        <f t="shared" si="1"/>
        <v>0.01792636893</v>
      </c>
      <c r="F269" s="36">
        <f t="shared" si="25"/>
        <v>1.227242398</v>
      </c>
      <c r="G269" s="36">
        <v>17.92636893</v>
      </c>
      <c r="H269" s="32">
        <v>0.01792636893</v>
      </c>
      <c r="I269" s="47">
        <v>0.16735123614350383</v>
      </c>
      <c r="J269" s="20">
        <v>16.061</v>
      </c>
      <c r="K269" s="20">
        <v>-0.019</v>
      </c>
      <c r="L269" s="36">
        <v>17.92636893</v>
      </c>
      <c r="M269" s="20">
        <v>17.336292579227138</v>
      </c>
      <c r="N269" s="20">
        <v>52.95</v>
      </c>
      <c r="O269" s="20">
        <v>0.072</v>
      </c>
      <c r="P269" s="36">
        <v>17.92636893</v>
      </c>
      <c r="Q269" s="20">
        <v>70.731768472858</v>
      </c>
      <c r="R269" s="56">
        <f t="shared" si="3"/>
        <v>5.97545631</v>
      </c>
      <c r="S269" s="32">
        <v>70.90087644329341</v>
      </c>
      <c r="T269" s="32">
        <v>0.9157209810406339</v>
      </c>
      <c r="U269" s="20"/>
      <c r="V269" s="28"/>
      <c r="W269" s="28"/>
      <c r="X269" s="28"/>
      <c r="Y269" s="28"/>
      <c r="Z269" s="28"/>
    </row>
    <row r="270" ht="15.75" customHeight="1">
      <c r="A270" s="20" t="s">
        <v>214</v>
      </c>
      <c r="B270" s="20"/>
      <c r="C270" s="20" t="s">
        <v>236</v>
      </c>
      <c r="D270" s="36">
        <v>19.30532038</v>
      </c>
      <c r="E270" s="140">
        <f t="shared" si="1"/>
        <v>0.01930532038</v>
      </c>
      <c r="F270" s="36">
        <f t="shared" si="25"/>
        <v>1.139582227</v>
      </c>
      <c r="G270" s="36">
        <v>19.30532038</v>
      </c>
      <c r="H270" s="32">
        <v>0.01930532038</v>
      </c>
      <c r="I270" s="47">
        <v>0.15539757646850302</v>
      </c>
      <c r="J270" s="20">
        <v>16.061</v>
      </c>
      <c r="K270" s="20">
        <v>-0.019</v>
      </c>
      <c r="L270" s="36">
        <v>19.30532038</v>
      </c>
      <c r="M270" s="20">
        <v>17.311899364546658</v>
      </c>
      <c r="N270" s="20">
        <v>52.95</v>
      </c>
      <c r="O270" s="20">
        <v>0.072</v>
      </c>
      <c r="P270" s="36">
        <v>19.30532038</v>
      </c>
      <c r="Q270" s="20">
        <v>70.35536483902729</v>
      </c>
      <c r="R270" s="56">
        <f t="shared" si="3"/>
        <v>6.435106793</v>
      </c>
      <c r="S270" s="32">
        <v>70.90087644329341</v>
      </c>
      <c r="T270" s="32">
        <v>0.9092379796111528</v>
      </c>
      <c r="U270" s="20">
        <v>0.03861235723450078</v>
      </c>
      <c r="V270" s="28"/>
      <c r="W270" s="28"/>
      <c r="X270" s="28"/>
      <c r="Y270" s="28"/>
      <c r="Z270" s="28"/>
    </row>
    <row r="271" ht="15.75" customHeight="1">
      <c r="A271" s="20" t="s">
        <v>214</v>
      </c>
      <c r="B271" s="20"/>
      <c r="C271" s="20" t="s">
        <v>236</v>
      </c>
      <c r="D271" s="36">
        <v>20.68427184</v>
      </c>
      <c r="E271" s="140">
        <f t="shared" si="1"/>
        <v>0.02068427184</v>
      </c>
      <c r="F271" s="36">
        <f t="shared" si="25"/>
        <v>1.063610079</v>
      </c>
      <c r="G271" s="36">
        <v>20.68427184</v>
      </c>
      <c r="H271" s="32">
        <v>0.02068427184</v>
      </c>
      <c r="I271" s="47">
        <v>0.14503773800721814</v>
      </c>
      <c r="J271" s="20">
        <v>16.061</v>
      </c>
      <c r="K271" s="20">
        <v>-0.019</v>
      </c>
      <c r="L271" s="36">
        <v>20.68427184</v>
      </c>
      <c r="M271" s="20">
        <v>17.28922067675709</v>
      </c>
      <c r="N271" s="20">
        <v>52.95</v>
      </c>
      <c r="O271" s="20">
        <v>0.072</v>
      </c>
      <c r="P271" s="36">
        <v>20.68427184</v>
      </c>
      <c r="Q271" s="20">
        <v>70.00674210185323</v>
      </c>
      <c r="R271" s="56">
        <f t="shared" si="3"/>
        <v>6.89475728</v>
      </c>
      <c r="S271" s="32">
        <v>70.90087644329341</v>
      </c>
      <c r="T271" s="32">
        <v>0.9027549781346577</v>
      </c>
      <c r="U271" s="20"/>
      <c r="V271" s="28"/>
      <c r="W271" s="28"/>
      <c r="X271" s="28"/>
      <c r="Y271" s="28"/>
      <c r="Z271" s="28"/>
    </row>
    <row r="272" ht="15.75" customHeight="1">
      <c r="A272" s="20" t="s">
        <v>214</v>
      </c>
      <c r="B272" s="20"/>
      <c r="C272" s="20" t="s">
        <v>236</v>
      </c>
      <c r="D272" s="36">
        <v>22.0632233</v>
      </c>
      <c r="E272" s="140">
        <f t="shared" si="1"/>
        <v>0.0220632233</v>
      </c>
      <c r="F272" s="36">
        <f t="shared" si="25"/>
        <v>0.9971344486</v>
      </c>
      <c r="G272" s="36">
        <v>22.0632233</v>
      </c>
      <c r="H272" s="32">
        <v>0.0220632233</v>
      </c>
      <c r="I272" s="47">
        <v>0.13597287935711552</v>
      </c>
      <c r="J272" s="20">
        <v>16.061</v>
      </c>
      <c r="K272" s="20">
        <v>-0.019</v>
      </c>
      <c r="L272" s="36">
        <v>22.0632233</v>
      </c>
      <c r="M272" s="20">
        <v>17.268033075860643</v>
      </c>
      <c r="N272" s="20">
        <v>52.95</v>
      </c>
      <c r="O272" s="20">
        <v>0.072</v>
      </c>
      <c r="P272" s="36">
        <v>22.0632233</v>
      </c>
      <c r="Q272" s="20">
        <v>69.6821912664905</v>
      </c>
      <c r="R272" s="56">
        <f t="shared" si="3"/>
        <v>7.354407767</v>
      </c>
      <c r="S272" s="32">
        <v>70.90087644329341</v>
      </c>
      <c r="T272" s="32">
        <v>0.8962719766581626</v>
      </c>
      <c r="U272" s="20">
        <v>0.037565996562377545</v>
      </c>
      <c r="V272" s="28"/>
      <c r="W272" s="28"/>
      <c r="X272" s="28"/>
      <c r="Y272" s="28"/>
      <c r="Z272" s="28"/>
    </row>
    <row r="273" ht="15.75" customHeight="1">
      <c r="A273" s="20" t="s">
        <v>215</v>
      </c>
      <c r="B273" s="20"/>
      <c r="C273" s="20" t="s">
        <v>236</v>
      </c>
      <c r="D273" s="36">
        <v>4.826330096</v>
      </c>
      <c r="E273" s="140">
        <f t="shared" si="1"/>
        <v>0.004826330096</v>
      </c>
      <c r="F273" s="36">
        <f t="shared" ref="F273:F282" si="26">0.033/E273</f>
        <v>6.837493363</v>
      </c>
      <c r="G273" s="36">
        <v>4.826330096</v>
      </c>
      <c r="H273" s="32">
        <v>0.004826330096000001</v>
      </c>
      <c r="I273" s="47">
        <v>0.6215903057452206</v>
      </c>
      <c r="J273" s="20">
        <v>9.796</v>
      </c>
      <c r="K273" s="20">
        <v>-0.03</v>
      </c>
      <c r="L273" s="36">
        <v>4.826330096</v>
      </c>
      <c r="M273" s="20">
        <v>11.495828225196549</v>
      </c>
      <c r="N273" s="20">
        <v>2.394</v>
      </c>
      <c r="O273" s="20">
        <v>0.175</v>
      </c>
      <c r="P273" s="36">
        <v>4.826330096</v>
      </c>
      <c r="Q273" s="20">
        <v>6.088231632315102</v>
      </c>
      <c r="R273" s="56">
        <f t="shared" si="3"/>
        <v>1.608776699</v>
      </c>
      <c r="S273" s="32">
        <v>70.00013475713521</v>
      </c>
      <c r="T273" s="32">
        <v>0.97701751997695</v>
      </c>
      <c r="U273" s="20"/>
      <c r="V273" s="28"/>
      <c r="W273" s="28"/>
      <c r="X273" s="28"/>
      <c r="Y273" s="28"/>
      <c r="Z273" s="28"/>
    </row>
    <row r="274" ht="15.75" customHeight="1">
      <c r="A274" s="20" t="s">
        <v>215</v>
      </c>
      <c r="B274" s="20"/>
      <c r="C274" s="20" t="s">
        <v>236</v>
      </c>
      <c r="D274" s="36">
        <v>8.273708736</v>
      </c>
      <c r="E274" s="140">
        <f t="shared" si="1"/>
        <v>0.008273708736</v>
      </c>
      <c r="F274" s="36">
        <f t="shared" si="26"/>
        <v>3.988537795</v>
      </c>
      <c r="G274" s="36">
        <v>8.273708736</v>
      </c>
      <c r="H274" s="32">
        <v>0.008273708736</v>
      </c>
      <c r="I274" s="47">
        <v>0.3625943450180454</v>
      </c>
      <c r="J274" s="20">
        <v>9.796</v>
      </c>
      <c r="K274" s="20">
        <v>-0.03</v>
      </c>
      <c r="L274" s="36">
        <v>8.273708736</v>
      </c>
      <c r="M274" s="20">
        <v>11.311436703033591</v>
      </c>
      <c r="N274" s="20">
        <v>2.394</v>
      </c>
      <c r="O274" s="20">
        <v>0.175</v>
      </c>
      <c r="P274" s="36">
        <v>8.273708736</v>
      </c>
      <c r="Q274" s="20">
        <v>5.540214838751493</v>
      </c>
      <c r="R274" s="56">
        <f t="shared" si="3"/>
        <v>2.757902912</v>
      </c>
      <c r="S274" s="32">
        <v>70.00013475713521</v>
      </c>
      <c r="T274" s="32">
        <v>0.9606014628176286</v>
      </c>
      <c r="U274" s="20"/>
      <c r="V274" s="28"/>
      <c r="W274" s="28"/>
      <c r="X274" s="28"/>
      <c r="Y274" s="28"/>
      <c r="Z274" s="28"/>
    </row>
    <row r="275" ht="15.75" customHeight="1">
      <c r="A275" s="20" t="s">
        <v>215</v>
      </c>
      <c r="B275" s="20"/>
      <c r="C275" s="20" t="s">
        <v>236</v>
      </c>
      <c r="D275" s="36">
        <v>11.72108738</v>
      </c>
      <c r="E275" s="140">
        <f t="shared" si="1"/>
        <v>0.01172108738</v>
      </c>
      <c r="F275" s="36">
        <f t="shared" si="26"/>
        <v>2.815438443</v>
      </c>
      <c r="G275" s="36">
        <v>11.72108738</v>
      </c>
      <c r="H275" s="32">
        <v>0.01172108738</v>
      </c>
      <c r="I275" s="47">
        <v>0.2559489493371561</v>
      </c>
      <c r="J275" s="20">
        <v>9.796</v>
      </c>
      <c r="K275" s="20">
        <v>-0.03</v>
      </c>
      <c r="L275" s="36">
        <v>11.72108738</v>
      </c>
      <c r="M275" s="20">
        <v>11.19385660800558</v>
      </c>
      <c r="N275" s="20">
        <v>2.394</v>
      </c>
      <c r="O275" s="20">
        <v>0.175</v>
      </c>
      <c r="P275" s="36">
        <v>11.72108738</v>
      </c>
      <c r="Q275" s="20">
        <v>5.212604359901165</v>
      </c>
      <c r="R275" s="56">
        <f t="shared" si="3"/>
        <v>3.907029127</v>
      </c>
      <c r="S275" s="32">
        <v>70.00013475713521</v>
      </c>
      <c r="T275" s="32">
        <v>0.9441854056392596</v>
      </c>
      <c r="U275" s="20"/>
      <c r="V275" s="28"/>
      <c r="W275" s="28"/>
      <c r="X275" s="28"/>
      <c r="Y275" s="28"/>
      <c r="Z275" s="28"/>
    </row>
    <row r="276" ht="15.75" customHeight="1">
      <c r="A276" s="20" t="s">
        <v>215</v>
      </c>
      <c r="B276" s="20"/>
      <c r="C276" s="20" t="s">
        <v>236</v>
      </c>
      <c r="D276" s="36">
        <v>15.16846602</v>
      </c>
      <c r="E276" s="140">
        <f t="shared" si="1"/>
        <v>0.01516846602</v>
      </c>
      <c r="F276" s="36">
        <f t="shared" si="26"/>
        <v>2.17556607</v>
      </c>
      <c r="G276" s="36">
        <v>15.16846602</v>
      </c>
      <c r="H276" s="32">
        <v>0.01516846602</v>
      </c>
      <c r="I276" s="47">
        <v>0.19777873359405132</v>
      </c>
      <c r="J276" s="20">
        <v>9.796</v>
      </c>
      <c r="K276" s="20">
        <v>-0.03</v>
      </c>
      <c r="L276" s="36">
        <v>15.16846602</v>
      </c>
      <c r="M276" s="20">
        <v>11.107607538486766</v>
      </c>
      <c r="N276" s="20">
        <v>2.394</v>
      </c>
      <c r="O276" s="20">
        <v>0.175</v>
      </c>
      <c r="P276" s="36">
        <v>15.16846602</v>
      </c>
      <c r="Q276" s="20">
        <v>4.982638220401095</v>
      </c>
      <c r="R276" s="56">
        <f t="shared" si="3"/>
        <v>5.05615534</v>
      </c>
      <c r="S276" s="32">
        <v>70.00013475713521</v>
      </c>
      <c r="T276" s="32">
        <v>0.9277693484799382</v>
      </c>
      <c r="U276" s="20"/>
      <c r="V276" s="28"/>
      <c r="W276" s="28"/>
      <c r="X276" s="28"/>
      <c r="Y276" s="28"/>
      <c r="Z276" s="28"/>
    </row>
    <row r="277" ht="15.75" customHeight="1">
      <c r="A277" s="20" t="s">
        <v>215</v>
      </c>
      <c r="B277" s="20"/>
      <c r="C277" s="20" t="s">
        <v>236</v>
      </c>
      <c r="D277" s="36">
        <v>18.61584466</v>
      </c>
      <c r="E277" s="140">
        <f t="shared" si="1"/>
        <v>0.01861584466</v>
      </c>
      <c r="F277" s="36">
        <f t="shared" si="26"/>
        <v>1.772683464</v>
      </c>
      <c r="G277" s="36">
        <v>18.61584466</v>
      </c>
      <c r="H277" s="32">
        <v>0.018615844660000002</v>
      </c>
      <c r="I277" s="47">
        <v>0.1611530421956153</v>
      </c>
      <c r="J277" s="20">
        <v>9.796</v>
      </c>
      <c r="K277" s="20">
        <v>-0.03</v>
      </c>
      <c r="L277" s="36">
        <v>18.61584466</v>
      </c>
      <c r="M277" s="20">
        <v>11.039573468616137</v>
      </c>
      <c r="N277" s="20">
        <v>2.394</v>
      </c>
      <c r="O277" s="20">
        <v>0.175</v>
      </c>
      <c r="P277" s="36">
        <v>18.61584466</v>
      </c>
      <c r="Q277" s="20">
        <v>4.807227389832046</v>
      </c>
      <c r="R277" s="56">
        <f t="shared" si="3"/>
        <v>6.205281553</v>
      </c>
      <c r="S277" s="32">
        <v>70.00013475713521</v>
      </c>
      <c r="T277" s="32">
        <v>0.9113532913206168</v>
      </c>
      <c r="U277" s="20"/>
      <c r="V277" s="28"/>
      <c r="W277" s="28"/>
      <c r="X277" s="28"/>
      <c r="Y277" s="28"/>
      <c r="Z277" s="28"/>
    </row>
    <row r="278" ht="15.75" customHeight="1">
      <c r="A278" s="20" t="s">
        <v>215</v>
      </c>
      <c r="B278" s="20"/>
      <c r="C278" s="20" t="s">
        <v>236</v>
      </c>
      <c r="D278" s="36">
        <v>20.68427184</v>
      </c>
      <c r="E278" s="140">
        <f t="shared" si="1"/>
        <v>0.02068427184</v>
      </c>
      <c r="F278" s="36">
        <f t="shared" si="26"/>
        <v>1.595415118</v>
      </c>
      <c r="G278" s="36">
        <v>20.68427184</v>
      </c>
      <c r="H278" s="32">
        <v>0.02068427184</v>
      </c>
      <c r="I278" s="47">
        <v>0.14503773800721814</v>
      </c>
      <c r="J278" s="20">
        <v>9.796</v>
      </c>
      <c r="K278" s="20">
        <v>-0.03</v>
      </c>
      <c r="L278" s="36">
        <v>20.68427184</v>
      </c>
      <c r="M278" s="20">
        <v>11.004734502864883</v>
      </c>
      <c r="N278" s="20">
        <v>2.394</v>
      </c>
      <c r="O278" s="20">
        <v>0.175</v>
      </c>
      <c r="P278" s="36">
        <v>20.68427184</v>
      </c>
      <c r="Q278" s="20">
        <v>4.719403438623119</v>
      </c>
      <c r="R278" s="56">
        <f t="shared" si="3"/>
        <v>6.89475728</v>
      </c>
      <c r="S278" s="32">
        <v>70.00013475713521</v>
      </c>
      <c r="T278" s="32">
        <v>0.9015036570440715</v>
      </c>
      <c r="U278" s="20"/>
      <c r="V278" s="28"/>
      <c r="W278" s="28"/>
      <c r="X278" s="28"/>
      <c r="Y278" s="28"/>
      <c r="Z278" s="28"/>
    </row>
    <row r="279" ht="15.75" customHeight="1">
      <c r="A279" s="20" t="s">
        <v>215</v>
      </c>
      <c r="B279" s="20"/>
      <c r="C279" s="20" t="s">
        <v>236</v>
      </c>
      <c r="D279" s="36">
        <v>22.0632233</v>
      </c>
      <c r="E279" s="140">
        <f t="shared" si="1"/>
        <v>0.0220632233</v>
      </c>
      <c r="F279" s="36">
        <f t="shared" si="26"/>
        <v>1.495701673</v>
      </c>
      <c r="G279" s="36">
        <v>22.0632233</v>
      </c>
      <c r="H279" s="32">
        <v>0.0220632233</v>
      </c>
      <c r="I279" s="47">
        <v>0.13597287935711552</v>
      </c>
      <c r="J279" s="20">
        <v>9.796</v>
      </c>
      <c r="K279" s="20">
        <v>-0.03</v>
      </c>
      <c r="L279" s="36">
        <v>22.0632233</v>
      </c>
      <c r="M279" s="20">
        <v>10.983448237506243</v>
      </c>
      <c r="N279" s="20">
        <v>2.394</v>
      </c>
      <c r="O279" s="20">
        <v>0.175</v>
      </c>
      <c r="P279" s="36">
        <v>22.0632233</v>
      </c>
      <c r="Q279" s="20">
        <v>4.666401230992965</v>
      </c>
      <c r="R279" s="56">
        <f t="shared" si="3"/>
        <v>7.354407767</v>
      </c>
      <c r="S279" s="32">
        <v>70.00013475713521</v>
      </c>
      <c r="T279" s="32">
        <v>0.8949372341612953</v>
      </c>
      <c r="U279" s="20">
        <v>0.032619816196723224</v>
      </c>
      <c r="V279" s="28"/>
      <c r="W279" s="28"/>
      <c r="X279" s="28"/>
      <c r="Y279" s="28"/>
      <c r="Z279" s="28"/>
    </row>
    <row r="280" ht="15.75" customHeight="1">
      <c r="A280" s="20" t="s">
        <v>215</v>
      </c>
      <c r="B280" s="20"/>
      <c r="C280" s="20" t="s">
        <v>236</v>
      </c>
      <c r="D280" s="36">
        <v>25.51060194</v>
      </c>
      <c r="E280" s="140">
        <f t="shared" si="1"/>
        <v>0.02551060194</v>
      </c>
      <c r="F280" s="36">
        <f t="shared" si="26"/>
        <v>1.293579825</v>
      </c>
      <c r="G280" s="36">
        <v>25.51060194</v>
      </c>
      <c r="H280" s="32">
        <v>0.025510601940000002</v>
      </c>
      <c r="I280" s="47">
        <v>0.11759816593335938</v>
      </c>
      <c r="J280" s="20">
        <v>9.796</v>
      </c>
      <c r="K280" s="20">
        <v>-0.03</v>
      </c>
      <c r="L280" s="36">
        <v>25.51060194</v>
      </c>
      <c r="M280" s="20">
        <v>10.935714291921867</v>
      </c>
      <c r="N280" s="20">
        <v>2.394</v>
      </c>
      <c r="O280" s="20">
        <v>0.175</v>
      </c>
      <c r="P280" s="36">
        <v>25.51060194</v>
      </c>
      <c r="Q280" s="20">
        <v>4.549336092308414</v>
      </c>
      <c r="R280" s="56">
        <f t="shared" si="3"/>
        <v>8.50353398</v>
      </c>
      <c r="S280" s="32">
        <v>70.00013475713521</v>
      </c>
      <c r="T280" s="32">
        <v>0.878521177001974</v>
      </c>
      <c r="U280" s="20"/>
      <c r="V280" s="28"/>
      <c r="W280" s="28"/>
      <c r="X280" s="28"/>
      <c r="Y280" s="28"/>
      <c r="Z280" s="28"/>
    </row>
    <row r="281" ht="15.75" customHeight="1">
      <c r="A281" s="20" t="s">
        <v>215</v>
      </c>
      <c r="B281" s="20"/>
      <c r="C281" s="20" t="s">
        <v>236</v>
      </c>
      <c r="D281" s="36">
        <v>27.57902912</v>
      </c>
      <c r="E281" s="140">
        <f t="shared" si="1"/>
        <v>0.02757902912</v>
      </c>
      <c r="F281" s="36">
        <f t="shared" si="26"/>
        <v>1.196561339</v>
      </c>
      <c r="G281" s="36">
        <v>27.57902912</v>
      </c>
      <c r="H281" s="32">
        <v>0.02757902912</v>
      </c>
      <c r="I281" s="47">
        <v>0.1087783035054136</v>
      </c>
      <c r="J281" s="20">
        <v>9.796</v>
      </c>
      <c r="K281" s="20">
        <v>-0.03</v>
      </c>
      <c r="L281" s="36">
        <v>27.57902912</v>
      </c>
      <c r="M281" s="20">
        <v>10.910167224651929</v>
      </c>
      <c r="N281" s="20">
        <v>2.394</v>
      </c>
      <c r="O281" s="20">
        <v>0.175</v>
      </c>
      <c r="P281" s="36">
        <v>27.57902912</v>
      </c>
      <c r="Q281" s="20">
        <v>4.487689757921964</v>
      </c>
      <c r="R281" s="56">
        <f t="shared" si="3"/>
        <v>9.193009707</v>
      </c>
      <c r="S281" s="32">
        <v>70.00013475713521</v>
      </c>
      <c r="T281" s="32">
        <v>0.8686715427254287</v>
      </c>
      <c r="U281" s="20"/>
      <c r="V281" s="28"/>
      <c r="W281" s="28"/>
      <c r="X281" s="28"/>
      <c r="Y281" s="28"/>
      <c r="Z281" s="28"/>
    </row>
    <row r="282" ht="15.75" customHeight="1">
      <c r="A282" s="20" t="s">
        <v>215</v>
      </c>
      <c r="B282" s="20"/>
      <c r="C282" s="20" t="s">
        <v>236</v>
      </c>
      <c r="D282" s="36">
        <v>28.95798058</v>
      </c>
      <c r="E282" s="140">
        <f t="shared" si="1"/>
        <v>0.02895798058</v>
      </c>
      <c r="F282" s="36">
        <f t="shared" si="26"/>
        <v>1.139582227</v>
      </c>
      <c r="G282" s="36">
        <v>28.95798058</v>
      </c>
      <c r="H282" s="32">
        <v>0.02895798058</v>
      </c>
      <c r="I282" s="47">
        <v>0.10359838427655994</v>
      </c>
      <c r="J282" s="20">
        <v>9.796</v>
      </c>
      <c r="K282" s="20">
        <v>-0.03</v>
      </c>
      <c r="L282" s="36">
        <v>28.95798058</v>
      </c>
      <c r="M282" s="20">
        <v>10.89420964055277</v>
      </c>
      <c r="N282" s="20">
        <v>2.394</v>
      </c>
      <c r="O282" s="20">
        <v>0.175</v>
      </c>
      <c r="P282" s="36">
        <v>28.95798058</v>
      </c>
      <c r="Q282" s="20">
        <v>4.449535728470124</v>
      </c>
      <c r="R282" s="56">
        <f t="shared" si="3"/>
        <v>9.652660193</v>
      </c>
      <c r="S282" s="32">
        <v>70.00013475713521</v>
      </c>
      <c r="T282" s="32">
        <v>0.8621051198426526</v>
      </c>
      <c r="U282" s="20"/>
      <c r="V282" s="28"/>
      <c r="W282" s="28"/>
      <c r="X282" s="28"/>
      <c r="Y282" s="28"/>
      <c r="Z282" s="28"/>
    </row>
    <row r="283" ht="15.75" customHeight="1">
      <c r="A283" s="20" t="s">
        <v>216</v>
      </c>
      <c r="B283" s="20"/>
      <c r="C283" s="20" t="s">
        <v>236</v>
      </c>
      <c r="D283" s="36">
        <v>4.826330096</v>
      </c>
      <c r="E283" s="140">
        <f t="shared" si="1"/>
        <v>0.004826330096</v>
      </c>
      <c r="F283" s="36">
        <f t="shared" ref="F283:F292" si="27">0.027/E283</f>
        <v>5.594312752</v>
      </c>
      <c r="G283" s="36">
        <v>4.826330096</v>
      </c>
      <c r="H283" s="32">
        <v>0.004826330096000001</v>
      </c>
      <c r="I283" s="47">
        <v>0.4143935371634804</v>
      </c>
      <c r="J283" s="20">
        <v>9.043</v>
      </c>
      <c r="K283" s="20">
        <v>-0.025</v>
      </c>
      <c r="L283" s="36">
        <v>4.826330096</v>
      </c>
      <c r="M283" s="20">
        <v>10.332897118876737</v>
      </c>
      <c r="N283" s="20">
        <v>1.803</v>
      </c>
      <c r="O283" s="20">
        <v>0.188</v>
      </c>
      <c r="P283" s="36">
        <v>4.826330096</v>
      </c>
      <c r="Q283" s="20">
        <v>4.914459117154168</v>
      </c>
      <c r="R283" s="56">
        <f t="shared" si="3"/>
        <v>2.413165048</v>
      </c>
      <c r="S283" s="32">
        <v>70.63550159797137</v>
      </c>
      <c r="T283" s="32">
        <v>0.9658363713230953</v>
      </c>
      <c r="U283" s="20"/>
      <c r="V283" s="28"/>
      <c r="W283" s="28"/>
      <c r="X283" s="28"/>
      <c r="Y283" s="28"/>
      <c r="Z283" s="28"/>
    </row>
    <row r="284" ht="15.75" customHeight="1">
      <c r="A284" s="20" t="s">
        <v>216</v>
      </c>
      <c r="B284" s="20"/>
      <c r="C284" s="20" t="s">
        <v>236</v>
      </c>
      <c r="D284" s="36">
        <v>8.273708736</v>
      </c>
      <c r="E284" s="140">
        <f t="shared" si="1"/>
        <v>0.008273708736</v>
      </c>
      <c r="F284" s="36">
        <f t="shared" si="27"/>
        <v>3.263349105</v>
      </c>
      <c r="G284" s="36">
        <v>8.273708736</v>
      </c>
      <c r="H284" s="32">
        <v>0.008273708736</v>
      </c>
      <c r="I284" s="47">
        <v>0.24172956334536358</v>
      </c>
      <c r="J284" s="20">
        <v>9.043</v>
      </c>
      <c r="K284" s="20">
        <v>-0.025</v>
      </c>
      <c r="L284" s="36">
        <v>8.273708736</v>
      </c>
      <c r="M284" s="20">
        <v>10.194596123685434</v>
      </c>
      <c r="N284" s="20">
        <v>1.803</v>
      </c>
      <c r="O284" s="20">
        <v>0.188</v>
      </c>
      <c r="P284" s="36">
        <v>8.273708736</v>
      </c>
      <c r="Q284" s="20">
        <v>4.44087024351962</v>
      </c>
      <c r="R284" s="56">
        <f t="shared" si="3"/>
        <v>4.136854368</v>
      </c>
      <c r="S284" s="32">
        <v>70.63550159797137</v>
      </c>
      <c r="T284" s="32">
        <v>0.9414337794110206</v>
      </c>
      <c r="U284" s="20"/>
      <c r="V284" s="28"/>
      <c r="W284" s="28"/>
      <c r="X284" s="28"/>
      <c r="Y284" s="28"/>
      <c r="Z284" s="28"/>
    </row>
    <row r="285" ht="15.75" customHeight="1">
      <c r="A285" s="20" t="s">
        <v>216</v>
      </c>
      <c r="B285" s="20"/>
      <c r="C285" s="20" t="s">
        <v>236</v>
      </c>
      <c r="D285" s="36">
        <v>11.72108738</v>
      </c>
      <c r="E285" s="140">
        <f t="shared" si="1"/>
        <v>0.01172108738</v>
      </c>
      <c r="F285" s="36">
        <f t="shared" si="27"/>
        <v>2.303540544</v>
      </c>
      <c r="G285" s="36">
        <v>11.72108738</v>
      </c>
      <c r="H285" s="32">
        <v>0.01172108738</v>
      </c>
      <c r="I285" s="47">
        <v>0.17063263289143743</v>
      </c>
      <c r="J285" s="20">
        <v>9.043</v>
      </c>
      <c r="K285" s="20">
        <v>-0.025</v>
      </c>
      <c r="L285" s="36">
        <v>11.72108738</v>
      </c>
      <c r="M285" s="20">
        <v>10.106210347163987</v>
      </c>
      <c r="N285" s="20">
        <v>1.803</v>
      </c>
      <c r="O285" s="20">
        <v>0.188</v>
      </c>
      <c r="P285" s="36">
        <v>11.72108738</v>
      </c>
      <c r="Q285" s="20">
        <v>4.159391125276245</v>
      </c>
      <c r="R285" s="56">
        <f t="shared" si="3"/>
        <v>5.86054369</v>
      </c>
      <c r="S285" s="32">
        <v>70.63550159797137</v>
      </c>
      <c r="T285" s="32">
        <v>0.9170311874706314</v>
      </c>
      <c r="U285" s="20"/>
      <c r="V285" s="28"/>
      <c r="W285" s="28"/>
      <c r="X285" s="28"/>
      <c r="Y285" s="28"/>
      <c r="Z285" s="28"/>
    </row>
    <row r="286" ht="15.75" customHeight="1">
      <c r="A286" s="20" t="s">
        <v>216</v>
      </c>
      <c r="B286" s="20"/>
      <c r="C286" s="20" t="s">
        <v>236</v>
      </c>
      <c r="D286" s="36">
        <v>15.16846602</v>
      </c>
      <c r="E286" s="140">
        <f t="shared" si="1"/>
        <v>0.01516846602</v>
      </c>
      <c r="F286" s="36">
        <f t="shared" si="27"/>
        <v>1.780008602</v>
      </c>
      <c r="G286" s="36">
        <v>15.16846602</v>
      </c>
      <c r="H286" s="32">
        <v>0.01516846602</v>
      </c>
      <c r="I286" s="47">
        <v>0.1318524890627009</v>
      </c>
      <c r="J286" s="20">
        <v>9.043</v>
      </c>
      <c r="K286" s="20">
        <v>-0.025</v>
      </c>
      <c r="L286" s="36">
        <v>15.16846602</v>
      </c>
      <c r="M286" s="20">
        <v>10.041277959936542</v>
      </c>
      <c r="N286" s="20">
        <v>1.803</v>
      </c>
      <c r="O286" s="20">
        <v>0.188</v>
      </c>
      <c r="P286" s="36">
        <v>15.16846602</v>
      </c>
      <c r="Q286" s="20">
        <v>3.9625859384708875</v>
      </c>
      <c r="R286" s="56">
        <f t="shared" si="3"/>
        <v>7.58423301</v>
      </c>
      <c r="S286" s="32">
        <v>70.63550159797137</v>
      </c>
      <c r="T286" s="32">
        <v>0.8926285955585567</v>
      </c>
      <c r="U286" s="20"/>
      <c r="V286" s="28"/>
      <c r="W286" s="28"/>
      <c r="X286" s="28"/>
      <c r="Y286" s="28"/>
      <c r="Z286" s="28"/>
    </row>
    <row r="287" ht="15.75" customHeight="1">
      <c r="A287" s="20" t="s">
        <v>216</v>
      </c>
      <c r="B287" s="20"/>
      <c r="C287" s="20" t="s">
        <v>236</v>
      </c>
      <c r="D287" s="36">
        <v>18.61584466</v>
      </c>
      <c r="E287" s="140">
        <f t="shared" si="1"/>
        <v>0.01861584466</v>
      </c>
      <c r="F287" s="36">
        <f t="shared" si="27"/>
        <v>1.45037738</v>
      </c>
      <c r="G287" s="36">
        <v>18.61584466</v>
      </c>
      <c r="H287" s="32">
        <v>0.018615844660000002</v>
      </c>
      <c r="I287" s="47">
        <v>0.10743536146374354</v>
      </c>
      <c r="J287" s="20">
        <v>9.043</v>
      </c>
      <c r="K287" s="20">
        <v>-0.025</v>
      </c>
      <c r="L287" s="36">
        <v>18.61584466</v>
      </c>
      <c r="M287" s="20">
        <v>9.98999940094145</v>
      </c>
      <c r="N287" s="20">
        <v>1.803</v>
      </c>
      <c r="O287" s="20">
        <v>0.188</v>
      </c>
      <c r="P287" s="36">
        <v>18.61584466</v>
      </c>
      <c r="Q287" s="20">
        <v>3.8129206769526394</v>
      </c>
      <c r="R287" s="56">
        <f t="shared" si="3"/>
        <v>9.30792233</v>
      </c>
      <c r="S287" s="32">
        <v>70.63550159797137</v>
      </c>
      <c r="T287" s="32">
        <v>0.868226003646482</v>
      </c>
      <c r="U287" s="20"/>
      <c r="V287" s="28"/>
      <c r="W287" s="28"/>
      <c r="X287" s="28"/>
      <c r="Y287" s="28"/>
      <c r="Z287" s="28"/>
    </row>
    <row r="288" ht="15.75" customHeight="1">
      <c r="A288" s="20" t="s">
        <v>216</v>
      </c>
      <c r="B288" s="20"/>
      <c r="C288" s="20" t="s">
        <v>236</v>
      </c>
      <c r="D288" s="36">
        <v>20.68427184</v>
      </c>
      <c r="E288" s="140">
        <f t="shared" si="1"/>
        <v>0.02068427184</v>
      </c>
      <c r="F288" s="36">
        <f t="shared" si="27"/>
        <v>1.305339642</v>
      </c>
      <c r="G288" s="36">
        <v>20.68427184</v>
      </c>
      <c r="H288" s="32">
        <v>0.02068427184</v>
      </c>
      <c r="I288" s="47">
        <v>0.09669182533814542</v>
      </c>
      <c r="J288" s="20">
        <v>9.043</v>
      </c>
      <c r="K288" s="20">
        <v>-0.025</v>
      </c>
      <c r="L288" s="36">
        <v>20.68427184</v>
      </c>
      <c r="M288" s="20">
        <v>9.963720238807133</v>
      </c>
      <c r="N288" s="20">
        <v>1.803</v>
      </c>
      <c r="O288" s="20">
        <v>0.188</v>
      </c>
      <c r="P288" s="36">
        <v>20.68427184</v>
      </c>
      <c r="Q288" s="20">
        <v>3.7381382764311972</v>
      </c>
      <c r="R288" s="56">
        <f t="shared" si="3"/>
        <v>10.34213592</v>
      </c>
      <c r="S288" s="32">
        <v>70.63550159797137</v>
      </c>
      <c r="T288" s="32">
        <v>0.8535844485275514</v>
      </c>
      <c r="U288" s="20"/>
      <c r="V288" s="28"/>
      <c r="W288" s="28"/>
      <c r="X288" s="28"/>
      <c r="Y288" s="28"/>
      <c r="Z288" s="28"/>
    </row>
    <row r="289" ht="15.75" customHeight="1">
      <c r="A289" s="20" t="s">
        <v>216</v>
      </c>
      <c r="B289" s="20"/>
      <c r="C289" s="20" t="s">
        <v>236</v>
      </c>
      <c r="D289" s="36">
        <v>22.0632233</v>
      </c>
      <c r="E289" s="140">
        <f t="shared" si="1"/>
        <v>0.0220632233</v>
      </c>
      <c r="F289" s="36">
        <f t="shared" si="27"/>
        <v>1.223755914</v>
      </c>
      <c r="G289" s="36">
        <v>22.0632233</v>
      </c>
      <c r="H289" s="32">
        <v>0.0220632233</v>
      </c>
      <c r="I289" s="47">
        <v>0.090648586238077</v>
      </c>
      <c r="J289" s="20">
        <v>9.043</v>
      </c>
      <c r="K289" s="20">
        <v>-0.025</v>
      </c>
      <c r="L289" s="36">
        <v>22.0632233</v>
      </c>
      <c r="M289" s="20">
        <v>9.947657106650624</v>
      </c>
      <c r="N289" s="20">
        <v>1.803</v>
      </c>
      <c r="O289" s="20">
        <v>0.188</v>
      </c>
      <c r="P289" s="36">
        <v>22.0632233</v>
      </c>
      <c r="Q289" s="20">
        <v>3.693056586649378</v>
      </c>
      <c r="R289" s="56">
        <f t="shared" si="3"/>
        <v>11.03161165</v>
      </c>
      <c r="S289" s="32">
        <v>70.63550159797137</v>
      </c>
      <c r="T289" s="32">
        <v>0.8438234117344071</v>
      </c>
      <c r="U289" s="20">
        <v>0.03273416360163673</v>
      </c>
      <c r="V289" s="28"/>
      <c r="W289" s="28"/>
      <c r="X289" s="28"/>
      <c r="Y289" s="28"/>
      <c r="Z289" s="28"/>
    </row>
    <row r="290" ht="15.75" customHeight="1">
      <c r="A290" s="20" t="s">
        <v>216</v>
      </c>
      <c r="B290" s="20"/>
      <c r="C290" s="20" t="s">
        <v>236</v>
      </c>
      <c r="D290" s="36">
        <v>25.51060194</v>
      </c>
      <c r="E290" s="140">
        <f t="shared" si="1"/>
        <v>0.02551060194</v>
      </c>
      <c r="F290" s="36">
        <f t="shared" si="27"/>
        <v>1.058383493</v>
      </c>
      <c r="G290" s="36">
        <v>25.51060194</v>
      </c>
      <c r="H290" s="32">
        <v>0.025510601940000002</v>
      </c>
      <c r="I290" s="47">
        <v>0.07839877728890625</v>
      </c>
      <c r="J290" s="20">
        <v>9.043</v>
      </c>
      <c r="K290" s="20">
        <v>-0.025</v>
      </c>
      <c r="L290" s="36">
        <v>25.51060194</v>
      </c>
      <c r="M290" s="20">
        <v>9.911617029557252</v>
      </c>
      <c r="N290" s="20">
        <v>1.803</v>
      </c>
      <c r="O290" s="20">
        <v>0.188</v>
      </c>
      <c r="P290" s="36">
        <v>25.51060194</v>
      </c>
      <c r="Q290" s="20">
        <v>3.5936206813092992</v>
      </c>
      <c r="R290" s="56">
        <f t="shared" si="3"/>
        <v>12.75530097</v>
      </c>
      <c r="S290" s="32">
        <v>70.63550159797137</v>
      </c>
      <c r="T290" s="32">
        <v>0.8194208198223324</v>
      </c>
      <c r="U290" s="20"/>
      <c r="V290" s="28"/>
      <c r="W290" s="28"/>
      <c r="X290" s="28"/>
      <c r="Y290" s="28"/>
      <c r="Z290" s="28"/>
    </row>
    <row r="291" ht="15.75" customHeight="1">
      <c r="A291" s="20" t="s">
        <v>216</v>
      </c>
      <c r="B291" s="20"/>
      <c r="C291" s="20" t="s">
        <v>236</v>
      </c>
      <c r="D291" s="36">
        <v>27.57902912</v>
      </c>
      <c r="E291" s="140">
        <f t="shared" si="1"/>
        <v>0.02757902912</v>
      </c>
      <c r="F291" s="36">
        <f t="shared" si="27"/>
        <v>0.9790047315</v>
      </c>
      <c r="G291" s="36">
        <v>27.57902912</v>
      </c>
      <c r="H291" s="32">
        <v>0.02757902912</v>
      </c>
      <c r="I291" s="47">
        <v>0.07251886900360907</v>
      </c>
      <c r="J291" s="20">
        <v>9.043</v>
      </c>
      <c r="K291" s="20">
        <v>-0.025</v>
      </c>
      <c r="L291" s="36">
        <v>27.57902912</v>
      </c>
      <c r="M291" s="20">
        <v>9.892317719702785</v>
      </c>
      <c r="N291" s="20">
        <v>1.803</v>
      </c>
      <c r="O291" s="20">
        <v>0.188</v>
      </c>
      <c r="P291" s="36">
        <v>27.57902912</v>
      </c>
      <c r="Q291" s="20">
        <v>3.5413339238576227</v>
      </c>
      <c r="R291" s="56">
        <f t="shared" si="3"/>
        <v>13.78951456</v>
      </c>
      <c r="S291" s="32">
        <v>70.63550159797137</v>
      </c>
      <c r="T291" s="32">
        <v>0.8047792647034019</v>
      </c>
      <c r="U291" s="20"/>
      <c r="V291" s="28"/>
      <c r="W291" s="28"/>
      <c r="X291" s="28"/>
      <c r="Y291" s="28"/>
      <c r="Z291" s="28"/>
    </row>
    <row r="292" ht="15.75" customHeight="1">
      <c r="A292" s="20" t="s">
        <v>216</v>
      </c>
      <c r="B292" s="20"/>
      <c r="C292" s="20" t="s">
        <v>236</v>
      </c>
      <c r="D292" s="36">
        <v>28.95798058</v>
      </c>
      <c r="E292" s="140">
        <f t="shared" si="1"/>
        <v>0.02895798058</v>
      </c>
      <c r="F292" s="36">
        <f t="shared" si="27"/>
        <v>0.9323854585</v>
      </c>
      <c r="G292" s="36">
        <v>28.95798058</v>
      </c>
      <c r="H292" s="32">
        <v>0.02895798058</v>
      </c>
      <c r="I292" s="47">
        <v>0.06906558951770662</v>
      </c>
      <c r="J292" s="20">
        <v>9.043</v>
      </c>
      <c r="K292" s="20">
        <v>-0.025</v>
      </c>
      <c r="L292" s="36">
        <v>28.95798058</v>
      </c>
      <c r="M292" s="20">
        <v>9.880258880434072</v>
      </c>
      <c r="N292" s="20">
        <v>1.803</v>
      </c>
      <c r="O292" s="20">
        <v>0.188</v>
      </c>
      <c r="P292" s="36">
        <v>28.95798058</v>
      </c>
      <c r="Q292" s="20">
        <v>3.508999380054563</v>
      </c>
      <c r="R292" s="56">
        <f t="shared" si="3"/>
        <v>14.47899029</v>
      </c>
      <c r="S292" s="32">
        <v>70.63550159797137</v>
      </c>
      <c r="T292" s="32">
        <v>0.7950182279102577</v>
      </c>
      <c r="U292" s="20"/>
      <c r="V292" s="28"/>
      <c r="W292" s="28"/>
      <c r="X292" s="28"/>
      <c r="Y292" s="28"/>
      <c r="Z292" s="28"/>
    </row>
    <row r="293" ht="15.75" customHeight="1">
      <c r="A293" s="20" t="s">
        <v>217</v>
      </c>
      <c r="B293" s="20"/>
      <c r="C293" s="20" t="s">
        <v>236</v>
      </c>
      <c r="D293" s="36">
        <v>4.826330096</v>
      </c>
      <c r="E293" s="140">
        <f t="shared" si="1"/>
        <v>0.004826330096</v>
      </c>
      <c r="F293" s="36">
        <f t="shared" ref="F293:F302" si="28">0.029/E293</f>
        <v>6.008706289</v>
      </c>
      <c r="G293" s="36">
        <v>4.826330096</v>
      </c>
      <c r="H293" s="32">
        <v>0.004826330096000001</v>
      </c>
      <c r="I293" s="47">
        <v>0.4143935371634804</v>
      </c>
      <c r="J293" s="20">
        <v>8.636</v>
      </c>
      <c r="K293" s="20">
        <v>-0.027</v>
      </c>
      <c r="L293" s="36">
        <v>4.826330096</v>
      </c>
      <c r="M293" s="20">
        <v>9.973669529185651</v>
      </c>
      <c r="N293" s="20">
        <v>1.199</v>
      </c>
      <c r="O293" s="20">
        <v>0.158</v>
      </c>
      <c r="P293" s="36">
        <v>4.826330096</v>
      </c>
      <c r="Q293" s="20">
        <v>2.7848877421860427</v>
      </c>
      <c r="R293" s="56">
        <f t="shared" si="3"/>
        <v>2.413165048</v>
      </c>
      <c r="S293" s="32">
        <v>70.03338285113217</v>
      </c>
      <c r="T293" s="32">
        <v>0.9655426462387289</v>
      </c>
      <c r="U293" s="20"/>
      <c r="V293" s="28"/>
      <c r="W293" s="28"/>
      <c r="X293" s="28"/>
      <c r="Y293" s="28"/>
      <c r="Z293" s="28"/>
    </row>
    <row r="294" ht="15.75" customHeight="1">
      <c r="A294" s="20" t="s">
        <v>217</v>
      </c>
      <c r="B294" s="20"/>
      <c r="C294" s="20" t="s">
        <v>236</v>
      </c>
      <c r="D294" s="36">
        <v>8.273708736</v>
      </c>
      <c r="E294" s="140">
        <f t="shared" si="1"/>
        <v>0.008273708736</v>
      </c>
      <c r="F294" s="36">
        <f t="shared" si="28"/>
        <v>3.505078669</v>
      </c>
      <c r="G294" s="36">
        <v>8.273708736</v>
      </c>
      <c r="H294" s="32">
        <v>0.008273708736</v>
      </c>
      <c r="I294" s="47">
        <v>0.24172956334536358</v>
      </c>
      <c r="J294" s="20">
        <v>8.636</v>
      </c>
      <c r="K294" s="20">
        <v>-0.027</v>
      </c>
      <c r="L294" s="36">
        <v>8.273708736</v>
      </c>
      <c r="M294" s="20">
        <v>9.829574701160292</v>
      </c>
      <c r="N294" s="20">
        <v>1.199</v>
      </c>
      <c r="O294" s="20">
        <v>0.158</v>
      </c>
      <c r="P294" s="36">
        <v>8.273708736</v>
      </c>
      <c r="Q294" s="20">
        <v>2.5575406609805915</v>
      </c>
      <c r="R294" s="56">
        <f t="shared" si="3"/>
        <v>4.136854368</v>
      </c>
      <c r="S294" s="32">
        <v>70.03338285113217</v>
      </c>
      <c r="T294" s="32">
        <v>0.9409302506949638</v>
      </c>
      <c r="U294" s="20"/>
      <c r="V294" s="28"/>
      <c r="W294" s="28"/>
      <c r="X294" s="28"/>
      <c r="Y294" s="28"/>
      <c r="Z294" s="28"/>
    </row>
    <row r="295" ht="15.75" customHeight="1">
      <c r="A295" s="20" t="s">
        <v>217</v>
      </c>
      <c r="B295" s="20"/>
      <c r="C295" s="20" t="s">
        <v>236</v>
      </c>
      <c r="D295" s="36">
        <v>11.72108738</v>
      </c>
      <c r="E295" s="140">
        <f t="shared" si="1"/>
        <v>0.01172108738</v>
      </c>
      <c r="F295" s="36">
        <f t="shared" si="28"/>
        <v>2.474173177</v>
      </c>
      <c r="G295" s="36">
        <v>11.72108738</v>
      </c>
      <c r="H295" s="32">
        <v>0.01172108738</v>
      </c>
      <c r="I295" s="47">
        <v>0.17063263289143743</v>
      </c>
      <c r="J295" s="20">
        <v>8.636</v>
      </c>
      <c r="K295" s="20">
        <v>-0.027</v>
      </c>
      <c r="L295" s="36">
        <v>11.72108738</v>
      </c>
      <c r="M295" s="20">
        <v>9.737567927830263</v>
      </c>
      <c r="N295" s="20">
        <v>1.199</v>
      </c>
      <c r="O295" s="20">
        <v>0.158</v>
      </c>
      <c r="P295" s="36">
        <v>11.72108738</v>
      </c>
      <c r="Q295" s="20">
        <v>2.420595682544801</v>
      </c>
      <c r="R295" s="56">
        <f t="shared" si="3"/>
        <v>5.86054369</v>
      </c>
      <c r="S295" s="32">
        <v>70.03338285113217</v>
      </c>
      <c r="T295" s="32">
        <v>0.9163178551226409</v>
      </c>
      <c r="U295" s="20"/>
      <c r="V295" s="28"/>
      <c r="W295" s="28"/>
      <c r="X295" s="28"/>
      <c r="Y295" s="28"/>
      <c r="Z295" s="28"/>
    </row>
    <row r="296" ht="15.75" customHeight="1">
      <c r="A296" s="20" t="s">
        <v>217</v>
      </c>
      <c r="B296" s="20"/>
      <c r="C296" s="20" t="s">
        <v>236</v>
      </c>
      <c r="D296" s="36">
        <v>15.16846602</v>
      </c>
      <c r="E296" s="140">
        <f t="shared" si="1"/>
        <v>0.01516846602</v>
      </c>
      <c r="F296" s="36">
        <f t="shared" si="28"/>
        <v>1.911861091</v>
      </c>
      <c r="G296" s="36">
        <v>15.16846602</v>
      </c>
      <c r="H296" s="32">
        <v>0.01516846602</v>
      </c>
      <c r="I296" s="47">
        <v>0.1318524890627009</v>
      </c>
      <c r="J296" s="20">
        <v>8.636</v>
      </c>
      <c r="K296" s="20">
        <v>-0.027</v>
      </c>
      <c r="L296" s="36">
        <v>15.16846602</v>
      </c>
      <c r="M296" s="20">
        <v>9.670016358353289</v>
      </c>
      <c r="N296" s="20">
        <v>1.199</v>
      </c>
      <c r="O296" s="20">
        <v>0.158</v>
      </c>
      <c r="P296" s="36">
        <v>15.16846602</v>
      </c>
      <c r="Q296" s="20">
        <v>2.3239693732364097</v>
      </c>
      <c r="R296" s="56">
        <f t="shared" si="3"/>
        <v>7.58423301</v>
      </c>
      <c r="S296" s="32">
        <v>70.03338285113217</v>
      </c>
      <c r="T296" s="32">
        <v>0.8917054595788758</v>
      </c>
      <c r="U296" s="20"/>
      <c r="V296" s="28"/>
      <c r="W296" s="28"/>
      <c r="X296" s="28"/>
      <c r="Y296" s="28"/>
      <c r="Z296" s="28"/>
    </row>
    <row r="297" ht="15.75" customHeight="1">
      <c r="A297" s="20" t="s">
        <v>217</v>
      </c>
      <c r="B297" s="20"/>
      <c r="C297" s="20" t="s">
        <v>236</v>
      </c>
      <c r="D297" s="36">
        <v>18.61584466</v>
      </c>
      <c r="E297" s="140">
        <f t="shared" si="1"/>
        <v>0.01861584466</v>
      </c>
      <c r="F297" s="36">
        <f t="shared" si="28"/>
        <v>1.557812741</v>
      </c>
      <c r="G297" s="36">
        <v>18.61584466</v>
      </c>
      <c r="H297" s="32">
        <v>0.018615844660000002</v>
      </c>
      <c r="I297" s="47">
        <v>0.10743536146374354</v>
      </c>
      <c r="J297" s="20">
        <v>8.636</v>
      </c>
      <c r="K297" s="20">
        <v>-0.027</v>
      </c>
      <c r="L297" s="36">
        <v>18.61584466</v>
      </c>
      <c r="M297" s="20">
        <v>9.616694052065805</v>
      </c>
      <c r="N297" s="20">
        <v>1.199</v>
      </c>
      <c r="O297" s="20">
        <v>0.158</v>
      </c>
      <c r="P297" s="36">
        <v>18.61584466</v>
      </c>
      <c r="Q297" s="20">
        <v>2.2499750859474306</v>
      </c>
      <c r="R297" s="56">
        <f t="shared" si="3"/>
        <v>9.30792233</v>
      </c>
      <c r="S297" s="32">
        <v>70.03338285113217</v>
      </c>
      <c r="T297" s="32">
        <v>0.8670930640351107</v>
      </c>
      <c r="U297" s="20"/>
      <c r="V297" s="28"/>
      <c r="W297" s="28"/>
      <c r="X297" s="28"/>
      <c r="Y297" s="28"/>
      <c r="Z297" s="28"/>
    </row>
    <row r="298" ht="15.75" customHeight="1">
      <c r="A298" s="20" t="s">
        <v>217</v>
      </c>
      <c r="B298" s="20"/>
      <c r="C298" s="20" t="s">
        <v>236</v>
      </c>
      <c r="D298" s="36">
        <v>20.68427184</v>
      </c>
      <c r="E298" s="140">
        <f t="shared" si="1"/>
        <v>0.02068427184</v>
      </c>
      <c r="F298" s="36">
        <f t="shared" si="28"/>
        <v>1.402031467</v>
      </c>
      <c r="G298" s="36">
        <v>20.68427184</v>
      </c>
      <c r="H298" s="32">
        <v>0.02068427184</v>
      </c>
      <c r="I298" s="47">
        <v>0.09669182533814542</v>
      </c>
      <c r="J298" s="20">
        <v>8.636</v>
      </c>
      <c r="K298" s="20">
        <v>-0.027</v>
      </c>
      <c r="L298" s="36">
        <v>20.68427184</v>
      </c>
      <c r="M298" s="20">
        <v>9.589375991056857</v>
      </c>
      <c r="N298" s="20">
        <v>1.199</v>
      </c>
      <c r="O298" s="20">
        <v>0.158</v>
      </c>
      <c r="P298" s="36">
        <v>20.68427184</v>
      </c>
      <c r="Q298" s="20">
        <v>2.2128298727237703</v>
      </c>
      <c r="R298" s="56">
        <f t="shared" si="3"/>
        <v>10.34213592</v>
      </c>
      <c r="S298" s="32">
        <v>70.03338285113217</v>
      </c>
      <c r="T298" s="32">
        <v>0.8523256267374094</v>
      </c>
      <c r="U298" s="20"/>
      <c r="V298" s="28"/>
      <c r="W298" s="28"/>
      <c r="X298" s="28"/>
      <c r="Y298" s="28"/>
      <c r="Z298" s="28"/>
    </row>
    <row r="299" ht="15.75" customHeight="1">
      <c r="A299" s="20" t="s">
        <v>217</v>
      </c>
      <c r="B299" s="20"/>
      <c r="C299" s="20" t="s">
        <v>236</v>
      </c>
      <c r="D299" s="36">
        <v>22.0632233</v>
      </c>
      <c r="E299" s="140">
        <f t="shared" si="1"/>
        <v>0.0220632233</v>
      </c>
      <c r="F299" s="36">
        <f t="shared" si="28"/>
        <v>1.3144045</v>
      </c>
      <c r="G299" s="36">
        <v>22.0632233</v>
      </c>
      <c r="H299" s="32">
        <v>0.0220632233</v>
      </c>
      <c r="I299" s="47">
        <v>0.090648586238077</v>
      </c>
      <c r="J299" s="20">
        <v>8.636</v>
      </c>
      <c r="K299" s="20">
        <v>-0.027</v>
      </c>
      <c r="L299" s="36">
        <v>22.0632233</v>
      </c>
      <c r="M299" s="20">
        <v>9.572680669450378</v>
      </c>
      <c r="N299" s="20">
        <v>1.199</v>
      </c>
      <c r="O299" s="20">
        <v>0.158</v>
      </c>
      <c r="P299" s="36">
        <v>22.0632233</v>
      </c>
      <c r="Q299" s="20">
        <v>2.190380111000608</v>
      </c>
      <c r="R299" s="56">
        <f t="shared" si="3"/>
        <v>11.03161165</v>
      </c>
      <c r="S299" s="32">
        <v>70.03338285113217</v>
      </c>
      <c r="T299" s="32">
        <v>0.8424806684913456</v>
      </c>
      <c r="U299" s="20">
        <v>0.02703168324875109</v>
      </c>
      <c r="V299" s="28"/>
      <c r="W299" s="28"/>
      <c r="X299" s="28"/>
      <c r="Y299" s="28"/>
      <c r="Z299" s="28"/>
    </row>
    <row r="300" ht="15.75" customHeight="1">
      <c r="A300" s="20" t="s">
        <v>217</v>
      </c>
      <c r="B300" s="20"/>
      <c r="C300" s="20" t="s">
        <v>236</v>
      </c>
      <c r="D300" s="36">
        <v>25.51060194</v>
      </c>
      <c r="E300" s="140">
        <f t="shared" si="1"/>
        <v>0.02551060194</v>
      </c>
      <c r="F300" s="36">
        <f t="shared" si="28"/>
        <v>1.136782271</v>
      </c>
      <c r="G300" s="36">
        <v>25.51060194</v>
      </c>
      <c r="H300" s="32">
        <v>0.025510601940000002</v>
      </c>
      <c r="I300" s="47">
        <v>0.07839877728890625</v>
      </c>
      <c r="J300" s="20">
        <v>8.636</v>
      </c>
      <c r="K300" s="20">
        <v>-0.027</v>
      </c>
      <c r="L300" s="36">
        <v>25.51060194</v>
      </c>
      <c r="M300" s="20">
        <v>9.535230031538143</v>
      </c>
      <c r="N300" s="20">
        <v>1.199</v>
      </c>
      <c r="O300" s="20">
        <v>0.158</v>
      </c>
      <c r="P300" s="36">
        <v>25.51060194</v>
      </c>
      <c r="Q300" s="20">
        <v>2.1407074058325404</v>
      </c>
      <c r="R300" s="56">
        <f t="shared" si="3"/>
        <v>12.75530097</v>
      </c>
      <c r="S300" s="32">
        <v>70.03338285113217</v>
      </c>
      <c r="T300" s="32">
        <v>0.8178682729475805</v>
      </c>
      <c r="U300" s="20"/>
      <c r="V300" s="28"/>
      <c r="W300" s="28"/>
      <c r="X300" s="28"/>
      <c r="Y300" s="28"/>
      <c r="Z300" s="28"/>
    </row>
    <row r="301" ht="15.75" customHeight="1">
      <c r="A301" s="20" t="s">
        <v>217</v>
      </c>
      <c r="B301" s="20"/>
      <c r="C301" s="20" t="s">
        <v>236</v>
      </c>
      <c r="D301" s="36">
        <v>27.57902912</v>
      </c>
      <c r="E301" s="140">
        <f t="shared" si="1"/>
        <v>0.02757902912</v>
      </c>
      <c r="F301" s="36">
        <f t="shared" si="28"/>
        <v>1.051523601</v>
      </c>
      <c r="G301" s="36">
        <v>27.57902912</v>
      </c>
      <c r="H301" s="32">
        <v>0.02757902912</v>
      </c>
      <c r="I301" s="47">
        <v>0.07251886900360907</v>
      </c>
      <c r="J301" s="20">
        <v>8.636</v>
      </c>
      <c r="K301" s="20">
        <v>-0.027</v>
      </c>
      <c r="L301" s="36">
        <v>27.57902912</v>
      </c>
      <c r="M301" s="20">
        <v>9.515179848163777</v>
      </c>
      <c r="N301" s="20">
        <v>1.199</v>
      </c>
      <c r="O301" s="20">
        <v>0.158</v>
      </c>
      <c r="P301" s="36">
        <v>27.57902912</v>
      </c>
      <c r="Q301" s="20">
        <v>2.1145000770206552</v>
      </c>
      <c r="R301" s="56">
        <f t="shared" si="3"/>
        <v>13.78951456</v>
      </c>
      <c r="S301" s="32">
        <v>70.03338285113217</v>
      </c>
      <c r="T301" s="32">
        <v>0.8031008356498792</v>
      </c>
      <c r="U301" s="20"/>
      <c r="V301" s="28"/>
      <c r="W301" s="28"/>
      <c r="X301" s="28"/>
      <c r="Y301" s="28"/>
      <c r="Z301" s="28"/>
    </row>
    <row r="302" ht="15.75" customHeight="1">
      <c r="A302" s="20" t="s">
        <v>217</v>
      </c>
      <c r="B302" s="20"/>
      <c r="C302" s="20" t="s">
        <v>236</v>
      </c>
      <c r="D302" s="36">
        <v>28.95798058</v>
      </c>
      <c r="E302" s="140">
        <f t="shared" si="1"/>
        <v>0.02895798058</v>
      </c>
      <c r="F302" s="36">
        <f t="shared" si="28"/>
        <v>1.001451048</v>
      </c>
      <c r="G302" s="36">
        <v>28.95798058</v>
      </c>
      <c r="H302" s="32">
        <v>0.02895798058</v>
      </c>
      <c r="I302" s="47">
        <v>0.06906558951770662</v>
      </c>
      <c r="J302" s="20">
        <v>8.636</v>
      </c>
      <c r="K302" s="20">
        <v>-0.027</v>
      </c>
      <c r="L302" s="36">
        <v>28.95798058</v>
      </c>
      <c r="M302" s="20">
        <v>9.502653426636883</v>
      </c>
      <c r="N302" s="20">
        <v>1.199</v>
      </c>
      <c r="O302" s="20">
        <v>0.158</v>
      </c>
      <c r="P302" s="36">
        <v>28.95798058</v>
      </c>
      <c r="Q302" s="20">
        <v>2.0982623889732657</v>
      </c>
      <c r="R302" s="56">
        <f t="shared" si="3"/>
        <v>14.47899029</v>
      </c>
      <c r="S302" s="32">
        <v>70.03338285113217</v>
      </c>
      <c r="T302" s="32">
        <v>0.7932558774038154</v>
      </c>
      <c r="U302" s="20"/>
      <c r="V302" s="28"/>
      <c r="W302" s="28"/>
      <c r="X302" s="28"/>
      <c r="Y302" s="28"/>
      <c r="Z302" s="28"/>
    </row>
    <row r="303" ht="15.75" customHeight="1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 ht="15.75" customHeight="1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 ht="15.75" customHeight="1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 ht="15.75" customHeight="1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 ht="15.75" customHeight="1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 ht="15.75" customHeight="1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 ht="15.75" customHeight="1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 ht="15.75" customHeight="1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 ht="15.75" customHeight="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 ht="15.75" customHeight="1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 ht="15.75" customHeight="1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 ht="15.75" customHeight="1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 ht="15.75" customHeight="1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 ht="15.75" customHeight="1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 ht="15.75" customHeight="1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 ht="15.75" customHeight="1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 ht="15.75" customHeight="1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 ht="15.75" customHeight="1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 ht="15.75" customHeight="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 ht="15.75" customHeight="1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 ht="15.75" customHeight="1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 ht="15.75" customHeight="1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 ht="15.75" customHeight="1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 ht="15.75" customHeight="1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 ht="15.75" customHeight="1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 ht="15.75" customHeight="1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 ht="15.75" customHeight="1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 ht="15.75" customHeight="1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 ht="15.75" customHeight="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 ht="15.75" customHeight="1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 ht="15.75" customHeight="1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 ht="15.75" customHeight="1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 ht="15.75" customHeight="1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 ht="15.75" customHeight="1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 ht="15.75" customHeight="1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 ht="15.75" customHeight="1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 ht="15.75" customHeight="1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 ht="15.75" customHeight="1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 ht="15.75" customHeight="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 ht="15.75" customHeight="1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 ht="15.75" customHeight="1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 ht="15.75" customHeight="1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 ht="15.75" customHeight="1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 ht="15.75" customHeight="1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 ht="15.75" customHeight="1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 ht="15.75" customHeight="1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 ht="15.75" customHeight="1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 ht="15.75" customHeight="1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 ht="15.75" customHeight="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 ht="15.75" customHeight="1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 ht="15.75" customHeight="1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 ht="15.75" customHeight="1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 ht="15.75" customHeight="1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 ht="15.75" customHeight="1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 ht="15.75" customHeight="1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 ht="15.75" customHeight="1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 ht="15.75" customHeight="1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 ht="15.75" customHeight="1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 ht="15.75" customHeight="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 ht="15.75" customHeight="1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 ht="15.75" customHeight="1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 ht="15.75" customHeight="1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 ht="15.75" customHeight="1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 ht="15.75" customHeight="1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 ht="15.75" customHeight="1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 ht="15.75" customHeight="1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 ht="15.75" customHeight="1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 ht="15.75" customHeight="1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 ht="15.75" customHeight="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 ht="15.75" customHeight="1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 ht="15.75" customHeight="1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 ht="15.75" customHeight="1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 ht="15.75" customHeight="1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 ht="15.75" customHeight="1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 ht="15.75" customHeight="1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 ht="15.75" customHeight="1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 ht="15.75" customHeight="1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 ht="15.75" customHeight="1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 ht="15.75" customHeight="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 ht="15.75" customHeight="1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 ht="15.75" customHeight="1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 ht="15.75" customHeight="1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 ht="15.75" customHeight="1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 ht="15.75" customHeight="1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 ht="15.75" customHeight="1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 ht="15.75" customHeight="1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 ht="15.75" customHeight="1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 ht="15.75" customHeight="1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 ht="15.75" customHeight="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 ht="15.75" customHeight="1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 ht="15.75" customHeight="1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 ht="15.75" customHeight="1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 ht="15.75" customHeight="1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 ht="15.75" customHeight="1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 ht="15.75" customHeight="1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 ht="15.75" customHeight="1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 ht="15.75" customHeight="1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 ht="15.75" customHeight="1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 ht="15.75" customHeight="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 ht="15.75" customHeight="1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 ht="15.75" customHeight="1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 ht="15.75" customHeight="1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 ht="15.75" customHeight="1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 ht="15.75" customHeight="1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 ht="15.75" customHeight="1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 ht="15.75" customHeight="1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 ht="15.75" customHeight="1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 ht="15.75" customHeight="1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 ht="15.75" customHeight="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 ht="15.75" customHeight="1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 ht="15.75" customHeight="1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 ht="15.75" customHeight="1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 ht="15.75" customHeight="1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 ht="15.75" customHeight="1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 ht="15.75" customHeight="1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 ht="15.75" customHeight="1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 ht="15.75" customHeight="1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 ht="15.75" customHeight="1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 ht="15.75" customHeight="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 ht="15.75" customHeight="1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 ht="15.75" customHeight="1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 ht="15.75" customHeight="1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 ht="15.75" customHeight="1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 ht="15.75" customHeight="1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 ht="15.75" customHeight="1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 ht="15.75" customHeight="1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 ht="15.75" customHeight="1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 ht="15.75" customHeight="1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 ht="15.75" customHeight="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 ht="15.75" customHeight="1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 ht="15.75" customHeight="1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 ht="15.75" customHeight="1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 ht="15.75" customHeight="1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 ht="15.75" customHeight="1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 ht="15.75" customHeight="1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 ht="15.75" customHeight="1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 ht="15.75" customHeight="1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 ht="15.75" customHeight="1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 ht="15.75" customHeight="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 ht="15.75" customHeight="1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 ht="15.75" customHeight="1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 ht="15.75" customHeight="1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 ht="15.75" customHeight="1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 ht="15.75" customHeight="1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 ht="15.75" customHeight="1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 ht="15.75" customHeight="1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 ht="15.75" customHeight="1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 ht="15.75" customHeight="1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 ht="15.75" customHeight="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 ht="15.75" customHeight="1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 ht="15.75" customHeight="1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 ht="15.75" customHeight="1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 ht="15.75" customHeight="1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 ht="15.75" customHeight="1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 ht="15.75" customHeight="1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 ht="15.75" customHeight="1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 ht="15.75" customHeight="1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 ht="15.75" customHeight="1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 ht="15.75" customHeight="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 ht="15.75" customHeight="1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 ht="15.75" customHeight="1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 ht="15.75" customHeight="1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 ht="15.75" customHeight="1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 ht="15.75" customHeight="1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 ht="15.75" customHeight="1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 ht="15.75" customHeight="1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 ht="15.75" customHeight="1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 ht="15.75" customHeight="1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 ht="15.75" customHeight="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 ht="15.75" customHeight="1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 ht="15.75" customHeight="1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 ht="15.75" customHeight="1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 ht="15.75" customHeight="1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 ht="15.75" customHeight="1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 ht="15.75" customHeight="1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 ht="15.75" customHeight="1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 ht="15.75" customHeight="1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 ht="15.75" customHeight="1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 ht="15.75" customHeight="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 ht="15.75" customHeight="1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 ht="15.75" customHeight="1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 ht="15.75" customHeight="1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 ht="15.75" customHeight="1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 ht="15.75" customHeight="1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 ht="15.75" customHeight="1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 ht="15.75" customHeight="1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 ht="15.75" customHeight="1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 ht="15.75" customHeight="1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 ht="15.75" customHeight="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 ht="15.75" customHeight="1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 ht="15.75" customHeight="1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 ht="15.75" customHeight="1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 ht="15.75" customHeight="1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 ht="15.75" customHeight="1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 ht="15.75" customHeight="1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 ht="15.75" customHeight="1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 ht="15.75" customHeight="1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 ht="15.75" customHeight="1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 ht="15.75" customHeight="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 ht="15.75" customHeight="1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 ht="15.75" customHeight="1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 ht="15.75" customHeight="1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 ht="15.75" customHeight="1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 ht="15.75" customHeight="1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 ht="15.75" customHeight="1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 ht="15.75" customHeight="1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 ht="15.75" customHeight="1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 ht="15.75" customHeight="1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 ht="15.75" customHeight="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 ht="15.75" customHeight="1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 ht="15.75" customHeight="1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 ht="15.75" customHeight="1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 ht="15.75" customHeight="1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 ht="15.75" customHeight="1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 ht="15.75" customHeight="1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 ht="15.75" customHeight="1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 ht="15.75" customHeight="1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 ht="15.75" customHeight="1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 ht="15.75" customHeight="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 ht="15.75" customHeight="1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 ht="15.75" customHeight="1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 ht="15.75" customHeight="1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 ht="15.75" customHeight="1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 ht="15.75" customHeight="1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 ht="15.75" customHeight="1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 ht="15.75" customHeight="1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 ht="15.75" customHeight="1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 ht="15.75" customHeight="1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 ht="15.75" customHeight="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 ht="15.75" customHeight="1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 ht="15.75" customHeight="1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 ht="15.75" customHeight="1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 ht="15.75" customHeight="1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 ht="15.75" customHeight="1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 ht="15.75" customHeight="1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 ht="15.75" customHeight="1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 ht="15.75" customHeight="1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 ht="15.75" customHeight="1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 ht="15.75" customHeight="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 ht="15.75" customHeight="1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 ht="15.75" customHeight="1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 ht="15.75" customHeight="1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 ht="15.75" customHeight="1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 ht="15.75" customHeight="1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 ht="15.75" customHeight="1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 ht="15.75" customHeight="1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 ht="15.75" customHeight="1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 ht="15.75" customHeight="1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 ht="15.75" customHeight="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 ht="15.75" customHeight="1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 ht="15.75" customHeight="1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 ht="15.75" customHeight="1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 ht="15.75" customHeight="1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 ht="15.75" customHeight="1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 ht="15.75" customHeight="1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 ht="15.75" customHeight="1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 ht="15.75" customHeight="1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 ht="15.75" customHeight="1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 ht="15.75" customHeight="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 ht="15.75" customHeight="1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 ht="15.75" customHeight="1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 ht="15.75" customHeight="1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 ht="15.75" customHeight="1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 ht="15.75" customHeight="1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 ht="15.75" customHeight="1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 ht="15.75" customHeight="1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 ht="15.75" customHeight="1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 ht="15.75" customHeight="1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 ht="15.75" customHeight="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 ht="15.75" customHeight="1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 ht="15.75" customHeight="1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 ht="15.75" customHeight="1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 ht="15.75" customHeight="1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 ht="15.75" customHeight="1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 ht="15.75" customHeight="1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 ht="15.75" customHeight="1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 ht="15.75" customHeight="1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 ht="15.75" customHeight="1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 ht="15.75" customHeight="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 ht="15.75" customHeight="1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 ht="15.75" customHeight="1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 ht="15.75" customHeight="1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 ht="15.75" customHeight="1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 ht="15.75" customHeight="1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 ht="15.75" customHeight="1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 ht="15.75" customHeight="1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 ht="15.75" customHeight="1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 ht="15.75" customHeight="1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 ht="15.75" customHeight="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 ht="15.75" customHeight="1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 ht="15.75" customHeight="1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 ht="15.75" customHeight="1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 ht="15.75" customHeight="1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 ht="15.75" customHeight="1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 ht="15.75" customHeight="1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 ht="15.75" customHeight="1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 ht="15.75" customHeight="1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 ht="15.75" customHeight="1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 ht="15.75" customHeight="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 ht="15.75" customHeight="1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 ht="15.75" customHeight="1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 ht="15.75" customHeight="1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 ht="15.75" customHeight="1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 ht="15.75" customHeight="1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 ht="15.75" customHeight="1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 ht="15.75" customHeight="1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 ht="15.75" customHeight="1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 ht="15.75" customHeight="1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 ht="15.75" customHeight="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 ht="15.75" customHeight="1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 ht="15.75" customHeight="1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 ht="15.75" customHeight="1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 ht="15.75" customHeight="1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 ht="15.75" customHeight="1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 ht="15.75" customHeight="1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 ht="15.75" customHeight="1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 ht="15.75" customHeight="1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 ht="15.75" customHeight="1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 ht="15.75" customHeight="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 ht="15.75" customHeight="1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 ht="15.75" customHeight="1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 ht="15.75" customHeight="1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 ht="15.75" customHeight="1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 ht="15.75" customHeight="1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 ht="15.75" customHeight="1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 ht="15.75" customHeight="1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 ht="15.75" customHeight="1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 ht="15.75" customHeight="1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 ht="15.75" customHeight="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 ht="15.75" customHeight="1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 ht="15.75" customHeight="1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 ht="15.75" customHeight="1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 ht="15.75" customHeight="1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 ht="15.75" customHeight="1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 ht="15.75" customHeight="1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 ht="15.75" customHeight="1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 ht="15.75" customHeight="1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 ht="15.75" customHeight="1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 ht="15.75" customHeight="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 ht="15.75" customHeight="1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 ht="15.75" customHeight="1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 ht="15.75" customHeight="1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 ht="15.75" customHeight="1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 ht="15.75" customHeight="1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 ht="15.75" customHeight="1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 ht="15.75" customHeight="1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 ht="15.75" customHeight="1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 ht="15.75" customHeight="1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 ht="15.75" customHeight="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 ht="15.75" customHeight="1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 ht="15.75" customHeight="1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 ht="15.75" customHeight="1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 ht="15.75" customHeight="1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 ht="15.75" customHeight="1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 ht="15.75" customHeight="1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 ht="15.75" customHeight="1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 ht="15.75" customHeight="1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 ht="15.75" customHeight="1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 ht="15.75" customHeight="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 ht="15.75" customHeight="1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 ht="15.75" customHeight="1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 ht="15.75" customHeight="1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 ht="15.75" customHeight="1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 ht="15.75" customHeight="1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 ht="15.75" customHeight="1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 ht="15.75" customHeight="1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 ht="15.75" customHeight="1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 ht="15.75" customHeight="1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 ht="15.75" customHeight="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 ht="15.75" customHeight="1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 ht="15.75" customHeight="1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 ht="15.75" customHeight="1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 ht="15.75" customHeight="1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 ht="15.75" customHeight="1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 ht="15.75" customHeight="1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 ht="15.75" customHeight="1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 ht="15.75" customHeight="1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 ht="15.75" customHeight="1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 ht="15.75" customHeight="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 ht="15.75" customHeight="1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 ht="15.75" customHeight="1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 ht="15.75" customHeight="1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 ht="15.75" customHeight="1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 ht="15.75" customHeight="1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 ht="15.75" customHeight="1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 ht="15.75" customHeight="1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 ht="15.75" customHeight="1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 ht="15.75" customHeight="1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 ht="15.75" customHeight="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 ht="15.75" customHeight="1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 ht="15.75" customHeight="1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 ht="15.75" customHeight="1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 ht="15.75" customHeight="1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 ht="15.75" customHeight="1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 ht="15.75" customHeight="1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 ht="15.75" customHeight="1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 ht="15.75" customHeight="1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 ht="15.75" customHeight="1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 ht="15.75" customHeight="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 ht="15.75" customHeight="1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 ht="15.75" customHeight="1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 ht="15.75" customHeight="1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 ht="15.75" customHeight="1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 ht="15.75" customHeight="1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 ht="15.75" customHeight="1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 ht="15.75" customHeight="1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 ht="15.75" customHeight="1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 ht="15.75" customHeight="1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 ht="15.75" customHeight="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 ht="15.75" customHeight="1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 ht="15.75" customHeight="1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 ht="15.75" customHeight="1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 ht="15.75" customHeight="1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 ht="15.75" customHeight="1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 ht="15.75" customHeight="1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 ht="15.75" customHeight="1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 ht="15.75" customHeight="1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 ht="15.75" customHeight="1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 ht="15.75" customHeight="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 ht="15.75" customHeight="1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 ht="15.75" customHeight="1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 ht="15.75" customHeight="1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 ht="15.75" customHeight="1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 ht="15.75" customHeight="1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 ht="15.75" customHeight="1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 ht="15.75" customHeight="1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 ht="15.75" customHeight="1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 ht="15.75" customHeight="1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 ht="15.75" customHeight="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 ht="15.75" customHeight="1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 ht="15.75" customHeight="1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 ht="15.75" customHeight="1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 ht="15.75" customHeight="1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 ht="15.75" customHeight="1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 ht="15.75" customHeight="1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 ht="15.75" customHeight="1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 ht="15.75" customHeight="1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 ht="15.75" customHeight="1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 ht="15.75" customHeight="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 ht="15.75" customHeight="1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 ht="15.75" customHeight="1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 ht="15.75" customHeight="1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 ht="15.75" customHeight="1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 ht="15.75" customHeight="1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 ht="15.75" customHeight="1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 ht="15.75" customHeight="1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 ht="15.75" customHeight="1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 ht="15.75" customHeight="1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 ht="15.75" customHeight="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 ht="15.75" customHeight="1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 ht="15.75" customHeight="1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 ht="15.75" customHeight="1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 ht="15.75" customHeight="1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 ht="15.75" customHeight="1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 ht="15.75" customHeight="1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 ht="15.75" customHeight="1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 ht="15.75" customHeight="1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 ht="15.75" customHeight="1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 ht="15.75" customHeight="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 ht="15.75" customHeight="1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 ht="15.75" customHeight="1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 ht="15.75" customHeight="1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 ht="15.75" customHeight="1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 ht="15.75" customHeight="1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 ht="15.75" customHeight="1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 ht="15.75" customHeight="1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 ht="15.75" customHeight="1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 ht="15.75" customHeight="1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 ht="15.75" customHeight="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 ht="15.75" customHeight="1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 ht="15.75" customHeight="1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 ht="15.75" customHeight="1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 ht="15.75" customHeight="1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 ht="15.75" customHeight="1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 ht="15.75" customHeight="1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 ht="15.75" customHeight="1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 ht="15.75" customHeight="1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 ht="15.75" customHeight="1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 ht="15.75" customHeight="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 ht="15.75" customHeight="1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 ht="15.75" customHeight="1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 ht="15.75" customHeight="1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 ht="15.75" customHeight="1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 ht="15.75" customHeight="1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 ht="15.75" customHeight="1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 ht="15.75" customHeight="1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 ht="15.75" customHeight="1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 ht="15.75" customHeight="1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 ht="15.75" customHeight="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 ht="15.75" customHeight="1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 ht="15.75" customHeight="1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 ht="15.75" customHeight="1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 ht="15.75" customHeight="1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 ht="15.75" customHeight="1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 ht="15.75" customHeight="1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 ht="15.75" customHeight="1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 ht="15.75" customHeight="1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 ht="15.75" customHeight="1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 ht="15.75" customHeight="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 ht="15.75" customHeight="1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 ht="15.75" customHeight="1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 ht="15.75" customHeight="1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 ht="15.75" customHeight="1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 ht="15.75" customHeight="1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 ht="15.75" customHeight="1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 ht="15.75" customHeight="1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 ht="15.75" customHeight="1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 ht="15.75" customHeight="1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 ht="15.75" customHeight="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 ht="15.75" customHeight="1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 ht="15.75" customHeight="1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 ht="15.75" customHeight="1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 ht="15.75" customHeight="1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 ht="15.75" customHeight="1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 ht="15.75" customHeight="1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 ht="15.75" customHeight="1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 ht="15.75" customHeight="1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 ht="15.75" customHeight="1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 ht="15.75" customHeight="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 ht="15.75" customHeight="1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 ht="15.75" customHeight="1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 ht="15.75" customHeight="1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 ht="15.75" customHeight="1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 ht="15.75" customHeight="1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 ht="15.75" customHeight="1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 ht="15.75" customHeight="1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 ht="15.75" customHeight="1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 ht="15.75" customHeight="1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 ht="15.75" customHeight="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 ht="15.75" customHeight="1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 ht="15.75" customHeight="1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 ht="15.75" customHeight="1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 ht="15.75" customHeight="1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 ht="15.75" customHeight="1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 ht="15.75" customHeight="1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 ht="15.75" customHeight="1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 ht="15.75" customHeight="1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 ht="15.75" customHeight="1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 ht="15.75" customHeight="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 ht="15.75" customHeight="1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 ht="15.75" customHeight="1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 ht="15.75" customHeight="1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 ht="15.75" customHeight="1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 ht="15.75" customHeight="1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 ht="15.75" customHeight="1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 ht="15.75" customHeight="1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 ht="15.75" customHeight="1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 ht="15.75" customHeight="1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 ht="15.75" customHeight="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 ht="15.75" customHeight="1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 ht="15.75" customHeight="1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 ht="15.75" customHeight="1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 ht="15.75" customHeight="1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 ht="15.75" customHeight="1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 ht="15.75" customHeight="1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 ht="15.75" customHeight="1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 ht="15.75" customHeight="1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 ht="15.75" customHeight="1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 ht="15.75" customHeight="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 ht="15.75" customHeight="1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 ht="15.75" customHeight="1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 ht="15.75" customHeight="1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 ht="15.75" customHeight="1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 ht="15.75" customHeight="1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 ht="15.75" customHeight="1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 ht="15.75" customHeight="1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 ht="15.75" customHeight="1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 ht="15.75" customHeight="1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 ht="15.75" customHeight="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 ht="15.75" customHeight="1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 ht="15.75" customHeight="1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 ht="15.75" customHeight="1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 ht="15.75" customHeight="1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 ht="15.75" customHeight="1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 ht="15.75" customHeight="1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 ht="15.75" customHeight="1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 ht="15.75" customHeight="1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 ht="15.75" customHeight="1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 ht="15.75" customHeight="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 ht="15.75" customHeight="1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 ht="15.75" customHeight="1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 ht="15.75" customHeight="1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 ht="15.75" customHeight="1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 ht="15.75" customHeight="1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 ht="15.75" customHeight="1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 ht="15.75" customHeight="1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 ht="15.75" customHeight="1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 ht="15.75" customHeight="1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 ht="15.75" customHeight="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 ht="15.75" customHeight="1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 ht="15.75" customHeight="1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 ht="15.75" customHeight="1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 ht="15.75" customHeight="1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 ht="15.75" customHeight="1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 ht="15.75" customHeight="1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 ht="15.75" customHeight="1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 ht="15.75" customHeight="1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 ht="15.75" customHeight="1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 ht="15.75" customHeight="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 ht="15.75" customHeight="1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 ht="15.75" customHeight="1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 ht="15.75" customHeight="1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 ht="15.75" customHeight="1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 ht="15.75" customHeight="1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 ht="15.75" customHeight="1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 ht="15.75" customHeight="1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 ht="15.75" customHeight="1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 ht="15.75" customHeight="1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 ht="15.75" customHeight="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 ht="15.75" customHeight="1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 ht="15.75" customHeight="1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 ht="15.75" customHeight="1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 ht="15.75" customHeight="1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 ht="15.75" customHeight="1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 ht="15.75" customHeight="1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 ht="15.75" customHeight="1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 ht="15.75" customHeight="1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 ht="15.75" customHeight="1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 ht="15.75" customHeight="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 ht="15.75" customHeight="1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 ht="15.75" customHeight="1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 ht="15.75" customHeight="1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 ht="15.75" customHeight="1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 ht="15.75" customHeight="1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 ht="15.75" customHeight="1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 ht="15.75" customHeight="1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 ht="15.75" customHeight="1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 ht="15.75" customHeight="1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 ht="15.75" customHeight="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 ht="15.75" customHeight="1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 ht="15.75" customHeight="1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 ht="15.75" customHeight="1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 ht="15.75" customHeight="1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 ht="15.75" customHeight="1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 ht="15.75" customHeight="1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 ht="15.75" customHeight="1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 ht="15.75" customHeight="1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 ht="15.75" customHeight="1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 ht="15.75" customHeight="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 ht="15.75" customHeight="1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 ht="15.75" customHeight="1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 ht="15.75" customHeight="1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 ht="15.75" customHeight="1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 ht="15.75" customHeight="1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 ht="15.75" customHeight="1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 ht="15.75" customHeight="1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 ht="15.75" customHeight="1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 ht="15.75" customHeight="1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 ht="15.75" customHeight="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 ht="15.75" customHeight="1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 ht="15.75" customHeight="1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 ht="15.75" customHeight="1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 ht="15.75" customHeight="1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 ht="15.75" customHeight="1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 ht="15.75" customHeight="1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 ht="15.75" customHeight="1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 ht="15.75" customHeight="1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 ht="15.75" customHeight="1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 ht="15.75" customHeight="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 ht="15.75" customHeight="1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 ht="15.75" customHeight="1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 ht="15.75" customHeight="1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 ht="15.75" customHeight="1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 ht="15.75" customHeight="1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 ht="15.75" customHeight="1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 ht="15.75" customHeight="1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 ht="15.75" customHeight="1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 ht="15.75" customHeight="1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 ht="15.75" customHeight="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 ht="15.75" customHeight="1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 ht="15.75" customHeight="1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 ht="15.75" customHeight="1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 ht="15.75" customHeight="1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 ht="15.75" customHeight="1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 ht="15.75" customHeight="1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 ht="15.75" customHeight="1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 ht="15.75" customHeight="1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 ht="15.75" customHeight="1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 ht="15.75" customHeight="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 ht="15.75" customHeight="1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 ht="15.75" customHeight="1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 ht="15.75" customHeight="1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 ht="15.75" customHeight="1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 ht="15.75" customHeight="1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 ht="15.75" customHeight="1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 ht="15.75" customHeight="1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 ht="15.75" customHeight="1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 ht="15.75" customHeight="1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 ht="15.75" customHeight="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 ht="15.75" customHeight="1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 ht="15.75" customHeight="1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 ht="15.75" customHeight="1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 ht="15.75" customHeight="1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  <row r="996" ht="15.75" customHeight="1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</row>
    <row r="997" ht="15.75" customHeight="1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  <row r="998" ht="15.75" customHeight="1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</row>
    <row r="999" ht="15.75" customHeight="1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</row>
    <row r="1000" ht="15.75" customHeight="1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</row>
  </sheetData>
  <mergeCells count="5">
    <mergeCell ref="D1:F1"/>
    <mergeCell ref="G1:I1"/>
    <mergeCell ref="J1:M1"/>
    <mergeCell ref="N1:Q1"/>
    <mergeCell ref="R1:U1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14"/>
    <col customWidth="1" min="2" max="2" width="14.0"/>
    <col customWidth="1" min="3" max="3" width="24.0"/>
    <col customWidth="1" min="4" max="5" width="20.71"/>
    <col customWidth="1" min="6" max="6" width="20.86"/>
    <col customWidth="1" min="7" max="7" width="40.71"/>
    <col customWidth="1" min="8" max="26" width="8.71"/>
  </cols>
  <sheetData>
    <row r="1">
      <c r="A1" s="196" t="s">
        <v>465</v>
      </c>
      <c r="B1" s="196" t="s">
        <v>52</v>
      </c>
      <c r="C1" s="196" t="s">
        <v>53</v>
      </c>
      <c r="D1" s="196" t="s">
        <v>228</v>
      </c>
      <c r="E1" s="196" t="s">
        <v>466</v>
      </c>
      <c r="F1" s="196" t="s">
        <v>467</v>
      </c>
      <c r="G1" s="197" t="s">
        <v>468</v>
      </c>
    </row>
    <row r="2" ht="120.0" customHeight="1">
      <c r="A2" s="198" t="s">
        <v>64</v>
      </c>
      <c r="B2" s="20" t="s">
        <v>65</v>
      </c>
      <c r="C2" s="198">
        <v>5054.2</v>
      </c>
      <c r="D2" s="198" t="s">
        <v>232</v>
      </c>
      <c r="E2" s="199"/>
      <c r="F2" s="114"/>
      <c r="G2" s="13"/>
    </row>
    <row r="3" ht="120.0" customHeight="1">
      <c r="A3" s="120" t="s">
        <v>73</v>
      </c>
      <c r="B3" s="20" t="s">
        <v>74</v>
      </c>
      <c r="C3" s="120">
        <v>5054.3</v>
      </c>
      <c r="D3" s="120" t="s">
        <v>232</v>
      </c>
      <c r="E3" s="114"/>
      <c r="F3" s="114"/>
      <c r="G3" s="13"/>
    </row>
    <row r="4" ht="120.0" customHeight="1">
      <c r="A4" s="120" t="s">
        <v>77</v>
      </c>
      <c r="B4" s="20" t="s">
        <v>78</v>
      </c>
      <c r="C4" s="120">
        <v>5054.55</v>
      </c>
      <c r="D4" s="120" t="s">
        <v>232</v>
      </c>
      <c r="E4" s="114"/>
      <c r="F4" s="114"/>
      <c r="G4" s="13"/>
    </row>
    <row r="5" ht="120.0" customHeight="1">
      <c r="A5" s="120" t="s">
        <v>80</v>
      </c>
      <c r="B5" s="20" t="s">
        <v>81</v>
      </c>
      <c r="C5" s="120">
        <v>5054.8</v>
      </c>
      <c r="D5" s="120" t="s">
        <v>232</v>
      </c>
      <c r="E5" s="114"/>
      <c r="F5" s="114"/>
      <c r="G5" s="13"/>
    </row>
    <row r="6" ht="120.0" customHeight="1">
      <c r="A6" s="120" t="s">
        <v>83</v>
      </c>
      <c r="B6" s="35" t="s">
        <v>84</v>
      </c>
      <c r="C6" s="120">
        <v>5055.0</v>
      </c>
      <c r="D6" s="120" t="s">
        <v>232</v>
      </c>
      <c r="E6" s="114"/>
      <c r="F6" s="114"/>
      <c r="G6" s="13"/>
    </row>
    <row r="7" ht="120.0" customHeight="1">
      <c r="A7" s="120" t="s">
        <v>85</v>
      </c>
      <c r="B7" s="20" t="s">
        <v>86</v>
      </c>
      <c r="C7" s="120">
        <v>5055.1</v>
      </c>
      <c r="D7" s="120" t="s">
        <v>232</v>
      </c>
      <c r="E7" s="114"/>
      <c r="F7" s="114"/>
      <c r="G7" s="13"/>
    </row>
    <row r="8" ht="120.0" customHeight="1">
      <c r="A8" s="120" t="s">
        <v>89</v>
      </c>
      <c r="B8" s="20" t="s">
        <v>90</v>
      </c>
      <c r="C8" s="120">
        <v>5055.2</v>
      </c>
      <c r="D8" s="120" t="s">
        <v>232</v>
      </c>
      <c r="E8" s="114"/>
      <c r="F8" s="114"/>
      <c r="G8" s="13"/>
    </row>
    <row r="9" ht="120.0" customHeight="1">
      <c r="A9" s="120" t="s">
        <v>92</v>
      </c>
      <c r="B9" s="20" t="s">
        <v>93</v>
      </c>
      <c r="C9" s="120">
        <v>5055.4</v>
      </c>
      <c r="D9" s="120" t="s">
        <v>232</v>
      </c>
      <c r="E9" s="114"/>
      <c r="F9" s="114"/>
      <c r="G9" s="13"/>
    </row>
    <row r="10" ht="120.0" customHeight="1">
      <c r="A10" s="120" t="s">
        <v>97</v>
      </c>
      <c r="B10" s="20" t="s">
        <v>98</v>
      </c>
      <c r="C10" s="120">
        <v>5055.75</v>
      </c>
      <c r="D10" s="120" t="s">
        <v>232</v>
      </c>
      <c r="E10" s="114"/>
      <c r="F10" s="114"/>
      <c r="G10" s="13"/>
    </row>
    <row r="11" ht="120.0" customHeight="1">
      <c r="A11" s="120" t="s">
        <v>100</v>
      </c>
      <c r="B11" s="20" t="s">
        <v>101</v>
      </c>
      <c r="C11" s="120">
        <v>5056.1</v>
      </c>
      <c r="D11" s="120" t="s">
        <v>232</v>
      </c>
      <c r="E11" s="114"/>
      <c r="F11" s="114"/>
      <c r="G11" s="13"/>
    </row>
    <row r="12" ht="120.0" customHeight="1">
      <c r="A12" s="120" t="s">
        <v>104</v>
      </c>
      <c r="B12" s="20" t="s">
        <v>105</v>
      </c>
      <c r="C12" s="120">
        <v>5056.4</v>
      </c>
      <c r="D12" s="120" t="s">
        <v>232</v>
      </c>
      <c r="E12" s="114"/>
      <c r="F12" s="114"/>
      <c r="G12" s="13"/>
    </row>
    <row r="13" ht="120.0" customHeight="1">
      <c r="A13" s="120" t="s">
        <v>108</v>
      </c>
      <c r="B13" s="20" t="s">
        <v>109</v>
      </c>
      <c r="C13" s="120">
        <v>5056.5</v>
      </c>
      <c r="D13" s="120" t="s">
        <v>232</v>
      </c>
      <c r="E13" s="114"/>
      <c r="F13" s="114"/>
      <c r="G13" s="13"/>
    </row>
    <row r="14" ht="120.0" customHeight="1">
      <c r="A14" s="120" t="s">
        <v>111</v>
      </c>
      <c r="B14" s="20" t="s">
        <v>112</v>
      </c>
      <c r="C14" s="120">
        <v>5056.65</v>
      </c>
      <c r="D14" s="120" t="s">
        <v>232</v>
      </c>
      <c r="E14" s="114"/>
      <c r="F14" s="114"/>
      <c r="G14" s="13"/>
    </row>
    <row r="15" ht="120.0" customHeight="1">
      <c r="A15" s="120" t="s">
        <v>115</v>
      </c>
      <c r="B15" s="20" t="s">
        <v>116</v>
      </c>
      <c r="C15" s="120">
        <v>5056.95</v>
      </c>
      <c r="D15" s="120" t="s">
        <v>119</v>
      </c>
      <c r="E15" s="114"/>
      <c r="F15" s="114"/>
      <c r="G15" s="13"/>
    </row>
    <row r="16" ht="120.0" customHeight="1">
      <c r="A16" s="120" t="s">
        <v>118</v>
      </c>
      <c r="B16" s="20"/>
      <c r="C16" s="120">
        <v>5206.0</v>
      </c>
      <c r="D16" s="120" t="s">
        <v>119</v>
      </c>
      <c r="E16" s="114"/>
      <c r="F16" s="114"/>
      <c r="G16" s="13"/>
    </row>
    <row r="17" ht="120.0" customHeight="1">
      <c r="A17" s="120" t="s">
        <v>120</v>
      </c>
      <c r="B17" s="20"/>
      <c r="C17" s="120">
        <v>5206.05</v>
      </c>
      <c r="D17" s="120" t="s">
        <v>119</v>
      </c>
      <c r="E17" s="114"/>
      <c r="F17" s="114"/>
      <c r="G17" s="13"/>
    </row>
    <row r="18" ht="120.0" customHeight="1">
      <c r="A18" s="120" t="s">
        <v>121</v>
      </c>
      <c r="B18" s="38"/>
      <c r="C18" s="120">
        <v>5210.05</v>
      </c>
      <c r="D18" s="120" t="s">
        <v>119</v>
      </c>
      <c r="E18" s="114"/>
      <c r="F18" s="114"/>
      <c r="G18" s="13"/>
    </row>
    <row r="19" ht="120.0" customHeight="1">
      <c r="A19" s="120" t="s">
        <v>122</v>
      </c>
      <c r="B19" s="38"/>
      <c r="C19" s="120">
        <v>5211.4</v>
      </c>
      <c r="D19" s="120" t="s">
        <v>119</v>
      </c>
      <c r="E19" s="114"/>
      <c r="F19" s="114"/>
      <c r="G19" s="13"/>
    </row>
    <row r="20" ht="120.0" customHeight="1">
      <c r="A20" s="120" t="s">
        <v>123</v>
      </c>
      <c r="B20" s="39"/>
      <c r="C20" s="120">
        <v>5211.8</v>
      </c>
      <c r="D20" s="120" t="s">
        <v>119</v>
      </c>
      <c r="E20" s="114"/>
      <c r="F20" s="114"/>
      <c r="G20" s="13"/>
    </row>
    <row r="21" ht="120.0" customHeight="1">
      <c r="A21" s="120" t="s">
        <v>124</v>
      </c>
      <c r="B21" s="38"/>
      <c r="C21" s="120">
        <v>5212.05</v>
      </c>
      <c r="D21" s="120" t="s">
        <v>119</v>
      </c>
      <c r="E21" s="114"/>
      <c r="F21" s="114"/>
      <c r="G21" s="13"/>
    </row>
    <row r="22" ht="120.0" customHeight="1">
      <c r="A22" s="120" t="s">
        <v>125</v>
      </c>
      <c r="B22" s="38"/>
      <c r="C22" s="120">
        <v>5212.15</v>
      </c>
      <c r="D22" s="120" t="s">
        <v>119</v>
      </c>
      <c r="E22" s="114"/>
      <c r="F22" s="114"/>
      <c r="G22" s="13"/>
    </row>
    <row r="23" ht="120.0" customHeight="1">
      <c r="A23" s="20" t="s">
        <v>126</v>
      </c>
      <c r="B23" s="38"/>
      <c r="C23" s="20">
        <v>5212.7</v>
      </c>
      <c r="D23" s="20" t="s">
        <v>119</v>
      </c>
      <c r="E23" s="114"/>
      <c r="F23" s="114"/>
      <c r="G23" s="13"/>
    </row>
    <row r="24" ht="120.0" customHeight="1">
      <c r="A24" s="20" t="s">
        <v>127</v>
      </c>
      <c r="B24" s="38"/>
      <c r="C24" s="20">
        <v>5212.75</v>
      </c>
      <c r="D24" s="20" t="s">
        <v>119</v>
      </c>
      <c r="E24" s="114"/>
      <c r="F24" s="114"/>
      <c r="G24" s="13"/>
    </row>
    <row r="25" ht="120.0" customHeight="1">
      <c r="A25" s="20" t="s">
        <v>128</v>
      </c>
      <c r="B25" s="38"/>
      <c r="C25" s="20">
        <v>5212.9</v>
      </c>
      <c r="D25" s="20" t="s">
        <v>119</v>
      </c>
      <c r="E25" s="114"/>
      <c r="F25" s="114"/>
      <c r="G25" s="13"/>
    </row>
    <row r="26" ht="120.0" customHeight="1">
      <c r="A26" s="20" t="s">
        <v>129</v>
      </c>
      <c r="B26" s="38"/>
      <c r="C26" s="20">
        <v>5215.2</v>
      </c>
      <c r="D26" s="20" t="s">
        <v>119</v>
      </c>
      <c r="E26" s="114"/>
      <c r="F26" s="114"/>
      <c r="G26" s="13"/>
    </row>
    <row r="27" ht="120.0" customHeight="1">
      <c r="A27" s="20" t="s">
        <v>130</v>
      </c>
      <c r="B27" s="38"/>
      <c r="C27" s="20">
        <v>5215.55</v>
      </c>
      <c r="D27" s="20" t="s">
        <v>119</v>
      </c>
      <c r="E27" s="114"/>
      <c r="F27" s="114"/>
      <c r="G27" s="13"/>
    </row>
    <row r="28" ht="120.0" customHeight="1">
      <c r="A28" s="20" t="s">
        <v>131</v>
      </c>
      <c r="B28" s="38"/>
      <c r="C28" s="20">
        <v>5218.25</v>
      </c>
      <c r="D28" s="20" t="s">
        <v>119</v>
      </c>
      <c r="E28" s="114"/>
      <c r="F28" s="114"/>
      <c r="G28" s="13"/>
    </row>
    <row r="29" ht="120.0" customHeight="1">
      <c r="A29" s="20" t="s">
        <v>132</v>
      </c>
      <c r="B29" s="38"/>
      <c r="C29" s="20">
        <v>5220.2</v>
      </c>
      <c r="D29" s="20" t="s">
        <v>119</v>
      </c>
      <c r="E29" s="114"/>
      <c r="F29" s="114"/>
      <c r="G29" s="13"/>
    </row>
    <row r="30" ht="120.0" customHeight="1">
      <c r="A30" s="20" t="s">
        <v>133</v>
      </c>
      <c r="B30" s="38"/>
      <c r="C30" s="20">
        <v>5220.6</v>
      </c>
      <c r="D30" s="20" t="s">
        <v>119</v>
      </c>
      <c r="E30" s="114"/>
      <c r="F30" s="114"/>
      <c r="G30" s="13"/>
    </row>
    <row r="31" ht="120.0" customHeight="1">
      <c r="A31" s="20" t="s">
        <v>134</v>
      </c>
      <c r="B31" s="38"/>
      <c r="C31" s="20">
        <v>5223.5</v>
      </c>
      <c r="D31" s="20" t="s">
        <v>119</v>
      </c>
      <c r="E31" s="114"/>
      <c r="F31" s="114"/>
      <c r="G31" s="13"/>
    </row>
    <row r="32" ht="120.0" customHeight="1">
      <c r="A32" s="20" t="s">
        <v>135</v>
      </c>
      <c r="B32" s="38"/>
      <c r="C32" s="20">
        <v>5225.25</v>
      </c>
      <c r="D32" s="20" t="s">
        <v>119</v>
      </c>
      <c r="E32" s="114"/>
      <c r="F32" s="114"/>
      <c r="G32" s="13"/>
    </row>
    <row r="33" ht="120.0" customHeight="1">
      <c r="A33" s="20" t="s">
        <v>136</v>
      </c>
      <c r="B33" s="38"/>
      <c r="C33" s="20">
        <v>5225.35</v>
      </c>
      <c r="D33" s="20" t="s">
        <v>119</v>
      </c>
      <c r="E33" s="114"/>
      <c r="F33" s="114"/>
      <c r="G33" s="13"/>
    </row>
    <row r="34" ht="120.0" customHeight="1">
      <c r="A34" s="20" t="s">
        <v>137</v>
      </c>
      <c r="B34" s="38"/>
      <c r="C34" s="20">
        <v>5225.7</v>
      </c>
      <c r="D34" s="20" t="s">
        <v>119</v>
      </c>
      <c r="E34" s="114"/>
      <c r="F34" s="114"/>
      <c r="G34" s="13"/>
    </row>
    <row r="35" ht="120.0" customHeight="1">
      <c r="A35" s="20" t="s">
        <v>138</v>
      </c>
      <c r="B35" s="38"/>
      <c r="C35" s="20">
        <v>5225.75</v>
      </c>
      <c r="D35" s="20" t="s">
        <v>119</v>
      </c>
      <c r="E35" s="114"/>
      <c r="F35" s="114"/>
      <c r="G35" s="13"/>
    </row>
    <row r="36" ht="120.0" customHeight="1">
      <c r="A36" s="20" t="s">
        <v>139</v>
      </c>
      <c r="B36" s="38"/>
      <c r="C36" s="20">
        <v>5226.7</v>
      </c>
      <c r="D36" s="20" t="s">
        <v>119</v>
      </c>
      <c r="E36" s="114"/>
      <c r="F36" s="114"/>
      <c r="G36" s="13"/>
    </row>
    <row r="37" ht="120.0" customHeight="1">
      <c r="A37" s="20" t="s">
        <v>140</v>
      </c>
      <c r="B37" s="38"/>
      <c r="C37" s="20">
        <v>5227.0</v>
      </c>
      <c r="D37" s="20" t="s">
        <v>119</v>
      </c>
      <c r="E37" s="114"/>
      <c r="F37" s="114"/>
      <c r="G37" s="13"/>
    </row>
    <row r="38" ht="120.0" customHeight="1">
      <c r="A38" s="20" t="s">
        <v>141</v>
      </c>
      <c r="B38" s="38"/>
      <c r="C38" s="20">
        <v>5227.35</v>
      </c>
      <c r="D38" s="20" t="s">
        <v>119</v>
      </c>
      <c r="E38" s="114"/>
      <c r="F38" s="114"/>
      <c r="G38" s="13"/>
    </row>
    <row r="39" ht="120.0" customHeight="1">
      <c r="A39" s="20" t="s">
        <v>142</v>
      </c>
      <c r="B39" s="38"/>
      <c r="C39" s="20">
        <v>5228.2</v>
      </c>
      <c r="D39" s="20" t="s">
        <v>119</v>
      </c>
      <c r="E39" s="114"/>
      <c r="F39" s="114"/>
      <c r="G39" s="13"/>
    </row>
    <row r="40" ht="120.0" customHeight="1">
      <c r="A40" s="20" t="s">
        <v>143</v>
      </c>
      <c r="B40" s="38"/>
      <c r="C40" s="20">
        <v>5230.5</v>
      </c>
      <c r="D40" s="20" t="s">
        <v>119</v>
      </c>
      <c r="E40" s="114"/>
      <c r="F40" s="114"/>
      <c r="G40" s="13"/>
    </row>
    <row r="41" ht="120.0" customHeight="1">
      <c r="A41" s="20" t="s">
        <v>144</v>
      </c>
      <c r="B41" s="38"/>
      <c r="C41" s="20">
        <v>5231.3</v>
      </c>
      <c r="D41" s="20" t="s">
        <v>119</v>
      </c>
      <c r="E41" s="114"/>
      <c r="F41" s="114"/>
      <c r="G41" s="13"/>
    </row>
    <row r="42" ht="120.0" customHeight="1">
      <c r="A42" s="20" t="s">
        <v>145</v>
      </c>
      <c r="B42" s="38"/>
      <c r="C42" s="20">
        <v>5232.05</v>
      </c>
      <c r="D42" s="20" t="s">
        <v>119</v>
      </c>
      <c r="E42" s="114"/>
      <c r="F42" s="114"/>
      <c r="G42" s="13"/>
    </row>
    <row r="43" ht="120.0" customHeight="1">
      <c r="A43" s="20" t="s">
        <v>146</v>
      </c>
      <c r="B43" s="38"/>
      <c r="C43" s="20">
        <v>5232.25</v>
      </c>
      <c r="D43" s="20" t="s">
        <v>119</v>
      </c>
      <c r="E43" s="114"/>
      <c r="F43" s="114"/>
      <c r="G43" s="13"/>
    </row>
    <row r="44" ht="120.0" customHeight="1">
      <c r="A44" s="20" t="s">
        <v>147</v>
      </c>
      <c r="B44" s="38"/>
      <c r="C44" s="20">
        <v>5232.55</v>
      </c>
      <c r="D44" s="20" t="s">
        <v>119</v>
      </c>
      <c r="E44" s="114"/>
      <c r="F44" s="114"/>
      <c r="G44" s="13"/>
    </row>
    <row r="45" ht="120.0" customHeight="1">
      <c r="A45" s="20" t="s">
        <v>148</v>
      </c>
      <c r="B45" s="20">
        <v>3586.0</v>
      </c>
      <c r="C45" s="20"/>
      <c r="D45" s="20" t="s">
        <v>235</v>
      </c>
      <c r="E45" s="114"/>
      <c r="F45" s="114"/>
      <c r="G45" s="13"/>
    </row>
    <row r="46" ht="120.0" customHeight="1">
      <c r="A46" s="20" t="s">
        <v>151</v>
      </c>
      <c r="B46" s="20">
        <v>3590.0</v>
      </c>
      <c r="C46" s="20"/>
      <c r="D46" s="20" t="s">
        <v>235</v>
      </c>
      <c r="E46" s="114"/>
      <c r="F46" s="114"/>
      <c r="G46" s="13"/>
    </row>
    <row r="47" ht="120.0" customHeight="1">
      <c r="A47" s="20" t="s">
        <v>152</v>
      </c>
      <c r="B47" s="20"/>
      <c r="C47" s="20"/>
      <c r="D47" s="20" t="s">
        <v>235</v>
      </c>
      <c r="E47" s="114"/>
      <c r="F47" s="114"/>
      <c r="G47" s="13"/>
    </row>
    <row r="48" ht="120.0" customHeight="1">
      <c r="A48" s="20" t="s">
        <v>153</v>
      </c>
      <c r="B48" s="20">
        <v>3589.0</v>
      </c>
      <c r="C48" s="20"/>
      <c r="D48" s="20" t="s">
        <v>235</v>
      </c>
      <c r="E48" s="114"/>
      <c r="F48" s="114"/>
      <c r="G48" s="13"/>
    </row>
    <row r="49" ht="120.0" customHeight="1">
      <c r="A49" s="20" t="s">
        <v>154</v>
      </c>
      <c r="B49" s="35">
        <v>3587.0</v>
      </c>
      <c r="C49" s="20"/>
      <c r="D49" s="20" t="s">
        <v>235</v>
      </c>
      <c r="E49" s="114"/>
      <c r="F49" s="114"/>
      <c r="G49" s="13"/>
    </row>
    <row r="50" ht="120.0" customHeight="1">
      <c r="A50" s="20" t="s">
        <v>155</v>
      </c>
      <c r="B50" s="20"/>
      <c r="C50" s="20"/>
      <c r="D50" s="20" t="s">
        <v>235</v>
      </c>
      <c r="E50" s="114"/>
      <c r="F50" s="114"/>
      <c r="G50" s="13"/>
    </row>
    <row r="51" ht="120.0" customHeight="1">
      <c r="A51" s="20" t="s">
        <v>156</v>
      </c>
      <c r="B51" s="20"/>
      <c r="C51" s="20"/>
      <c r="D51" s="20" t="s">
        <v>235</v>
      </c>
      <c r="E51" s="114"/>
      <c r="F51" s="114"/>
      <c r="G51" s="13"/>
    </row>
    <row r="52" ht="120.0" customHeight="1">
      <c r="A52" s="20" t="s">
        <v>157</v>
      </c>
      <c r="B52" s="20"/>
      <c r="C52" s="20"/>
      <c r="D52" s="20" t="s">
        <v>235</v>
      </c>
      <c r="E52" s="114"/>
      <c r="F52" s="114"/>
      <c r="G52" s="13"/>
    </row>
    <row r="53" ht="120.0" customHeight="1">
      <c r="A53" s="20" t="s">
        <v>158</v>
      </c>
      <c r="B53" s="20">
        <v>3591.0</v>
      </c>
      <c r="C53" s="20"/>
      <c r="D53" s="20" t="s">
        <v>235</v>
      </c>
      <c r="E53" s="114"/>
      <c r="F53" s="114"/>
      <c r="G53" s="13"/>
    </row>
    <row r="54" ht="120.0" customHeight="1">
      <c r="A54" s="20" t="s">
        <v>159</v>
      </c>
      <c r="B54" s="20">
        <v>3592.0</v>
      </c>
      <c r="C54" s="20"/>
      <c r="D54" s="20" t="s">
        <v>235</v>
      </c>
      <c r="E54" s="114"/>
      <c r="F54" s="114"/>
      <c r="G54" s="13"/>
    </row>
    <row r="55" ht="120.0" customHeight="1">
      <c r="A55" s="20" t="s">
        <v>160</v>
      </c>
      <c r="B55" s="20">
        <v>3588.0</v>
      </c>
      <c r="C55" s="20"/>
      <c r="D55" s="20" t="s">
        <v>235</v>
      </c>
      <c r="E55" s="114"/>
      <c r="F55" s="114"/>
      <c r="G55" s="13"/>
    </row>
    <row r="56" ht="120.0" customHeight="1">
      <c r="A56" s="20" t="s">
        <v>161</v>
      </c>
      <c r="B56" s="20">
        <v>3593.0</v>
      </c>
      <c r="C56" s="20"/>
      <c r="D56" s="20" t="s">
        <v>235</v>
      </c>
      <c r="E56" s="200"/>
      <c r="F56" s="114"/>
      <c r="G56" s="201"/>
    </row>
    <row r="57" ht="120.0" customHeight="1">
      <c r="A57" s="20" t="s">
        <v>163</v>
      </c>
      <c r="B57" s="20"/>
      <c r="C57" s="20"/>
      <c r="D57" s="20" t="s">
        <v>235</v>
      </c>
      <c r="E57" s="114"/>
      <c r="F57" s="114"/>
      <c r="G57" s="13"/>
    </row>
    <row r="58" ht="120.0" customHeight="1">
      <c r="A58" s="20" t="s">
        <v>164</v>
      </c>
      <c r="B58" s="20"/>
      <c r="C58" s="20"/>
      <c r="D58" s="20" t="s">
        <v>235</v>
      </c>
      <c r="E58" s="114"/>
      <c r="F58" s="114"/>
      <c r="G58" s="13"/>
    </row>
    <row r="59" ht="120.0" customHeight="1">
      <c r="A59" s="20" t="s">
        <v>165</v>
      </c>
      <c r="B59" s="20">
        <v>3598.0</v>
      </c>
      <c r="C59" s="20"/>
      <c r="D59" s="20" t="s">
        <v>235</v>
      </c>
      <c r="E59" s="114"/>
      <c r="F59" s="114"/>
      <c r="G59" s="13"/>
    </row>
    <row r="60" ht="120.0" customHeight="1">
      <c r="A60" s="20" t="s">
        <v>166</v>
      </c>
      <c r="B60" s="20">
        <v>3594.0</v>
      </c>
      <c r="C60" s="20"/>
      <c r="D60" s="20" t="s">
        <v>235</v>
      </c>
      <c r="E60" s="114"/>
      <c r="F60" s="114"/>
      <c r="G60" s="13"/>
    </row>
    <row r="61" ht="120.0" customHeight="1">
      <c r="A61" s="20" t="s">
        <v>167</v>
      </c>
      <c r="B61" s="20">
        <v>3597.0</v>
      </c>
      <c r="C61" s="20"/>
      <c r="D61" s="20" t="s">
        <v>235</v>
      </c>
      <c r="E61" s="114"/>
      <c r="F61" s="114"/>
      <c r="G61" s="13"/>
    </row>
    <row r="62" ht="120.0" customHeight="1">
      <c r="A62" s="20" t="s">
        <v>168</v>
      </c>
      <c r="B62" s="20"/>
      <c r="C62" s="20"/>
      <c r="D62" s="20" t="s">
        <v>235</v>
      </c>
      <c r="E62" s="114"/>
      <c r="F62" s="114"/>
      <c r="G62" s="13"/>
    </row>
    <row r="63" ht="120.0" customHeight="1">
      <c r="A63" s="20" t="s">
        <v>169</v>
      </c>
      <c r="B63" s="20"/>
      <c r="C63" s="20"/>
      <c r="D63" s="20" t="s">
        <v>235</v>
      </c>
      <c r="E63" s="114"/>
      <c r="F63" s="114"/>
      <c r="G63" s="13"/>
    </row>
    <row r="64" ht="120.0" customHeight="1">
      <c r="A64" s="20" t="s">
        <v>170</v>
      </c>
      <c r="B64" s="20">
        <v>3595.0</v>
      </c>
      <c r="C64" s="20"/>
      <c r="D64" s="20" t="s">
        <v>235</v>
      </c>
      <c r="E64" s="114"/>
      <c r="F64" s="114"/>
      <c r="G64" s="13"/>
    </row>
    <row r="65" ht="120.0" customHeight="1">
      <c r="A65" s="20" t="s">
        <v>171</v>
      </c>
      <c r="B65" s="20"/>
      <c r="C65" s="20"/>
      <c r="D65" s="20" t="s">
        <v>235</v>
      </c>
      <c r="E65" s="114"/>
      <c r="F65" s="114"/>
      <c r="G65" s="13"/>
    </row>
    <row r="66" ht="120.0" customHeight="1">
      <c r="A66" s="20" t="s">
        <v>172</v>
      </c>
      <c r="B66" s="20"/>
      <c r="C66" s="20"/>
      <c r="D66" s="20" t="s">
        <v>235</v>
      </c>
      <c r="E66" s="114"/>
      <c r="F66" s="114"/>
      <c r="G66" s="13"/>
    </row>
    <row r="67" ht="120.0" customHeight="1">
      <c r="A67" s="20" t="s">
        <v>173</v>
      </c>
      <c r="B67" s="20">
        <v>3599.0</v>
      </c>
      <c r="C67" s="20"/>
      <c r="D67" s="20" t="s">
        <v>235</v>
      </c>
      <c r="E67" s="114"/>
      <c r="F67" s="114"/>
      <c r="G67" s="13"/>
    </row>
    <row r="68" ht="120.0" customHeight="1">
      <c r="A68" s="20" t="s">
        <v>174</v>
      </c>
      <c r="B68" s="20">
        <v>3596.0</v>
      </c>
      <c r="C68" s="20"/>
      <c r="D68" s="20" t="s">
        <v>235</v>
      </c>
      <c r="E68" s="114"/>
      <c r="F68" s="114"/>
      <c r="G68" s="13"/>
    </row>
    <row r="69" ht="120.0" customHeight="1">
      <c r="A69" s="20" t="s">
        <v>175</v>
      </c>
      <c r="B69" s="20">
        <v>3600.0</v>
      </c>
      <c r="C69" s="20"/>
      <c r="D69" s="20" t="s">
        <v>236</v>
      </c>
      <c r="E69" s="114"/>
      <c r="F69" s="114"/>
      <c r="G69" s="13"/>
    </row>
    <row r="70" ht="120.0" customHeight="1">
      <c r="A70" s="20" t="s">
        <v>176</v>
      </c>
      <c r="B70" s="38"/>
      <c r="C70" s="20"/>
      <c r="D70" s="20" t="s">
        <v>236</v>
      </c>
      <c r="E70" s="114"/>
      <c r="F70" s="114"/>
      <c r="G70" s="13"/>
    </row>
    <row r="71" ht="120.0" customHeight="1">
      <c r="A71" s="20" t="s">
        <v>178</v>
      </c>
      <c r="B71" s="38"/>
      <c r="C71" s="20"/>
      <c r="D71" s="20" t="s">
        <v>236</v>
      </c>
      <c r="E71" s="114"/>
      <c r="F71" s="114"/>
      <c r="G71" s="13"/>
    </row>
    <row r="72" ht="120.0" customHeight="1">
      <c r="A72" s="20" t="s">
        <v>179</v>
      </c>
      <c r="B72" s="38"/>
      <c r="C72" s="20"/>
      <c r="D72" s="20" t="s">
        <v>236</v>
      </c>
      <c r="E72" s="114"/>
      <c r="F72" s="114"/>
      <c r="G72" s="13"/>
    </row>
    <row r="73" ht="120.0" customHeight="1">
      <c r="A73" s="20" t="s">
        <v>180</v>
      </c>
      <c r="B73" s="38"/>
      <c r="C73" s="20"/>
      <c r="D73" s="20" t="s">
        <v>236</v>
      </c>
      <c r="E73" s="114"/>
      <c r="F73" s="114"/>
      <c r="G73" s="13"/>
    </row>
    <row r="74" ht="120.0" customHeight="1">
      <c r="A74" s="20" t="s">
        <v>183</v>
      </c>
      <c r="B74" s="39"/>
      <c r="C74" s="20"/>
      <c r="D74" s="20" t="s">
        <v>236</v>
      </c>
      <c r="E74" s="114"/>
      <c r="F74" s="114"/>
      <c r="G74" s="13"/>
    </row>
    <row r="75" ht="120.0" customHeight="1">
      <c r="A75" s="20" t="s">
        <v>184</v>
      </c>
      <c r="B75" s="38"/>
      <c r="C75" s="20"/>
      <c r="D75" s="20" t="s">
        <v>236</v>
      </c>
      <c r="E75" s="114"/>
      <c r="F75" s="114"/>
      <c r="G75" s="13"/>
    </row>
    <row r="76" ht="120.0" customHeight="1">
      <c r="A76" s="20" t="s">
        <v>185</v>
      </c>
      <c r="B76" s="38"/>
      <c r="C76" s="20"/>
      <c r="D76" s="20" t="s">
        <v>236</v>
      </c>
      <c r="E76" s="114"/>
      <c r="F76" s="114"/>
      <c r="G76" s="13"/>
    </row>
    <row r="77" ht="120.0" customHeight="1">
      <c r="A77" s="20" t="s">
        <v>186</v>
      </c>
      <c r="B77" s="38"/>
      <c r="C77" s="20"/>
      <c r="D77" s="20" t="s">
        <v>236</v>
      </c>
      <c r="E77" s="114"/>
      <c r="F77" s="114"/>
      <c r="G77" s="13"/>
    </row>
    <row r="78" ht="120.0" customHeight="1">
      <c r="A78" s="20" t="s">
        <v>187</v>
      </c>
      <c r="B78" s="38"/>
      <c r="C78" s="20"/>
      <c r="D78" s="20" t="s">
        <v>236</v>
      </c>
      <c r="E78" s="114"/>
      <c r="F78" s="114"/>
      <c r="G78" s="13"/>
    </row>
    <row r="79" ht="120.0" customHeight="1">
      <c r="A79" s="20" t="s">
        <v>188</v>
      </c>
      <c r="B79" s="38"/>
      <c r="C79" s="20"/>
      <c r="D79" s="20" t="s">
        <v>236</v>
      </c>
      <c r="E79" s="114"/>
      <c r="F79" s="114"/>
      <c r="G79" s="13"/>
    </row>
    <row r="80" ht="120.0" customHeight="1">
      <c r="A80" s="20" t="s">
        <v>189</v>
      </c>
      <c r="B80" s="38"/>
      <c r="C80" s="20"/>
      <c r="D80" s="20" t="s">
        <v>236</v>
      </c>
      <c r="E80" s="114"/>
      <c r="F80" s="114"/>
      <c r="G80" s="13"/>
    </row>
    <row r="81" ht="120.0" customHeight="1">
      <c r="A81" s="20" t="s">
        <v>190</v>
      </c>
      <c r="B81" s="38"/>
      <c r="C81" s="20"/>
      <c r="D81" s="20" t="s">
        <v>236</v>
      </c>
      <c r="E81" s="114"/>
      <c r="F81" s="114"/>
      <c r="G81" s="13"/>
    </row>
    <row r="82" ht="120.0" customHeight="1">
      <c r="A82" s="20" t="s">
        <v>191</v>
      </c>
      <c r="B82" s="38"/>
      <c r="C82" s="20"/>
      <c r="D82" s="20" t="s">
        <v>236</v>
      </c>
      <c r="E82" s="114"/>
      <c r="F82" s="114"/>
      <c r="G82" s="13"/>
    </row>
    <row r="83" ht="120.0" customHeight="1">
      <c r="A83" s="20" t="s">
        <v>192</v>
      </c>
      <c r="B83" s="38"/>
      <c r="C83" s="20"/>
      <c r="D83" s="20" t="s">
        <v>236</v>
      </c>
      <c r="E83" s="114"/>
      <c r="F83" s="114"/>
      <c r="G83" s="13"/>
    </row>
    <row r="84" ht="120.0" customHeight="1">
      <c r="A84" s="20" t="s">
        <v>194</v>
      </c>
      <c r="B84" s="38"/>
      <c r="C84" s="20"/>
      <c r="D84" s="20" t="s">
        <v>236</v>
      </c>
      <c r="E84" s="114"/>
      <c r="F84" s="114"/>
      <c r="G84" s="13"/>
    </row>
    <row r="85" ht="120.0" customHeight="1">
      <c r="A85" s="20" t="s">
        <v>195</v>
      </c>
      <c r="B85" s="38"/>
      <c r="C85" s="20"/>
      <c r="D85" s="20" t="s">
        <v>236</v>
      </c>
      <c r="E85" s="114"/>
      <c r="F85" s="114"/>
      <c r="G85" s="13"/>
    </row>
    <row r="86" ht="120.0" customHeight="1">
      <c r="A86" s="20" t="s">
        <v>196</v>
      </c>
      <c r="B86" s="38"/>
      <c r="C86" s="20"/>
      <c r="D86" s="20" t="s">
        <v>236</v>
      </c>
      <c r="E86" s="114"/>
      <c r="F86" s="114"/>
      <c r="G86" s="13"/>
    </row>
    <row r="87" ht="120.0" customHeight="1">
      <c r="A87" s="20" t="s">
        <v>197</v>
      </c>
      <c r="B87" s="38"/>
      <c r="C87" s="20"/>
      <c r="D87" s="20" t="s">
        <v>236</v>
      </c>
      <c r="E87" s="114"/>
      <c r="F87" s="114"/>
      <c r="G87" s="13"/>
    </row>
    <row r="88" ht="120.0" customHeight="1">
      <c r="A88" s="20" t="s">
        <v>198</v>
      </c>
      <c r="B88" s="38"/>
      <c r="C88" s="20"/>
      <c r="D88" s="20" t="s">
        <v>236</v>
      </c>
      <c r="E88" s="114"/>
      <c r="F88" s="114"/>
      <c r="G88" s="13"/>
    </row>
    <row r="89" ht="120.0" customHeight="1">
      <c r="A89" s="20" t="s">
        <v>200</v>
      </c>
      <c r="B89" s="39"/>
      <c r="C89" s="20"/>
      <c r="D89" s="20" t="s">
        <v>236</v>
      </c>
      <c r="E89" s="114"/>
      <c r="F89" s="114"/>
      <c r="G89" s="13"/>
    </row>
    <row r="90" ht="120.0" customHeight="1">
      <c r="A90" s="20" t="s">
        <v>203</v>
      </c>
      <c r="B90" s="38"/>
      <c r="C90" s="20"/>
      <c r="D90" s="20" t="s">
        <v>236</v>
      </c>
      <c r="E90" s="114"/>
      <c r="F90" s="114"/>
      <c r="G90" s="13"/>
    </row>
    <row r="91" ht="120.0" customHeight="1">
      <c r="A91" s="20" t="s">
        <v>206</v>
      </c>
      <c r="B91" s="38"/>
      <c r="C91" s="20"/>
      <c r="D91" s="20" t="s">
        <v>236</v>
      </c>
      <c r="E91" s="114"/>
      <c r="F91" s="114"/>
      <c r="G91" s="13"/>
    </row>
    <row r="92" ht="120.0" customHeight="1">
      <c r="A92" s="20" t="s">
        <v>208</v>
      </c>
      <c r="B92" s="38"/>
      <c r="C92" s="20"/>
      <c r="D92" s="20" t="s">
        <v>236</v>
      </c>
      <c r="E92" s="114"/>
      <c r="F92" s="114"/>
      <c r="G92" s="13"/>
    </row>
    <row r="93" ht="120.0" customHeight="1">
      <c r="A93" s="20" t="s">
        <v>209</v>
      </c>
      <c r="B93" s="38"/>
      <c r="C93" s="20"/>
      <c r="D93" s="20" t="s">
        <v>236</v>
      </c>
      <c r="E93" s="114"/>
      <c r="F93" s="114"/>
      <c r="G93" s="13"/>
    </row>
    <row r="94" ht="120.0" customHeight="1">
      <c r="A94" s="20" t="s">
        <v>210</v>
      </c>
      <c r="B94" s="38"/>
      <c r="C94" s="20"/>
      <c r="D94" s="20" t="s">
        <v>236</v>
      </c>
      <c r="E94" s="114"/>
      <c r="F94" s="114"/>
      <c r="G94" s="13"/>
    </row>
    <row r="95" ht="120.0" customHeight="1">
      <c r="A95" s="20" t="s">
        <v>212</v>
      </c>
      <c r="B95" s="38"/>
      <c r="C95" s="20"/>
      <c r="D95" s="20" t="s">
        <v>236</v>
      </c>
      <c r="E95" s="114"/>
      <c r="F95" s="114"/>
      <c r="G95" s="13"/>
    </row>
    <row r="96" ht="120.0" customHeight="1">
      <c r="A96" s="20" t="s">
        <v>213</v>
      </c>
      <c r="B96" s="38"/>
      <c r="C96" s="20"/>
      <c r="D96" s="20" t="s">
        <v>236</v>
      </c>
      <c r="E96" s="114"/>
      <c r="F96" s="114"/>
      <c r="G96" s="13"/>
    </row>
    <row r="97" ht="120.0" customHeight="1">
      <c r="A97" s="20" t="s">
        <v>214</v>
      </c>
      <c r="B97" s="38"/>
      <c r="C97" s="20"/>
      <c r="D97" s="20" t="s">
        <v>236</v>
      </c>
      <c r="E97" s="114"/>
      <c r="F97" s="114"/>
      <c r="G97" s="13"/>
    </row>
    <row r="98" ht="120.0" customHeight="1">
      <c r="A98" s="20" t="s">
        <v>215</v>
      </c>
      <c r="B98" s="38"/>
      <c r="C98" s="20"/>
      <c r="D98" s="20" t="s">
        <v>236</v>
      </c>
      <c r="E98" s="114"/>
      <c r="F98" s="114"/>
      <c r="G98" s="13"/>
    </row>
    <row r="99" ht="120.0" customHeight="1">
      <c r="A99" s="20" t="s">
        <v>216</v>
      </c>
      <c r="B99" s="38"/>
      <c r="C99" s="20"/>
      <c r="D99" s="20" t="s">
        <v>236</v>
      </c>
      <c r="E99" s="114"/>
      <c r="F99" s="114"/>
      <c r="G99" s="13"/>
    </row>
    <row r="100" ht="120.0" customHeight="1">
      <c r="A100" s="20" t="s">
        <v>217</v>
      </c>
      <c r="B100" s="38"/>
      <c r="C100" s="20"/>
      <c r="D100" s="20" t="s">
        <v>236</v>
      </c>
      <c r="E100" s="114"/>
      <c r="F100" s="114"/>
      <c r="G100" s="13"/>
    </row>
    <row r="101" ht="120.0" customHeight="1">
      <c r="A101" s="20" t="s">
        <v>218</v>
      </c>
      <c r="B101" s="31"/>
      <c r="C101" s="20"/>
      <c r="D101" s="20" t="s">
        <v>236</v>
      </c>
      <c r="E101" s="114"/>
      <c r="F101" s="114"/>
      <c r="G101" s="13"/>
    </row>
    <row r="102" ht="120.0" customHeight="1">
      <c r="A102" s="20" t="s">
        <v>219</v>
      </c>
      <c r="B102" s="38"/>
      <c r="C102" s="20"/>
      <c r="D102" s="20" t="s">
        <v>237</v>
      </c>
      <c r="E102" s="114"/>
      <c r="F102" s="114"/>
      <c r="G102" s="13"/>
    </row>
    <row r="103" ht="120.0" customHeight="1">
      <c r="A103" s="20" t="s">
        <v>222</v>
      </c>
      <c r="B103" s="38"/>
      <c r="C103" s="20"/>
      <c r="D103" s="20" t="s">
        <v>237</v>
      </c>
      <c r="E103" s="114"/>
      <c r="F103" s="114"/>
      <c r="G103" s="13"/>
    </row>
    <row r="104" ht="120.0" customHeight="1">
      <c r="A104" s="20" t="s">
        <v>223</v>
      </c>
      <c r="B104" s="38"/>
      <c r="C104" s="20"/>
      <c r="D104" s="20" t="s">
        <v>237</v>
      </c>
      <c r="E104" s="114"/>
      <c r="F104" s="114"/>
      <c r="G104" s="13"/>
    </row>
    <row r="105" ht="120.0" customHeight="1">
      <c r="A105" s="20" t="s">
        <v>224</v>
      </c>
      <c r="B105" s="38"/>
      <c r="C105" s="20"/>
      <c r="D105" s="20" t="s">
        <v>237</v>
      </c>
      <c r="E105" s="114"/>
      <c r="F105" s="114"/>
      <c r="G105" s="13"/>
    </row>
    <row r="106" ht="15.75" customHeight="1">
      <c r="A106" s="28"/>
      <c r="B106" s="28"/>
      <c r="C106" s="28"/>
      <c r="D106" s="28"/>
      <c r="E106" s="28"/>
    </row>
    <row r="107" ht="15.75" customHeight="1">
      <c r="A107" s="28"/>
      <c r="B107" s="28"/>
      <c r="C107" s="28"/>
      <c r="D107" s="28"/>
      <c r="E107" s="28"/>
    </row>
    <row r="108" ht="15.75" customHeight="1">
      <c r="A108" s="28"/>
      <c r="B108" s="28"/>
      <c r="C108" s="28"/>
      <c r="D108" s="28"/>
      <c r="E108" s="28"/>
    </row>
    <row r="109" ht="15.75" customHeight="1">
      <c r="A109" s="28"/>
      <c r="B109" s="28"/>
      <c r="C109" s="28"/>
      <c r="D109" s="28"/>
      <c r="E109" s="28"/>
    </row>
    <row r="110" ht="15.75" customHeight="1">
      <c r="A110" s="28"/>
      <c r="B110" s="28"/>
      <c r="C110" s="28"/>
      <c r="D110" s="28"/>
      <c r="E110" s="28"/>
    </row>
    <row r="111" ht="15.75" customHeight="1">
      <c r="A111" s="28"/>
      <c r="B111" s="28"/>
      <c r="C111" s="28"/>
      <c r="D111" s="28"/>
      <c r="E111" s="28"/>
    </row>
    <row r="112" ht="15.75" customHeight="1">
      <c r="A112" s="28"/>
      <c r="B112" s="28"/>
      <c r="C112" s="28"/>
      <c r="D112" s="28"/>
      <c r="E112" s="28"/>
    </row>
    <row r="113" ht="15.75" customHeight="1">
      <c r="A113" s="28"/>
      <c r="B113" s="28"/>
      <c r="C113" s="28"/>
      <c r="D113" s="28"/>
      <c r="E113" s="28"/>
    </row>
    <row r="114" ht="15.75" customHeight="1">
      <c r="A114" s="28"/>
      <c r="B114" s="28"/>
      <c r="C114" s="28"/>
      <c r="D114" s="28"/>
      <c r="E114" s="28"/>
    </row>
    <row r="115" ht="15.75" customHeight="1">
      <c r="A115" s="28"/>
      <c r="B115" s="28"/>
      <c r="C115" s="28"/>
      <c r="D115" s="28"/>
      <c r="E115" s="28"/>
    </row>
    <row r="116" ht="15.75" customHeight="1">
      <c r="A116" s="28"/>
      <c r="B116" s="28"/>
      <c r="C116" s="28"/>
      <c r="D116" s="28"/>
      <c r="E116" s="28"/>
    </row>
    <row r="117" ht="15.75" customHeight="1">
      <c r="A117" s="28"/>
      <c r="B117" s="28"/>
      <c r="C117" s="28"/>
      <c r="D117" s="28"/>
      <c r="E117" s="28"/>
    </row>
    <row r="118" ht="15.75" customHeight="1">
      <c r="A118" s="28"/>
      <c r="B118" s="28"/>
      <c r="C118" s="28"/>
      <c r="D118" s="28"/>
      <c r="E118" s="28"/>
    </row>
    <row r="119" ht="15.75" customHeight="1">
      <c r="A119" s="28"/>
      <c r="B119" s="28"/>
      <c r="C119" s="28"/>
      <c r="D119" s="28"/>
      <c r="E119" s="28"/>
    </row>
    <row r="120" ht="15.75" customHeight="1">
      <c r="A120" s="28"/>
      <c r="B120" s="28"/>
      <c r="C120" s="28"/>
      <c r="D120" s="28"/>
      <c r="E120" s="28"/>
    </row>
    <row r="121" ht="15.75" customHeight="1">
      <c r="A121" s="28"/>
      <c r="B121" s="28"/>
      <c r="C121" s="28"/>
      <c r="D121" s="28"/>
      <c r="E121" s="28"/>
    </row>
    <row r="122" ht="15.75" customHeight="1">
      <c r="A122" s="28"/>
      <c r="B122" s="28"/>
      <c r="C122" s="28"/>
      <c r="D122" s="28"/>
      <c r="E122" s="28"/>
    </row>
    <row r="123" ht="15.75" customHeight="1">
      <c r="A123" s="28"/>
      <c r="B123" s="28"/>
      <c r="C123" s="28"/>
      <c r="D123" s="28"/>
      <c r="E123" s="28"/>
    </row>
    <row r="124" ht="15.75" customHeight="1">
      <c r="A124" s="28"/>
      <c r="B124" s="28"/>
      <c r="C124" s="28"/>
      <c r="D124" s="28"/>
      <c r="E124" s="28"/>
    </row>
    <row r="125" ht="15.75" customHeight="1">
      <c r="A125" s="28"/>
      <c r="B125" s="28"/>
      <c r="C125" s="28"/>
      <c r="D125" s="28"/>
      <c r="E125" s="28"/>
    </row>
    <row r="126" ht="15.75" customHeight="1">
      <c r="A126" s="28"/>
      <c r="B126" s="28"/>
      <c r="C126" s="28"/>
      <c r="D126" s="28"/>
      <c r="E126" s="28"/>
    </row>
    <row r="127" ht="15.75" customHeight="1">
      <c r="A127" s="28"/>
      <c r="B127" s="28"/>
      <c r="C127" s="28"/>
      <c r="D127" s="28"/>
      <c r="E127" s="28"/>
    </row>
    <row r="128" ht="15.75" customHeight="1">
      <c r="A128" s="28"/>
      <c r="B128" s="28"/>
      <c r="C128" s="28"/>
      <c r="D128" s="28"/>
      <c r="E128" s="28"/>
    </row>
    <row r="129" ht="15.75" customHeight="1">
      <c r="A129" s="28"/>
      <c r="B129" s="28"/>
      <c r="C129" s="28"/>
      <c r="D129" s="28"/>
      <c r="E129" s="28"/>
    </row>
    <row r="130" ht="15.75" customHeight="1">
      <c r="A130" s="28"/>
      <c r="B130" s="28"/>
      <c r="C130" s="28"/>
      <c r="D130" s="28"/>
      <c r="E130" s="28"/>
    </row>
    <row r="131" ht="15.75" customHeight="1">
      <c r="A131" s="28"/>
      <c r="B131" s="28"/>
      <c r="C131" s="28"/>
      <c r="D131" s="28"/>
      <c r="E131" s="28"/>
    </row>
    <row r="132" ht="15.75" customHeight="1">
      <c r="A132" s="28"/>
      <c r="B132" s="28"/>
      <c r="C132" s="28"/>
      <c r="D132" s="28"/>
      <c r="E132" s="28"/>
    </row>
    <row r="133" ht="15.75" customHeight="1">
      <c r="A133" s="28"/>
      <c r="B133" s="28"/>
      <c r="C133" s="28"/>
      <c r="D133" s="28"/>
      <c r="E133" s="28"/>
    </row>
    <row r="134" ht="15.75" customHeight="1">
      <c r="A134" s="28"/>
      <c r="B134" s="28"/>
      <c r="C134" s="28"/>
      <c r="D134" s="28"/>
      <c r="E134" s="28"/>
    </row>
    <row r="135" ht="15.75" customHeight="1">
      <c r="A135" s="28"/>
      <c r="B135" s="28"/>
      <c r="C135" s="28"/>
      <c r="D135" s="28"/>
      <c r="E135" s="28"/>
    </row>
    <row r="136" ht="15.75" customHeight="1">
      <c r="A136" s="28"/>
      <c r="B136" s="28"/>
      <c r="C136" s="28"/>
      <c r="D136" s="28"/>
      <c r="E136" s="28"/>
    </row>
    <row r="137" ht="15.75" customHeight="1">
      <c r="A137" s="28"/>
      <c r="B137" s="28"/>
      <c r="C137" s="28"/>
      <c r="D137" s="28"/>
      <c r="E137" s="28"/>
    </row>
    <row r="138" ht="15.75" customHeight="1">
      <c r="A138" s="28"/>
      <c r="B138" s="28"/>
      <c r="C138" s="28"/>
      <c r="D138" s="28"/>
      <c r="E138" s="28"/>
    </row>
    <row r="139" ht="15.75" customHeight="1">
      <c r="A139" s="28"/>
      <c r="B139" s="28"/>
      <c r="C139" s="28"/>
      <c r="D139" s="28"/>
      <c r="E139" s="28"/>
    </row>
    <row r="140" ht="15.75" customHeight="1">
      <c r="A140" s="28"/>
      <c r="B140" s="28"/>
      <c r="C140" s="28"/>
      <c r="D140" s="28"/>
      <c r="E140" s="28"/>
    </row>
    <row r="141" ht="15.75" customHeight="1">
      <c r="A141" s="28"/>
      <c r="B141" s="28"/>
      <c r="C141" s="28"/>
      <c r="D141" s="28"/>
      <c r="E141" s="28"/>
    </row>
    <row r="142" ht="15.75" customHeight="1">
      <c r="A142" s="28"/>
      <c r="B142" s="28"/>
      <c r="C142" s="28"/>
      <c r="D142" s="28"/>
      <c r="E142" s="28"/>
    </row>
    <row r="143" ht="15.75" customHeight="1">
      <c r="A143" s="28"/>
      <c r="B143" s="28"/>
      <c r="C143" s="28"/>
      <c r="D143" s="28"/>
      <c r="E143" s="28"/>
    </row>
    <row r="144" ht="15.75" customHeight="1">
      <c r="A144" s="28"/>
      <c r="B144" s="28"/>
      <c r="C144" s="28"/>
      <c r="D144" s="28"/>
      <c r="E144" s="28"/>
    </row>
    <row r="145" ht="15.75" customHeight="1">
      <c r="A145" s="28"/>
      <c r="B145" s="28"/>
      <c r="C145" s="28"/>
      <c r="D145" s="28"/>
      <c r="E145" s="28"/>
    </row>
    <row r="146" ht="15.75" customHeight="1">
      <c r="A146" s="28"/>
      <c r="B146" s="28"/>
      <c r="C146" s="28"/>
      <c r="D146" s="28"/>
      <c r="E146" s="28"/>
    </row>
    <row r="147" ht="15.75" customHeight="1">
      <c r="A147" s="28"/>
      <c r="B147" s="28"/>
      <c r="C147" s="28"/>
      <c r="D147" s="28"/>
      <c r="E147" s="28"/>
    </row>
    <row r="148" ht="15.75" customHeight="1">
      <c r="A148" s="28"/>
      <c r="B148" s="28"/>
      <c r="C148" s="28"/>
      <c r="D148" s="28"/>
      <c r="E148" s="28"/>
    </row>
    <row r="149" ht="15.75" customHeight="1">
      <c r="A149" s="28"/>
      <c r="B149" s="28"/>
      <c r="C149" s="28"/>
      <c r="D149" s="28"/>
      <c r="E149" s="28"/>
    </row>
    <row r="150" ht="15.75" customHeight="1">
      <c r="A150" s="28"/>
      <c r="B150" s="28"/>
      <c r="C150" s="28"/>
      <c r="D150" s="28"/>
      <c r="E150" s="28"/>
    </row>
    <row r="151" ht="15.75" customHeight="1">
      <c r="A151" s="28"/>
      <c r="B151" s="28"/>
      <c r="C151" s="28"/>
      <c r="D151" s="28"/>
      <c r="E151" s="28"/>
    </row>
    <row r="152" ht="15.75" customHeight="1">
      <c r="A152" s="28"/>
      <c r="B152" s="28"/>
      <c r="C152" s="28"/>
      <c r="D152" s="28"/>
      <c r="E152" s="28"/>
    </row>
    <row r="153" ht="15.75" customHeight="1">
      <c r="A153" s="28"/>
      <c r="B153" s="28"/>
      <c r="C153" s="28"/>
      <c r="D153" s="28"/>
      <c r="E153" s="28"/>
    </row>
    <row r="154" ht="15.75" customHeight="1">
      <c r="A154" s="28"/>
      <c r="B154" s="28"/>
      <c r="C154" s="28"/>
      <c r="D154" s="28"/>
      <c r="E154" s="28"/>
    </row>
    <row r="155" ht="15.75" customHeight="1">
      <c r="A155" s="28"/>
      <c r="B155" s="28"/>
      <c r="C155" s="28"/>
      <c r="D155" s="28"/>
      <c r="E155" s="28"/>
    </row>
    <row r="156" ht="15.75" customHeight="1">
      <c r="A156" s="28"/>
      <c r="B156" s="28"/>
      <c r="C156" s="28"/>
      <c r="D156" s="28"/>
      <c r="E156" s="28"/>
    </row>
    <row r="157" ht="15.75" customHeight="1">
      <c r="A157" s="28"/>
      <c r="B157" s="28"/>
      <c r="C157" s="28"/>
      <c r="D157" s="28"/>
      <c r="E157" s="28"/>
    </row>
    <row r="158" ht="15.75" customHeight="1">
      <c r="A158" s="28"/>
      <c r="B158" s="28"/>
      <c r="C158" s="28"/>
      <c r="D158" s="28"/>
      <c r="E158" s="28"/>
    </row>
    <row r="159" ht="15.75" customHeight="1">
      <c r="A159" s="28"/>
      <c r="B159" s="28"/>
      <c r="C159" s="28"/>
      <c r="D159" s="28"/>
      <c r="E159" s="28"/>
    </row>
    <row r="160" ht="15.75" customHeight="1">
      <c r="A160" s="28"/>
      <c r="B160" s="28"/>
      <c r="C160" s="28"/>
      <c r="D160" s="28"/>
      <c r="E160" s="28"/>
    </row>
    <row r="161" ht="15.75" customHeight="1">
      <c r="A161" s="28"/>
      <c r="B161" s="28"/>
      <c r="C161" s="28"/>
      <c r="D161" s="28"/>
      <c r="E161" s="28"/>
    </row>
    <row r="162" ht="15.75" customHeight="1">
      <c r="A162" s="28"/>
      <c r="B162" s="28"/>
      <c r="C162" s="28"/>
      <c r="D162" s="28"/>
      <c r="E162" s="28"/>
    </row>
    <row r="163" ht="15.75" customHeight="1">
      <c r="A163" s="28"/>
      <c r="B163" s="28"/>
      <c r="C163" s="28"/>
      <c r="D163" s="28"/>
      <c r="E163" s="28"/>
    </row>
    <row r="164" ht="15.75" customHeight="1">
      <c r="A164" s="28"/>
      <c r="B164" s="28"/>
      <c r="C164" s="28"/>
      <c r="D164" s="28"/>
      <c r="E164" s="28"/>
    </row>
    <row r="165" ht="15.75" customHeight="1">
      <c r="A165" s="28"/>
      <c r="B165" s="28"/>
      <c r="C165" s="28"/>
      <c r="D165" s="28"/>
      <c r="E165" s="28"/>
    </row>
    <row r="166" ht="15.75" customHeight="1">
      <c r="A166" s="28"/>
      <c r="B166" s="28"/>
      <c r="C166" s="28"/>
      <c r="D166" s="28"/>
      <c r="E166" s="28"/>
    </row>
    <row r="167" ht="15.75" customHeight="1">
      <c r="A167" s="28"/>
      <c r="B167" s="28"/>
      <c r="C167" s="28"/>
      <c r="D167" s="28"/>
      <c r="E167" s="28"/>
    </row>
    <row r="168" ht="15.75" customHeight="1">
      <c r="A168" s="28"/>
      <c r="B168" s="28"/>
      <c r="C168" s="28"/>
      <c r="D168" s="28"/>
      <c r="E168" s="28"/>
    </row>
    <row r="169" ht="15.75" customHeight="1">
      <c r="A169" s="28"/>
      <c r="B169" s="28"/>
      <c r="C169" s="28"/>
      <c r="D169" s="28"/>
      <c r="E169" s="28"/>
    </row>
    <row r="170" ht="15.75" customHeight="1">
      <c r="A170" s="28"/>
      <c r="B170" s="28"/>
      <c r="C170" s="28"/>
      <c r="D170" s="28"/>
      <c r="E170" s="28"/>
    </row>
    <row r="171" ht="15.75" customHeight="1">
      <c r="A171" s="28"/>
      <c r="B171" s="28"/>
      <c r="C171" s="28"/>
      <c r="D171" s="28"/>
      <c r="E171" s="28"/>
    </row>
    <row r="172" ht="15.75" customHeight="1">
      <c r="A172" s="28"/>
      <c r="B172" s="28"/>
      <c r="C172" s="28"/>
      <c r="D172" s="28"/>
      <c r="E172" s="28"/>
    </row>
    <row r="173" ht="15.75" customHeight="1">
      <c r="A173" s="28"/>
      <c r="B173" s="28"/>
      <c r="C173" s="28"/>
      <c r="D173" s="28"/>
      <c r="E173" s="28"/>
    </row>
    <row r="174" ht="15.75" customHeight="1">
      <c r="A174" s="28"/>
      <c r="B174" s="28"/>
      <c r="C174" s="28"/>
      <c r="D174" s="28"/>
      <c r="E174" s="28"/>
    </row>
    <row r="175" ht="15.75" customHeight="1">
      <c r="A175" s="28"/>
      <c r="B175" s="28"/>
      <c r="C175" s="28"/>
      <c r="D175" s="28"/>
      <c r="E175" s="28"/>
    </row>
    <row r="176" ht="15.75" customHeight="1">
      <c r="A176" s="28"/>
      <c r="B176" s="28"/>
      <c r="C176" s="28"/>
      <c r="D176" s="28"/>
      <c r="E176" s="28"/>
    </row>
    <row r="177" ht="15.75" customHeight="1">
      <c r="A177" s="28"/>
      <c r="B177" s="28"/>
      <c r="C177" s="28"/>
      <c r="D177" s="28"/>
      <c r="E177" s="28"/>
    </row>
    <row r="178" ht="15.75" customHeight="1">
      <c r="A178" s="28"/>
      <c r="B178" s="28"/>
      <c r="C178" s="28"/>
      <c r="D178" s="28"/>
      <c r="E178" s="28"/>
    </row>
    <row r="179" ht="15.75" customHeight="1">
      <c r="A179" s="28"/>
      <c r="B179" s="28"/>
      <c r="C179" s="28"/>
      <c r="D179" s="28"/>
      <c r="E179" s="28"/>
    </row>
    <row r="180" ht="15.75" customHeight="1">
      <c r="A180" s="28"/>
      <c r="B180" s="28"/>
      <c r="C180" s="28"/>
      <c r="D180" s="28"/>
      <c r="E180" s="28"/>
    </row>
    <row r="181" ht="15.75" customHeight="1">
      <c r="A181" s="28"/>
      <c r="B181" s="28"/>
      <c r="C181" s="28"/>
      <c r="D181" s="28"/>
      <c r="E181" s="28"/>
    </row>
    <row r="182" ht="15.75" customHeight="1">
      <c r="A182" s="28"/>
      <c r="B182" s="28"/>
      <c r="C182" s="28"/>
      <c r="D182" s="28"/>
      <c r="E182" s="28"/>
    </row>
    <row r="183" ht="15.75" customHeight="1">
      <c r="A183" s="28"/>
      <c r="B183" s="28"/>
      <c r="C183" s="28"/>
      <c r="D183" s="28"/>
      <c r="E183" s="28"/>
    </row>
    <row r="184" ht="15.75" customHeight="1">
      <c r="A184" s="28"/>
      <c r="B184" s="28"/>
      <c r="C184" s="28"/>
      <c r="D184" s="28"/>
      <c r="E184" s="28"/>
    </row>
    <row r="185" ht="15.75" customHeight="1">
      <c r="A185" s="28"/>
      <c r="B185" s="28"/>
      <c r="C185" s="28"/>
      <c r="D185" s="28"/>
      <c r="E185" s="28"/>
    </row>
    <row r="186" ht="15.75" customHeight="1">
      <c r="A186" s="28"/>
      <c r="B186" s="28"/>
      <c r="C186" s="28"/>
      <c r="D186" s="28"/>
      <c r="E186" s="28"/>
    </row>
    <row r="187" ht="15.75" customHeight="1">
      <c r="A187" s="28"/>
      <c r="B187" s="28"/>
      <c r="C187" s="28"/>
      <c r="D187" s="28"/>
      <c r="E187" s="28"/>
    </row>
    <row r="188" ht="15.75" customHeight="1">
      <c r="A188" s="28"/>
      <c r="B188" s="28"/>
      <c r="C188" s="28"/>
      <c r="D188" s="28"/>
      <c r="E188" s="28"/>
    </row>
    <row r="189" ht="15.75" customHeight="1">
      <c r="A189" s="28"/>
      <c r="B189" s="28"/>
      <c r="C189" s="28"/>
      <c r="D189" s="28"/>
      <c r="E189" s="28"/>
    </row>
    <row r="190" ht="15.75" customHeight="1">
      <c r="A190" s="28"/>
      <c r="B190" s="28"/>
      <c r="C190" s="28"/>
      <c r="D190" s="28"/>
      <c r="E190" s="28"/>
    </row>
    <row r="191" ht="15.75" customHeight="1">
      <c r="A191" s="28"/>
      <c r="B191" s="28"/>
      <c r="C191" s="28"/>
      <c r="D191" s="28"/>
      <c r="E191" s="28"/>
    </row>
    <row r="192" ht="15.75" customHeight="1">
      <c r="A192" s="28"/>
      <c r="B192" s="28"/>
      <c r="C192" s="28"/>
      <c r="D192" s="28"/>
      <c r="E192" s="28"/>
    </row>
    <row r="193" ht="15.75" customHeight="1">
      <c r="A193" s="28"/>
      <c r="B193" s="28"/>
      <c r="C193" s="28"/>
      <c r="D193" s="28"/>
      <c r="E193" s="28"/>
    </row>
    <row r="194" ht="15.75" customHeight="1">
      <c r="A194" s="28"/>
      <c r="B194" s="28"/>
      <c r="C194" s="28"/>
      <c r="D194" s="28"/>
      <c r="E194" s="28"/>
    </row>
    <row r="195" ht="15.75" customHeight="1">
      <c r="A195" s="28"/>
      <c r="B195" s="28"/>
      <c r="C195" s="28"/>
      <c r="D195" s="28"/>
      <c r="E195" s="28"/>
    </row>
    <row r="196" ht="15.75" customHeight="1">
      <c r="A196" s="28"/>
      <c r="B196" s="28"/>
      <c r="C196" s="28"/>
      <c r="D196" s="28"/>
      <c r="E196" s="28"/>
    </row>
    <row r="197" ht="15.75" customHeight="1">
      <c r="A197" s="28"/>
      <c r="B197" s="28"/>
      <c r="C197" s="28"/>
      <c r="D197" s="28"/>
      <c r="E197" s="28"/>
    </row>
    <row r="198" ht="15.75" customHeight="1">
      <c r="A198" s="28"/>
      <c r="B198" s="28"/>
      <c r="C198" s="28"/>
      <c r="D198" s="28"/>
      <c r="E198" s="28"/>
    </row>
    <row r="199" ht="15.75" customHeight="1">
      <c r="A199" s="28"/>
      <c r="B199" s="28"/>
      <c r="C199" s="28"/>
      <c r="D199" s="28"/>
      <c r="E199" s="28"/>
    </row>
    <row r="200" ht="15.75" customHeight="1">
      <c r="A200" s="28"/>
      <c r="B200" s="28"/>
      <c r="C200" s="28"/>
      <c r="D200" s="28"/>
      <c r="E200" s="28"/>
    </row>
    <row r="201" ht="15.75" customHeight="1">
      <c r="A201" s="28"/>
      <c r="B201" s="28"/>
      <c r="C201" s="28"/>
      <c r="D201" s="28"/>
      <c r="E201" s="28"/>
    </row>
    <row r="202" ht="15.75" customHeight="1">
      <c r="A202" s="28"/>
      <c r="B202" s="28"/>
      <c r="C202" s="28"/>
      <c r="D202" s="28"/>
      <c r="E202" s="28"/>
    </row>
    <row r="203" ht="15.75" customHeight="1">
      <c r="A203" s="28"/>
      <c r="B203" s="28"/>
      <c r="C203" s="28"/>
      <c r="D203" s="28"/>
      <c r="E203" s="28"/>
    </row>
    <row r="204" ht="15.75" customHeight="1">
      <c r="A204" s="28"/>
      <c r="B204" s="28"/>
      <c r="C204" s="28"/>
      <c r="D204" s="28"/>
      <c r="E204" s="28"/>
    </row>
    <row r="205" ht="15.75" customHeight="1">
      <c r="A205" s="28"/>
      <c r="B205" s="28"/>
      <c r="C205" s="28"/>
      <c r="D205" s="28"/>
      <c r="E205" s="28"/>
    </row>
    <row r="206" ht="15.75" customHeight="1">
      <c r="A206" s="28"/>
      <c r="B206" s="28"/>
      <c r="C206" s="28"/>
      <c r="D206" s="28"/>
      <c r="E206" s="28"/>
    </row>
    <row r="207" ht="15.75" customHeight="1">
      <c r="A207" s="28"/>
      <c r="B207" s="28"/>
      <c r="C207" s="28"/>
      <c r="D207" s="28"/>
      <c r="E207" s="28"/>
    </row>
    <row r="208" ht="15.75" customHeight="1">
      <c r="A208" s="28"/>
      <c r="B208" s="28"/>
      <c r="C208" s="28"/>
      <c r="D208" s="28"/>
      <c r="E208" s="28"/>
    </row>
    <row r="209" ht="15.75" customHeight="1">
      <c r="A209" s="28"/>
      <c r="B209" s="28"/>
      <c r="C209" s="28"/>
      <c r="D209" s="28"/>
      <c r="E209" s="28"/>
    </row>
    <row r="210" ht="15.75" customHeight="1">
      <c r="A210" s="28"/>
      <c r="B210" s="28"/>
      <c r="C210" s="28"/>
      <c r="D210" s="28"/>
      <c r="E210" s="28"/>
    </row>
    <row r="211" ht="15.75" customHeight="1">
      <c r="A211" s="28"/>
      <c r="B211" s="28"/>
      <c r="C211" s="28"/>
      <c r="D211" s="28"/>
      <c r="E211" s="28"/>
    </row>
    <row r="212" ht="15.75" customHeight="1">
      <c r="A212" s="28"/>
      <c r="B212" s="28"/>
      <c r="C212" s="28"/>
      <c r="D212" s="28"/>
      <c r="E212" s="28"/>
    </row>
    <row r="213" ht="15.75" customHeight="1">
      <c r="A213" s="28"/>
      <c r="B213" s="28"/>
      <c r="C213" s="28"/>
      <c r="D213" s="28"/>
      <c r="E213" s="28"/>
    </row>
    <row r="214" ht="15.75" customHeight="1">
      <c r="A214" s="28"/>
      <c r="B214" s="28"/>
      <c r="C214" s="28"/>
      <c r="D214" s="28"/>
      <c r="E214" s="28"/>
    </row>
    <row r="215" ht="15.75" customHeight="1">
      <c r="A215" s="28"/>
      <c r="B215" s="28"/>
      <c r="C215" s="28"/>
      <c r="D215" s="28"/>
      <c r="E215" s="28"/>
    </row>
    <row r="216" ht="15.75" customHeight="1">
      <c r="A216" s="28"/>
      <c r="B216" s="28"/>
      <c r="C216" s="28"/>
      <c r="D216" s="28"/>
      <c r="E216" s="28"/>
    </row>
    <row r="217" ht="15.75" customHeight="1">
      <c r="A217" s="28"/>
      <c r="B217" s="28"/>
      <c r="C217" s="28"/>
      <c r="D217" s="28"/>
      <c r="E217" s="28"/>
    </row>
    <row r="218" ht="15.75" customHeight="1">
      <c r="A218" s="28"/>
      <c r="B218" s="28"/>
      <c r="C218" s="28"/>
      <c r="D218" s="28"/>
      <c r="E218" s="28"/>
    </row>
    <row r="219" ht="15.75" customHeight="1">
      <c r="A219" s="28"/>
      <c r="B219" s="28"/>
      <c r="C219" s="28"/>
      <c r="D219" s="28"/>
      <c r="E219" s="28"/>
    </row>
    <row r="220" ht="15.75" customHeight="1">
      <c r="A220" s="28"/>
      <c r="B220" s="28"/>
      <c r="C220" s="28"/>
      <c r="D220" s="28"/>
      <c r="E220" s="28"/>
    </row>
    <row r="221" ht="15.75" customHeight="1">
      <c r="A221" s="28"/>
      <c r="B221" s="28"/>
      <c r="C221" s="28"/>
      <c r="D221" s="28"/>
      <c r="E221" s="28"/>
    </row>
    <row r="222" ht="15.75" customHeight="1">
      <c r="A222" s="28"/>
      <c r="B222" s="28"/>
      <c r="C222" s="28"/>
      <c r="D222" s="28"/>
      <c r="E222" s="28"/>
    </row>
    <row r="223" ht="15.75" customHeight="1">
      <c r="A223" s="28"/>
      <c r="B223" s="28"/>
      <c r="C223" s="28"/>
      <c r="D223" s="28"/>
      <c r="E223" s="28"/>
    </row>
    <row r="224" ht="15.75" customHeight="1">
      <c r="A224" s="28"/>
      <c r="B224" s="28"/>
      <c r="C224" s="28"/>
      <c r="D224" s="28"/>
      <c r="E224" s="28"/>
    </row>
    <row r="225" ht="15.75" customHeight="1">
      <c r="A225" s="28"/>
      <c r="B225" s="28"/>
      <c r="C225" s="28"/>
      <c r="D225" s="28"/>
      <c r="E225" s="28"/>
    </row>
    <row r="226" ht="15.75" customHeight="1">
      <c r="A226" s="28"/>
      <c r="B226" s="28"/>
      <c r="C226" s="28"/>
      <c r="D226" s="28"/>
      <c r="E226" s="28"/>
    </row>
    <row r="227" ht="15.75" customHeight="1">
      <c r="A227" s="28"/>
      <c r="B227" s="28"/>
      <c r="C227" s="28"/>
      <c r="D227" s="28"/>
      <c r="E227" s="28"/>
    </row>
    <row r="228" ht="15.75" customHeight="1">
      <c r="A228" s="28"/>
      <c r="B228" s="28"/>
      <c r="C228" s="28"/>
      <c r="D228" s="28"/>
      <c r="E228" s="28"/>
    </row>
    <row r="229" ht="15.75" customHeight="1">
      <c r="A229" s="28"/>
      <c r="B229" s="28"/>
      <c r="C229" s="28"/>
      <c r="D229" s="28"/>
      <c r="E229" s="28"/>
    </row>
    <row r="230" ht="15.75" customHeight="1">
      <c r="A230" s="28"/>
      <c r="B230" s="28"/>
      <c r="C230" s="28"/>
      <c r="D230" s="28"/>
      <c r="E230" s="28"/>
    </row>
    <row r="231" ht="15.75" customHeight="1">
      <c r="A231" s="28"/>
      <c r="B231" s="28"/>
      <c r="C231" s="28"/>
      <c r="D231" s="28"/>
      <c r="E231" s="28"/>
    </row>
    <row r="232" ht="15.75" customHeight="1">
      <c r="A232" s="28"/>
      <c r="B232" s="28"/>
      <c r="C232" s="28"/>
      <c r="D232" s="28"/>
      <c r="E232" s="28"/>
    </row>
    <row r="233" ht="15.75" customHeight="1">
      <c r="A233" s="28"/>
      <c r="B233" s="28"/>
      <c r="C233" s="28"/>
      <c r="D233" s="28"/>
      <c r="E233" s="28"/>
    </row>
    <row r="234" ht="15.75" customHeight="1">
      <c r="A234" s="28"/>
      <c r="B234" s="28"/>
      <c r="C234" s="28"/>
      <c r="D234" s="28"/>
      <c r="E234" s="28"/>
    </row>
    <row r="235" ht="15.75" customHeight="1">
      <c r="A235" s="28"/>
      <c r="B235" s="28"/>
      <c r="C235" s="28"/>
      <c r="D235" s="28"/>
      <c r="E235" s="28"/>
    </row>
    <row r="236" ht="15.75" customHeight="1">
      <c r="A236" s="28"/>
      <c r="B236" s="28"/>
      <c r="C236" s="28"/>
      <c r="D236" s="28"/>
      <c r="E236" s="28"/>
    </row>
    <row r="237" ht="15.75" customHeight="1">
      <c r="A237" s="28"/>
      <c r="B237" s="28"/>
      <c r="C237" s="28"/>
      <c r="D237" s="28"/>
      <c r="E237" s="28"/>
    </row>
    <row r="238" ht="15.75" customHeight="1">
      <c r="A238" s="28"/>
      <c r="B238" s="28"/>
      <c r="C238" s="28"/>
      <c r="D238" s="28"/>
      <c r="E238" s="28"/>
    </row>
    <row r="239" ht="15.75" customHeight="1">
      <c r="A239" s="28"/>
      <c r="B239" s="28"/>
      <c r="C239" s="28"/>
      <c r="D239" s="28"/>
      <c r="E239" s="28"/>
    </row>
    <row r="240" ht="15.75" customHeight="1">
      <c r="A240" s="28"/>
      <c r="B240" s="28"/>
      <c r="C240" s="28"/>
      <c r="D240" s="28"/>
      <c r="E240" s="28"/>
    </row>
    <row r="241" ht="15.75" customHeight="1">
      <c r="A241" s="28"/>
      <c r="B241" s="28"/>
      <c r="C241" s="28"/>
      <c r="D241" s="28"/>
      <c r="E241" s="28"/>
    </row>
    <row r="242" ht="15.75" customHeight="1">
      <c r="A242" s="28"/>
      <c r="B242" s="28"/>
      <c r="C242" s="28"/>
      <c r="D242" s="28"/>
      <c r="E242" s="28"/>
    </row>
    <row r="243" ht="15.75" customHeight="1">
      <c r="A243" s="28"/>
      <c r="B243" s="28"/>
      <c r="C243" s="28"/>
      <c r="D243" s="28"/>
      <c r="E243" s="28"/>
    </row>
    <row r="244" ht="15.75" customHeight="1">
      <c r="A244" s="28"/>
      <c r="B244" s="28"/>
      <c r="C244" s="28"/>
      <c r="D244" s="28"/>
      <c r="E244" s="28"/>
    </row>
    <row r="245" ht="15.75" customHeight="1">
      <c r="A245" s="28"/>
      <c r="B245" s="28"/>
      <c r="C245" s="28"/>
      <c r="D245" s="28"/>
      <c r="E245" s="28"/>
    </row>
    <row r="246" ht="15.75" customHeight="1">
      <c r="A246" s="28"/>
      <c r="B246" s="28"/>
      <c r="C246" s="28"/>
      <c r="D246" s="28"/>
      <c r="E246" s="28"/>
    </row>
    <row r="247" ht="15.75" customHeight="1">
      <c r="A247" s="28"/>
      <c r="B247" s="28"/>
      <c r="C247" s="28"/>
      <c r="D247" s="28"/>
      <c r="E247" s="28"/>
    </row>
    <row r="248" ht="15.75" customHeight="1">
      <c r="A248" s="28"/>
      <c r="B248" s="28"/>
      <c r="C248" s="28"/>
      <c r="D248" s="28"/>
      <c r="E248" s="28"/>
    </row>
    <row r="249" ht="15.75" customHeight="1">
      <c r="A249" s="28"/>
      <c r="B249" s="28"/>
      <c r="C249" s="28"/>
      <c r="D249" s="28"/>
      <c r="E249" s="28"/>
    </row>
    <row r="250" ht="15.75" customHeight="1">
      <c r="A250" s="28"/>
      <c r="B250" s="28"/>
      <c r="C250" s="28"/>
      <c r="D250" s="28"/>
      <c r="E250" s="28"/>
    </row>
    <row r="251" ht="15.75" customHeight="1">
      <c r="A251" s="28"/>
      <c r="B251" s="28"/>
      <c r="C251" s="28"/>
      <c r="D251" s="28"/>
      <c r="E251" s="28"/>
    </row>
    <row r="252" ht="15.75" customHeight="1">
      <c r="A252" s="28"/>
      <c r="B252" s="28"/>
      <c r="C252" s="28"/>
      <c r="D252" s="28"/>
      <c r="E252" s="28"/>
    </row>
    <row r="253" ht="15.75" customHeight="1">
      <c r="A253" s="28"/>
      <c r="B253" s="28"/>
      <c r="C253" s="28"/>
      <c r="D253" s="28"/>
      <c r="E253" s="28"/>
    </row>
    <row r="254" ht="15.75" customHeight="1">
      <c r="A254" s="28"/>
      <c r="B254" s="28"/>
      <c r="C254" s="28"/>
      <c r="D254" s="28"/>
      <c r="E254" s="28"/>
    </row>
    <row r="255" ht="15.75" customHeight="1">
      <c r="A255" s="28"/>
      <c r="B255" s="28"/>
      <c r="C255" s="28"/>
      <c r="D255" s="28"/>
      <c r="E255" s="28"/>
    </row>
    <row r="256" ht="15.75" customHeight="1">
      <c r="A256" s="28"/>
      <c r="B256" s="28"/>
      <c r="C256" s="28"/>
      <c r="D256" s="28"/>
      <c r="E256" s="28"/>
    </row>
    <row r="257" ht="15.75" customHeight="1">
      <c r="A257" s="28"/>
      <c r="B257" s="28"/>
      <c r="C257" s="28"/>
      <c r="D257" s="28"/>
      <c r="E257" s="28"/>
    </row>
    <row r="258" ht="15.75" customHeight="1">
      <c r="A258" s="28"/>
      <c r="B258" s="28"/>
      <c r="C258" s="28"/>
      <c r="D258" s="28"/>
      <c r="E258" s="28"/>
    </row>
    <row r="259" ht="15.75" customHeight="1">
      <c r="A259" s="28"/>
      <c r="B259" s="28"/>
      <c r="C259" s="28"/>
      <c r="D259" s="28"/>
      <c r="E259" s="28"/>
    </row>
    <row r="260" ht="15.75" customHeight="1">
      <c r="A260" s="28"/>
      <c r="B260" s="28"/>
      <c r="C260" s="28"/>
      <c r="D260" s="28"/>
      <c r="E260" s="28"/>
    </row>
    <row r="261" ht="15.75" customHeight="1">
      <c r="A261" s="28"/>
      <c r="B261" s="28"/>
      <c r="C261" s="28"/>
      <c r="D261" s="28"/>
      <c r="E261" s="28"/>
    </row>
    <row r="262" ht="15.75" customHeight="1">
      <c r="A262" s="28"/>
      <c r="B262" s="28"/>
      <c r="C262" s="28"/>
      <c r="D262" s="28"/>
      <c r="E262" s="28"/>
    </row>
    <row r="263" ht="15.75" customHeight="1">
      <c r="A263" s="28"/>
      <c r="B263" s="28"/>
      <c r="C263" s="28"/>
      <c r="D263" s="28"/>
      <c r="E263" s="28"/>
    </row>
    <row r="264" ht="15.75" customHeight="1">
      <c r="A264" s="28"/>
      <c r="B264" s="28"/>
      <c r="C264" s="28"/>
      <c r="D264" s="28"/>
      <c r="E264" s="28"/>
    </row>
    <row r="265" ht="15.75" customHeight="1">
      <c r="A265" s="28"/>
      <c r="B265" s="28"/>
      <c r="C265" s="28"/>
      <c r="D265" s="28"/>
      <c r="E265" s="28"/>
    </row>
    <row r="266" ht="15.75" customHeight="1">
      <c r="A266" s="28"/>
      <c r="B266" s="28"/>
      <c r="C266" s="28"/>
      <c r="D266" s="28"/>
      <c r="E266" s="28"/>
    </row>
    <row r="267" ht="15.75" customHeight="1">
      <c r="A267" s="28"/>
      <c r="B267" s="28"/>
      <c r="C267" s="28"/>
      <c r="D267" s="28"/>
      <c r="E267" s="28"/>
    </row>
    <row r="268" ht="15.75" customHeight="1">
      <c r="A268" s="28"/>
      <c r="B268" s="28"/>
      <c r="C268" s="28"/>
      <c r="D268" s="28"/>
      <c r="E268" s="28"/>
    </row>
    <row r="269" ht="15.75" customHeight="1">
      <c r="A269" s="28"/>
      <c r="B269" s="28"/>
      <c r="C269" s="28"/>
      <c r="D269" s="28"/>
      <c r="E269" s="28"/>
    </row>
    <row r="270" ht="15.75" customHeight="1">
      <c r="A270" s="28"/>
      <c r="B270" s="28"/>
      <c r="C270" s="28"/>
      <c r="D270" s="28"/>
      <c r="E270" s="28"/>
    </row>
    <row r="271" ht="15.75" customHeight="1">
      <c r="A271" s="28"/>
      <c r="B271" s="28"/>
      <c r="C271" s="28"/>
      <c r="D271" s="28"/>
      <c r="E271" s="28"/>
    </row>
    <row r="272" ht="15.75" customHeight="1">
      <c r="A272" s="28"/>
      <c r="B272" s="28"/>
      <c r="C272" s="28"/>
      <c r="D272" s="28"/>
      <c r="E272" s="28"/>
    </row>
    <row r="273" ht="15.75" customHeight="1">
      <c r="A273" s="28"/>
      <c r="B273" s="28"/>
      <c r="C273" s="28"/>
      <c r="D273" s="28"/>
      <c r="E273" s="28"/>
    </row>
    <row r="274" ht="15.75" customHeight="1">
      <c r="A274" s="28"/>
      <c r="B274" s="28"/>
      <c r="C274" s="28"/>
      <c r="D274" s="28"/>
      <c r="E274" s="28"/>
    </row>
    <row r="275" ht="15.75" customHeight="1">
      <c r="A275" s="28"/>
      <c r="B275" s="28"/>
      <c r="C275" s="28"/>
      <c r="D275" s="28"/>
      <c r="E275" s="28"/>
    </row>
    <row r="276" ht="15.75" customHeight="1">
      <c r="A276" s="28"/>
      <c r="B276" s="28"/>
      <c r="C276" s="28"/>
      <c r="D276" s="28"/>
      <c r="E276" s="28"/>
    </row>
    <row r="277" ht="15.75" customHeight="1">
      <c r="A277" s="28"/>
      <c r="B277" s="28"/>
      <c r="C277" s="28"/>
      <c r="D277" s="28"/>
      <c r="E277" s="28"/>
    </row>
    <row r="278" ht="15.75" customHeight="1">
      <c r="A278" s="28"/>
      <c r="B278" s="28"/>
      <c r="C278" s="28"/>
      <c r="D278" s="28"/>
      <c r="E278" s="28"/>
    </row>
    <row r="279" ht="15.75" customHeight="1">
      <c r="A279" s="28"/>
      <c r="B279" s="28"/>
      <c r="C279" s="28"/>
      <c r="D279" s="28"/>
      <c r="E279" s="28"/>
    </row>
    <row r="280" ht="15.75" customHeight="1">
      <c r="A280" s="28"/>
      <c r="B280" s="28"/>
      <c r="C280" s="28"/>
      <c r="D280" s="28"/>
      <c r="E280" s="28"/>
    </row>
    <row r="281" ht="15.75" customHeight="1">
      <c r="A281" s="28"/>
      <c r="B281" s="28"/>
      <c r="C281" s="28"/>
      <c r="D281" s="28"/>
      <c r="E281" s="28"/>
    </row>
    <row r="282" ht="15.75" customHeight="1">
      <c r="A282" s="28"/>
      <c r="B282" s="28"/>
      <c r="C282" s="28"/>
      <c r="D282" s="28"/>
      <c r="E282" s="28"/>
    </row>
    <row r="283" ht="15.75" customHeight="1">
      <c r="A283" s="28"/>
      <c r="B283" s="28"/>
      <c r="C283" s="28"/>
      <c r="D283" s="28"/>
      <c r="E283" s="28"/>
    </row>
    <row r="284" ht="15.75" customHeight="1">
      <c r="A284" s="28"/>
      <c r="B284" s="28"/>
      <c r="C284" s="28"/>
      <c r="D284" s="28"/>
      <c r="E284" s="28"/>
    </row>
    <row r="285" ht="15.75" customHeight="1">
      <c r="A285" s="28"/>
      <c r="B285" s="28"/>
      <c r="C285" s="28"/>
      <c r="D285" s="28"/>
      <c r="E285" s="28"/>
    </row>
    <row r="286" ht="15.75" customHeight="1">
      <c r="A286" s="28"/>
      <c r="B286" s="28"/>
      <c r="C286" s="28"/>
      <c r="D286" s="28"/>
      <c r="E286" s="28"/>
    </row>
    <row r="287" ht="15.75" customHeight="1">
      <c r="A287" s="28"/>
      <c r="B287" s="28"/>
      <c r="C287" s="28"/>
      <c r="D287" s="28"/>
      <c r="E287" s="28"/>
    </row>
    <row r="288" ht="15.75" customHeight="1">
      <c r="A288" s="28"/>
      <c r="B288" s="28"/>
      <c r="C288" s="28"/>
      <c r="D288" s="28"/>
      <c r="E288" s="28"/>
    </row>
    <row r="289" ht="15.75" customHeight="1">
      <c r="A289" s="28"/>
      <c r="B289" s="28"/>
      <c r="C289" s="28"/>
      <c r="D289" s="28"/>
      <c r="E289" s="28"/>
    </row>
    <row r="290" ht="15.75" customHeight="1">
      <c r="A290" s="28"/>
      <c r="B290" s="28"/>
      <c r="C290" s="28"/>
      <c r="D290" s="28"/>
      <c r="E290" s="28"/>
    </row>
    <row r="291" ht="15.75" customHeight="1">
      <c r="A291" s="28"/>
      <c r="B291" s="28"/>
      <c r="C291" s="28"/>
      <c r="D291" s="28"/>
      <c r="E291" s="28"/>
    </row>
    <row r="292" ht="15.75" customHeight="1">
      <c r="A292" s="28"/>
      <c r="B292" s="28"/>
      <c r="C292" s="28"/>
      <c r="D292" s="28"/>
      <c r="E292" s="28"/>
    </row>
    <row r="293" ht="15.75" customHeight="1">
      <c r="A293" s="28"/>
      <c r="B293" s="28"/>
      <c r="C293" s="28"/>
      <c r="D293" s="28"/>
      <c r="E293" s="28"/>
    </row>
    <row r="294" ht="15.75" customHeight="1">
      <c r="A294" s="28"/>
      <c r="B294" s="28"/>
      <c r="C294" s="28"/>
      <c r="D294" s="28"/>
      <c r="E294" s="28"/>
    </row>
    <row r="295" ht="15.75" customHeight="1">
      <c r="A295" s="28"/>
      <c r="B295" s="28"/>
      <c r="C295" s="28"/>
      <c r="D295" s="28"/>
      <c r="E295" s="28"/>
    </row>
    <row r="296" ht="15.75" customHeight="1">
      <c r="A296" s="28"/>
      <c r="B296" s="28"/>
      <c r="C296" s="28"/>
      <c r="D296" s="28"/>
      <c r="E296" s="28"/>
    </row>
    <row r="297" ht="15.75" customHeight="1">
      <c r="A297" s="28"/>
      <c r="B297" s="28"/>
      <c r="C297" s="28"/>
      <c r="D297" s="28"/>
      <c r="E297" s="28"/>
    </row>
    <row r="298" ht="15.75" customHeight="1">
      <c r="A298" s="28"/>
      <c r="B298" s="28"/>
      <c r="C298" s="28"/>
      <c r="D298" s="28"/>
      <c r="E298" s="28"/>
    </row>
    <row r="299" ht="15.75" customHeight="1">
      <c r="A299" s="28"/>
      <c r="B299" s="28"/>
      <c r="C299" s="28"/>
      <c r="D299" s="28"/>
      <c r="E299" s="28"/>
    </row>
    <row r="300" ht="15.75" customHeight="1">
      <c r="A300" s="28"/>
      <c r="B300" s="28"/>
      <c r="C300" s="28"/>
      <c r="D300" s="28"/>
      <c r="E300" s="28"/>
    </row>
    <row r="301" ht="15.75" customHeight="1">
      <c r="A301" s="28"/>
      <c r="B301" s="28"/>
      <c r="C301" s="28"/>
      <c r="D301" s="28"/>
      <c r="E301" s="28"/>
    </row>
    <row r="302" ht="15.75" customHeight="1">
      <c r="A302" s="28"/>
      <c r="B302" s="28"/>
      <c r="C302" s="28"/>
      <c r="D302" s="28"/>
      <c r="E302" s="28"/>
    </row>
    <row r="303" ht="15.75" customHeight="1">
      <c r="A303" s="28"/>
      <c r="B303" s="28"/>
      <c r="C303" s="28"/>
      <c r="D303" s="28"/>
      <c r="E303" s="28"/>
    </row>
    <row r="304" ht="15.75" customHeight="1">
      <c r="A304" s="28"/>
      <c r="B304" s="28"/>
      <c r="C304" s="28"/>
      <c r="D304" s="28"/>
      <c r="E304" s="28"/>
    </row>
    <row r="305" ht="15.75" customHeight="1">
      <c r="A305" s="28"/>
      <c r="B305" s="28"/>
      <c r="C305" s="28"/>
      <c r="D305" s="28"/>
      <c r="E305" s="28"/>
    </row>
    <row r="306" ht="15.75" customHeight="1">
      <c r="A306" s="28"/>
      <c r="B306" s="28"/>
      <c r="C306" s="28"/>
      <c r="D306" s="28"/>
      <c r="E306" s="28"/>
    </row>
    <row r="307" ht="15.75" customHeight="1">
      <c r="A307" s="28"/>
      <c r="B307" s="28"/>
      <c r="C307" s="28"/>
      <c r="D307" s="28"/>
      <c r="E307" s="28"/>
    </row>
    <row r="308" ht="15.75" customHeight="1">
      <c r="A308" s="28"/>
      <c r="B308" s="28"/>
      <c r="C308" s="28"/>
      <c r="D308" s="28"/>
      <c r="E308" s="28"/>
    </row>
    <row r="309" ht="15.75" customHeight="1">
      <c r="A309" s="28"/>
      <c r="B309" s="28"/>
      <c r="C309" s="28"/>
      <c r="D309" s="28"/>
      <c r="E309" s="28"/>
    </row>
    <row r="310" ht="15.75" customHeight="1">
      <c r="A310" s="28"/>
      <c r="B310" s="28"/>
      <c r="C310" s="28"/>
      <c r="D310" s="28"/>
      <c r="E310" s="28"/>
    </row>
    <row r="311" ht="15.75" customHeight="1">
      <c r="A311" s="28"/>
      <c r="B311" s="28"/>
      <c r="C311" s="28"/>
      <c r="D311" s="28"/>
      <c r="E311" s="28"/>
    </row>
    <row r="312" ht="15.75" customHeight="1">
      <c r="A312" s="28"/>
      <c r="B312" s="28"/>
      <c r="C312" s="28"/>
      <c r="D312" s="28"/>
      <c r="E312" s="28"/>
    </row>
    <row r="313" ht="15.75" customHeight="1">
      <c r="A313" s="28"/>
      <c r="B313" s="28"/>
      <c r="C313" s="28"/>
      <c r="D313" s="28"/>
      <c r="E313" s="28"/>
    </row>
    <row r="314" ht="15.75" customHeight="1">
      <c r="A314" s="28"/>
      <c r="B314" s="28"/>
      <c r="C314" s="28"/>
      <c r="D314" s="28"/>
      <c r="E314" s="28"/>
    </row>
    <row r="315" ht="15.75" customHeight="1">
      <c r="A315" s="28"/>
      <c r="B315" s="28"/>
      <c r="C315" s="28"/>
      <c r="D315" s="28"/>
      <c r="E315" s="28"/>
    </row>
    <row r="316" ht="15.75" customHeight="1">
      <c r="A316" s="28"/>
      <c r="B316" s="28"/>
      <c r="C316" s="28"/>
      <c r="D316" s="28"/>
      <c r="E316" s="28"/>
    </row>
    <row r="317" ht="15.75" customHeight="1">
      <c r="A317" s="28"/>
      <c r="B317" s="28"/>
      <c r="C317" s="28"/>
      <c r="D317" s="28"/>
      <c r="E317" s="28"/>
    </row>
    <row r="318" ht="15.75" customHeight="1">
      <c r="A318" s="28"/>
      <c r="B318" s="28"/>
      <c r="C318" s="28"/>
      <c r="D318" s="28"/>
      <c r="E318" s="28"/>
    </row>
    <row r="319" ht="15.75" customHeight="1">
      <c r="A319" s="28"/>
      <c r="B319" s="28"/>
      <c r="C319" s="28"/>
      <c r="D319" s="28"/>
      <c r="E319" s="28"/>
    </row>
    <row r="320" ht="15.75" customHeight="1">
      <c r="A320" s="28"/>
      <c r="B320" s="28"/>
      <c r="C320" s="28"/>
      <c r="D320" s="28"/>
      <c r="E320" s="28"/>
    </row>
    <row r="321" ht="15.75" customHeight="1">
      <c r="A321" s="28"/>
      <c r="B321" s="28"/>
      <c r="C321" s="28"/>
      <c r="D321" s="28"/>
      <c r="E321" s="28"/>
    </row>
    <row r="322" ht="15.75" customHeight="1">
      <c r="A322" s="28"/>
      <c r="B322" s="28"/>
      <c r="C322" s="28"/>
      <c r="D322" s="28"/>
      <c r="E322" s="28"/>
    </row>
    <row r="323" ht="15.75" customHeight="1">
      <c r="A323" s="28"/>
      <c r="B323" s="28"/>
      <c r="C323" s="28"/>
      <c r="D323" s="28"/>
      <c r="E323" s="28"/>
    </row>
    <row r="324" ht="15.75" customHeight="1">
      <c r="A324" s="28"/>
      <c r="B324" s="28"/>
      <c r="C324" s="28"/>
      <c r="D324" s="28"/>
      <c r="E324" s="28"/>
    </row>
    <row r="325" ht="15.75" customHeight="1">
      <c r="A325" s="28"/>
      <c r="B325" s="28"/>
      <c r="C325" s="28"/>
      <c r="D325" s="28"/>
      <c r="E325" s="28"/>
    </row>
    <row r="326" ht="15.75" customHeight="1">
      <c r="A326" s="28"/>
      <c r="B326" s="28"/>
      <c r="C326" s="28"/>
      <c r="D326" s="28"/>
      <c r="E326" s="28"/>
    </row>
    <row r="327" ht="15.75" customHeight="1">
      <c r="A327" s="28"/>
      <c r="B327" s="28"/>
      <c r="C327" s="28"/>
      <c r="D327" s="28"/>
      <c r="E327" s="28"/>
    </row>
    <row r="328" ht="15.75" customHeight="1">
      <c r="A328" s="28"/>
      <c r="B328" s="28"/>
      <c r="C328" s="28"/>
      <c r="D328" s="28"/>
      <c r="E328" s="28"/>
    </row>
    <row r="329" ht="15.75" customHeight="1">
      <c r="A329" s="28"/>
      <c r="B329" s="28"/>
      <c r="C329" s="28"/>
      <c r="D329" s="28"/>
      <c r="E329" s="28"/>
    </row>
    <row r="330" ht="15.75" customHeight="1">
      <c r="A330" s="28"/>
      <c r="B330" s="28"/>
      <c r="C330" s="28"/>
      <c r="D330" s="28"/>
      <c r="E330" s="28"/>
    </row>
    <row r="331" ht="15.75" customHeight="1">
      <c r="A331" s="28"/>
      <c r="B331" s="28"/>
      <c r="C331" s="28"/>
      <c r="D331" s="28"/>
      <c r="E331" s="28"/>
    </row>
    <row r="332" ht="15.75" customHeight="1">
      <c r="A332" s="28"/>
      <c r="B332" s="28"/>
      <c r="C332" s="28"/>
      <c r="D332" s="28"/>
      <c r="E332" s="28"/>
    </row>
    <row r="333" ht="15.75" customHeight="1">
      <c r="A333" s="28"/>
      <c r="B333" s="28"/>
      <c r="C333" s="28"/>
      <c r="D333" s="28"/>
      <c r="E333" s="28"/>
    </row>
    <row r="334" ht="15.75" customHeight="1">
      <c r="A334" s="28"/>
      <c r="B334" s="28"/>
      <c r="C334" s="28"/>
      <c r="D334" s="28"/>
      <c r="E334" s="28"/>
    </row>
    <row r="335" ht="15.75" customHeight="1">
      <c r="A335" s="28"/>
      <c r="B335" s="28"/>
      <c r="C335" s="28"/>
      <c r="D335" s="28"/>
      <c r="E335" s="28"/>
    </row>
    <row r="336" ht="15.75" customHeight="1">
      <c r="A336" s="28"/>
      <c r="B336" s="28"/>
      <c r="C336" s="28"/>
      <c r="D336" s="28"/>
      <c r="E336" s="28"/>
    </row>
    <row r="337" ht="15.75" customHeight="1">
      <c r="A337" s="28"/>
      <c r="B337" s="28"/>
      <c r="C337" s="28"/>
      <c r="D337" s="28"/>
      <c r="E337" s="28"/>
    </row>
    <row r="338" ht="15.75" customHeight="1">
      <c r="A338" s="28"/>
      <c r="B338" s="28"/>
      <c r="C338" s="28"/>
      <c r="D338" s="28"/>
      <c r="E338" s="28"/>
    </row>
    <row r="339" ht="15.75" customHeight="1">
      <c r="A339" s="28"/>
      <c r="B339" s="28"/>
      <c r="C339" s="28"/>
      <c r="D339" s="28"/>
      <c r="E339" s="28"/>
    </row>
    <row r="340" ht="15.75" customHeight="1">
      <c r="A340" s="28"/>
      <c r="B340" s="28"/>
      <c r="C340" s="28"/>
      <c r="D340" s="28"/>
      <c r="E340" s="28"/>
    </row>
    <row r="341" ht="15.75" customHeight="1">
      <c r="A341" s="28"/>
      <c r="B341" s="28"/>
      <c r="C341" s="28"/>
      <c r="D341" s="28"/>
      <c r="E341" s="28"/>
    </row>
    <row r="342" ht="15.75" customHeight="1">
      <c r="A342" s="28"/>
      <c r="B342" s="28"/>
      <c r="C342" s="28"/>
      <c r="D342" s="28"/>
      <c r="E342" s="28"/>
    </row>
    <row r="343" ht="15.75" customHeight="1">
      <c r="A343" s="28"/>
      <c r="B343" s="28"/>
      <c r="C343" s="28"/>
      <c r="D343" s="28"/>
      <c r="E343" s="28"/>
    </row>
    <row r="344" ht="15.75" customHeight="1">
      <c r="A344" s="28"/>
      <c r="B344" s="28"/>
      <c r="C344" s="28"/>
      <c r="D344" s="28"/>
      <c r="E344" s="28"/>
    </row>
    <row r="345" ht="15.75" customHeight="1">
      <c r="A345" s="28"/>
      <c r="B345" s="28"/>
      <c r="C345" s="28"/>
      <c r="D345" s="28"/>
      <c r="E345" s="28"/>
    </row>
    <row r="346" ht="15.75" customHeight="1">
      <c r="A346" s="28"/>
      <c r="B346" s="28"/>
      <c r="C346" s="28"/>
      <c r="D346" s="28"/>
      <c r="E346" s="28"/>
    </row>
    <row r="347" ht="15.75" customHeight="1">
      <c r="A347" s="28"/>
      <c r="B347" s="28"/>
      <c r="C347" s="28"/>
      <c r="D347" s="28"/>
      <c r="E347" s="28"/>
    </row>
    <row r="348" ht="15.75" customHeight="1">
      <c r="A348" s="28"/>
      <c r="B348" s="28"/>
      <c r="C348" s="28"/>
      <c r="D348" s="28"/>
      <c r="E348" s="28"/>
    </row>
    <row r="349" ht="15.75" customHeight="1">
      <c r="A349" s="28"/>
      <c r="B349" s="28"/>
      <c r="C349" s="28"/>
      <c r="D349" s="28"/>
      <c r="E349" s="28"/>
    </row>
    <row r="350" ht="15.75" customHeight="1">
      <c r="A350" s="28"/>
      <c r="B350" s="28"/>
      <c r="C350" s="28"/>
      <c r="D350" s="28"/>
      <c r="E350" s="28"/>
    </row>
    <row r="351" ht="15.75" customHeight="1">
      <c r="A351" s="28"/>
      <c r="B351" s="28"/>
      <c r="C351" s="28"/>
      <c r="D351" s="28"/>
      <c r="E351" s="28"/>
    </row>
    <row r="352" ht="15.75" customHeight="1">
      <c r="A352" s="28"/>
      <c r="B352" s="28"/>
      <c r="C352" s="28"/>
      <c r="D352" s="28"/>
      <c r="E352" s="28"/>
    </row>
    <row r="353" ht="15.75" customHeight="1">
      <c r="A353" s="28"/>
      <c r="B353" s="28"/>
      <c r="C353" s="28"/>
      <c r="D353" s="28"/>
      <c r="E353" s="28"/>
    </row>
    <row r="354" ht="15.75" customHeight="1">
      <c r="A354" s="28"/>
      <c r="B354" s="28"/>
      <c r="C354" s="28"/>
      <c r="D354" s="28"/>
      <c r="E354" s="28"/>
    </row>
    <row r="355" ht="15.75" customHeight="1">
      <c r="A355" s="28"/>
      <c r="B355" s="28"/>
      <c r="C355" s="28"/>
      <c r="D355" s="28"/>
      <c r="E355" s="28"/>
    </row>
    <row r="356" ht="15.75" customHeight="1">
      <c r="A356" s="28"/>
      <c r="B356" s="28"/>
      <c r="C356" s="28"/>
      <c r="D356" s="28"/>
      <c r="E356" s="28"/>
    </row>
    <row r="357" ht="15.75" customHeight="1">
      <c r="A357" s="28"/>
      <c r="B357" s="28"/>
      <c r="C357" s="28"/>
      <c r="D357" s="28"/>
      <c r="E357" s="28"/>
    </row>
    <row r="358" ht="15.75" customHeight="1">
      <c r="A358" s="28"/>
      <c r="B358" s="28"/>
      <c r="C358" s="28"/>
      <c r="D358" s="28"/>
      <c r="E358" s="28"/>
    </row>
    <row r="359" ht="15.75" customHeight="1">
      <c r="A359" s="28"/>
      <c r="B359" s="28"/>
      <c r="C359" s="28"/>
      <c r="D359" s="28"/>
      <c r="E359" s="28"/>
    </row>
    <row r="360" ht="15.75" customHeight="1">
      <c r="A360" s="28"/>
      <c r="B360" s="28"/>
      <c r="C360" s="28"/>
      <c r="D360" s="28"/>
      <c r="E360" s="28"/>
    </row>
    <row r="361" ht="15.75" customHeight="1">
      <c r="A361" s="28"/>
      <c r="B361" s="28"/>
      <c r="C361" s="28"/>
      <c r="D361" s="28"/>
      <c r="E361" s="28"/>
    </row>
    <row r="362" ht="15.75" customHeight="1">
      <c r="A362" s="28"/>
      <c r="B362" s="28"/>
      <c r="C362" s="28"/>
      <c r="D362" s="28"/>
      <c r="E362" s="28"/>
    </row>
    <row r="363" ht="15.75" customHeight="1">
      <c r="A363" s="28"/>
      <c r="B363" s="28"/>
      <c r="C363" s="28"/>
      <c r="D363" s="28"/>
      <c r="E363" s="28"/>
    </row>
    <row r="364" ht="15.75" customHeight="1">
      <c r="A364" s="28"/>
      <c r="B364" s="28"/>
      <c r="C364" s="28"/>
      <c r="D364" s="28"/>
      <c r="E364" s="28"/>
    </row>
    <row r="365" ht="15.75" customHeight="1">
      <c r="A365" s="28"/>
      <c r="B365" s="28"/>
      <c r="C365" s="28"/>
      <c r="D365" s="28"/>
      <c r="E365" s="28"/>
    </row>
    <row r="366" ht="15.75" customHeight="1">
      <c r="A366" s="28"/>
      <c r="B366" s="28"/>
      <c r="C366" s="28"/>
      <c r="D366" s="28"/>
      <c r="E366" s="28"/>
    </row>
    <row r="367" ht="15.75" customHeight="1">
      <c r="A367" s="28"/>
      <c r="B367" s="28"/>
      <c r="C367" s="28"/>
      <c r="D367" s="28"/>
      <c r="E367" s="28"/>
    </row>
    <row r="368" ht="15.75" customHeight="1">
      <c r="A368" s="28"/>
      <c r="B368" s="28"/>
      <c r="C368" s="28"/>
      <c r="D368" s="28"/>
      <c r="E368" s="28"/>
    </row>
    <row r="369" ht="15.75" customHeight="1">
      <c r="A369" s="28"/>
      <c r="B369" s="28"/>
      <c r="C369" s="28"/>
      <c r="D369" s="28"/>
      <c r="E369" s="28"/>
    </row>
    <row r="370" ht="15.75" customHeight="1">
      <c r="A370" s="28"/>
      <c r="B370" s="28"/>
      <c r="C370" s="28"/>
      <c r="D370" s="28"/>
      <c r="E370" s="28"/>
    </row>
    <row r="371" ht="15.75" customHeight="1">
      <c r="A371" s="28"/>
      <c r="B371" s="28"/>
      <c r="C371" s="28"/>
      <c r="D371" s="28"/>
      <c r="E371" s="28"/>
    </row>
    <row r="372" ht="15.75" customHeight="1">
      <c r="A372" s="28"/>
      <c r="B372" s="28"/>
      <c r="C372" s="28"/>
      <c r="D372" s="28"/>
      <c r="E372" s="28"/>
    </row>
    <row r="373" ht="15.75" customHeight="1">
      <c r="A373" s="28"/>
      <c r="B373" s="28"/>
      <c r="C373" s="28"/>
      <c r="D373" s="28"/>
      <c r="E373" s="28"/>
    </row>
    <row r="374" ht="15.75" customHeight="1">
      <c r="A374" s="28"/>
      <c r="B374" s="28"/>
      <c r="C374" s="28"/>
      <c r="D374" s="28"/>
      <c r="E374" s="28"/>
    </row>
    <row r="375" ht="15.75" customHeight="1">
      <c r="A375" s="28"/>
      <c r="B375" s="28"/>
      <c r="C375" s="28"/>
      <c r="D375" s="28"/>
      <c r="E375" s="28"/>
    </row>
    <row r="376" ht="15.75" customHeight="1">
      <c r="A376" s="28"/>
      <c r="B376" s="28"/>
      <c r="C376" s="28"/>
      <c r="D376" s="28"/>
      <c r="E376" s="28"/>
    </row>
    <row r="377" ht="15.75" customHeight="1">
      <c r="A377" s="28"/>
      <c r="B377" s="28"/>
      <c r="C377" s="28"/>
      <c r="D377" s="28"/>
      <c r="E377" s="28"/>
    </row>
    <row r="378" ht="15.75" customHeight="1">
      <c r="A378" s="28"/>
      <c r="B378" s="28"/>
      <c r="C378" s="28"/>
      <c r="D378" s="28"/>
      <c r="E378" s="28"/>
    </row>
    <row r="379" ht="15.75" customHeight="1">
      <c r="A379" s="28"/>
      <c r="B379" s="28"/>
      <c r="C379" s="28"/>
      <c r="D379" s="28"/>
      <c r="E379" s="28"/>
    </row>
    <row r="380" ht="15.75" customHeight="1">
      <c r="A380" s="28"/>
      <c r="B380" s="28"/>
      <c r="C380" s="28"/>
      <c r="D380" s="28"/>
      <c r="E380" s="28"/>
    </row>
    <row r="381" ht="15.75" customHeight="1">
      <c r="A381" s="28"/>
      <c r="B381" s="28"/>
      <c r="C381" s="28"/>
      <c r="D381" s="28"/>
      <c r="E381" s="28"/>
    </row>
    <row r="382" ht="15.75" customHeight="1">
      <c r="A382" s="28"/>
      <c r="B382" s="28"/>
      <c r="C382" s="28"/>
      <c r="D382" s="28"/>
      <c r="E382" s="28"/>
    </row>
    <row r="383" ht="15.75" customHeight="1">
      <c r="A383" s="28"/>
      <c r="B383" s="28"/>
      <c r="C383" s="28"/>
      <c r="D383" s="28"/>
      <c r="E383" s="28"/>
    </row>
    <row r="384" ht="15.75" customHeight="1">
      <c r="A384" s="28"/>
      <c r="B384" s="28"/>
      <c r="C384" s="28"/>
      <c r="D384" s="28"/>
      <c r="E384" s="28"/>
    </row>
    <row r="385" ht="15.75" customHeight="1">
      <c r="A385" s="28"/>
      <c r="B385" s="28"/>
      <c r="C385" s="28"/>
      <c r="D385" s="28"/>
      <c r="E385" s="28"/>
    </row>
    <row r="386" ht="15.75" customHeight="1">
      <c r="A386" s="28"/>
      <c r="B386" s="28"/>
      <c r="C386" s="28"/>
      <c r="D386" s="28"/>
      <c r="E386" s="28"/>
    </row>
    <row r="387" ht="15.75" customHeight="1">
      <c r="A387" s="28"/>
      <c r="B387" s="28"/>
      <c r="C387" s="28"/>
      <c r="D387" s="28"/>
      <c r="E387" s="28"/>
    </row>
    <row r="388" ht="15.75" customHeight="1">
      <c r="A388" s="28"/>
      <c r="B388" s="28"/>
      <c r="C388" s="28"/>
      <c r="D388" s="28"/>
      <c r="E388" s="28"/>
    </row>
    <row r="389" ht="15.75" customHeight="1">
      <c r="A389" s="28"/>
      <c r="B389" s="28"/>
      <c r="C389" s="28"/>
      <c r="D389" s="28"/>
      <c r="E389" s="28"/>
    </row>
    <row r="390" ht="15.75" customHeight="1">
      <c r="A390" s="28"/>
      <c r="B390" s="28"/>
      <c r="C390" s="28"/>
      <c r="D390" s="28"/>
      <c r="E390" s="28"/>
    </row>
    <row r="391" ht="15.75" customHeight="1">
      <c r="A391" s="28"/>
      <c r="B391" s="28"/>
      <c r="C391" s="28"/>
      <c r="D391" s="28"/>
      <c r="E391" s="28"/>
    </row>
    <row r="392" ht="15.75" customHeight="1">
      <c r="A392" s="28"/>
      <c r="B392" s="28"/>
      <c r="C392" s="28"/>
      <c r="D392" s="28"/>
      <c r="E392" s="28"/>
    </row>
    <row r="393" ht="15.75" customHeight="1">
      <c r="A393" s="28"/>
      <c r="B393" s="28"/>
      <c r="C393" s="28"/>
      <c r="D393" s="28"/>
      <c r="E393" s="28"/>
    </row>
    <row r="394" ht="15.75" customHeight="1">
      <c r="A394" s="28"/>
      <c r="B394" s="28"/>
      <c r="C394" s="28"/>
      <c r="D394" s="28"/>
      <c r="E394" s="28"/>
    </row>
    <row r="395" ht="15.75" customHeight="1">
      <c r="A395" s="28"/>
      <c r="B395" s="28"/>
      <c r="C395" s="28"/>
      <c r="D395" s="28"/>
      <c r="E395" s="28"/>
    </row>
    <row r="396" ht="15.75" customHeight="1">
      <c r="A396" s="28"/>
      <c r="B396" s="28"/>
      <c r="C396" s="28"/>
      <c r="D396" s="28"/>
      <c r="E396" s="28"/>
    </row>
    <row r="397" ht="15.75" customHeight="1">
      <c r="A397" s="28"/>
      <c r="B397" s="28"/>
      <c r="C397" s="28"/>
      <c r="D397" s="28"/>
      <c r="E397" s="28"/>
    </row>
    <row r="398" ht="15.75" customHeight="1">
      <c r="A398" s="28"/>
      <c r="B398" s="28"/>
      <c r="C398" s="28"/>
      <c r="D398" s="28"/>
      <c r="E398" s="28"/>
    </row>
    <row r="399" ht="15.75" customHeight="1">
      <c r="A399" s="28"/>
      <c r="B399" s="28"/>
      <c r="C399" s="28"/>
      <c r="D399" s="28"/>
      <c r="E399" s="28"/>
    </row>
    <row r="400" ht="15.75" customHeight="1">
      <c r="A400" s="28"/>
      <c r="B400" s="28"/>
      <c r="C400" s="28"/>
      <c r="D400" s="28"/>
      <c r="E400" s="28"/>
    </row>
    <row r="401" ht="15.75" customHeight="1">
      <c r="A401" s="28"/>
      <c r="B401" s="28"/>
      <c r="C401" s="28"/>
      <c r="D401" s="28"/>
      <c r="E401" s="28"/>
    </row>
    <row r="402" ht="15.75" customHeight="1">
      <c r="A402" s="28"/>
      <c r="B402" s="28"/>
      <c r="C402" s="28"/>
      <c r="D402" s="28"/>
      <c r="E402" s="28"/>
    </row>
    <row r="403" ht="15.75" customHeight="1">
      <c r="A403" s="28"/>
      <c r="B403" s="28"/>
      <c r="C403" s="28"/>
      <c r="D403" s="28"/>
      <c r="E403" s="28"/>
    </row>
    <row r="404" ht="15.75" customHeight="1">
      <c r="A404" s="28"/>
      <c r="B404" s="28"/>
      <c r="C404" s="28"/>
      <c r="D404" s="28"/>
      <c r="E404" s="28"/>
    </row>
    <row r="405" ht="15.75" customHeight="1">
      <c r="A405" s="28"/>
      <c r="B405" s="28"/>
      <c r="C405" s="28"/>
      <c r="D405" s="28"/>
      <c r="E405" s="28"/>
    </row>
    <row r="406" ht="15.75" customHeight="1">
      <c r="A406" s="28"/>
      <c r="B406" s="28"/>
      <c r="C406" s="28"/>
      <c r="D406" s="28"/>
      <c r="E406" s="28"/>
    </row>
    <row r="407" ht="15.75" customHeight="1">
      <c r="A407" s="28"/>
      <c r="B407" s="28"/>
      <c r="C407" s="28"/>
      <c r="D407" s="28"/>
      <c r="E407" s="28"/>
    </row>
    <row r="408" ht="15.75" customHeight="1">
      <c r="A408" s="28"/>
      <c r="B408" s="28"/>
      <c r="C408" s="28"/>
      <c r="D408" s="28"/>
      <c r="E408" s="28"/>
    </row>
    <row r="409" ht="15.75" customHeight="1">
      <c r="A409" s="28"/>
      <c r="B409" s="28"/>
      <c r="C409" s="28"/>
      <c r="D409" s="28"/>
      <c r="E409" s="28"/>
    </row>
    <row r="410" ht="15.75" customHeight="1">
      <c r="A410" s="28"/>
      <c r="B410" s="28"/>
      <c r="C410" s="28"/>
      <c r="D410" s="28"/>
      <c r="E410" s="28"/>
    </row>
    <row r="411" ht="15.75" customHeight="1">
      <c r="A411" s="28"/>
      <c r="B411" s="28"/>
      <c r="C411" s="28"/>
      <c r="D411" s="28"/>
      <c r="E411" s="28"/>
    </row>
    <row r="412" ht="15.75" customHeight="1">
      <c r="A412" s="28"/>
      <c r="B412" s="28"/>
      <c r="C412" s="28"/>
      <c r="D412" s="28"/>
      <c r="E412" s="28"/>
    </row>
    <row r="413" ht="15.75" customHeight="1">
      <c r="A413" s="28"/>
      <c r="B413" s="28"/>
      <c r="C413" s="28"/>
      <c r="D413" s="28"/>
      <c r="E413" s="28"/>
    </row>
    <row r="414" ht="15.75" customHeight="1">
      <c r="A414" s="28"/>
      <c r="B414" s="28"/>
      <c r="C414" s="28"/>
      <c r="D414" s="28"/>
      <c r="E414" s="28"/>
    </row>
    <row r="415" ht="15.75" customHeight="1">
      <c r="A415" s="28"/>
      <c r="B415" s="28"/>
      <c r="C415" s="28"/>
      <c r="D415" s="28"/>
      <c r="E415" s="28"/>
    </row>
    <row r="416" ht="15.75" customHeight="1">
      <c r="A416" s="28"/>
      <c r="B416" s="28"/>
      <c r="C416" s="28"/>
      <c r="D416" s="28"/>
      <c r="E416" s="28"/>
    </row>
    <row r="417" ht="15.75" customHeight="1">
      <c r="A417" s="28"/>
      <c r="B417" s="28"/>
      <c r="C417" s="28"/>
      <c r="D417" s="28"/>
      <c r="E417" s="28"/>
    </row>
    <row r="418" ht="15.75" customHeight="1">
      <c r="A418" s="28"/>
      <c r="B418" s="28"/>
      <c r="C418" s="28"/>
      <c r="D418" s="28"/>
      <c r="E418" s="28"/>
    </row>
    <row r="419" ht="15.75" customHeight="1">
      <c r="A419" s="28"/>
      <c r="B419" s="28"/>
      <c r="C419" s="28"/>
      <c r="D419" s="28"/>
      <c r="E419" s="28"/>
    </row>
    <row r="420" ht="15.75" customHeight="1">
      <c r="A420" s="28"/>
      <c r="B420" s="28"/>
      <c r="C420" s="28"/>
      <c r="D420" s="28"/>
      <c r="E420" s="28"/>
    </row>
    <row r="421" ht="15.75" customHeight="1">
      <c r="A421" s="28"/>
      <c r="B421" s="28"/>
      <c r="C421" s="28"/>
      <c r="D421" s="28"/>
      <c r="E421" s="28"/>
    </row>
    <row r="422" ht="15.75" customHeight="1">
      <c r="A422" s="28"/>
      <c r="B422" s="28"/>
      <c r="C422" s="28"/>
      <c r="D422" s="28"/>
      <c r="E422" s="28"/>
    </row>
    <row r="423" ht="15.75" customHeight="1">
      <c r="A423" s="28"/>
      <c r="B423" s="28"/>
      <c r="C423" s="28"/>
      <c r="D423" s="28"/>
      <c r="E423" s="28"/>
    </row>
    <row r="424" ht="15.75" customHeight="1">
      <c r="A424" s="28"/>
      <c r="B424" s="28"/>
      <c r="C424" s="28"/>
      <c r="D424" s="28"/>
      <c r="E424" s="28"/>
    </row>
    <row r="425" ht="15.75" customHeight="1">
      <c r="A425" s="28"/>
      <c r="B425" s="28"/>
      <c r="C425" s="28"/>
      <c r="D425" s="28"/>
      <c r="E425" s="28"/>
    </row>
    <row r="426" ht="15.75" customHeight="1">
      <c r="A426" s="28"/>
      <c r="B426" s="28"/>
      <c r="C426" s="28"/>
      <c r="D426" s="28"/>
      <c r="E426" s="28"/>
    </row>
    <row r="427" ht="15.75" customHeight="1">
      <c r="A427" s="28"/>
      <c r="B427" s="28"/>
      <c r="C427" s="28"/>
      <c r="D427" s="28"/>
      <c r="E427" s="28"/>
    </row>
    <row r="428" ht="15.75" customHeight="1">
      <c r="A428" s="28"/>
      <c r="B428" s="28"/>
      <c r="C428" s="28"/>
      <c r="D428" s="28"/>
      <c r="E428" s="28"/>
    </row>
    <row r="429" ht="15.75" customHeight="1">
      <c r="A429" s="28"/>
      <c r="B429" s="28"/>
      <c r="C429" s="28"/>
      <c r="D429" s="28"/>
      <c r="E429" s="28"/>
    </row>
    <row r="430" ht="15.75" customHeight="1">
      <c r="A430" s="28"/>
      <c r="B430" s="28"/>
      <c r="C430" s="28"/>
      <c r="D430" s="28"/>
      <c r="E430" s="28"/>
    </row>
    <row r="431" ht="15.75" customHeight="1">
      <c r="A431" s="28"/>
      <c r="B431" s="28"/>
      <c r="C431" s="28"/>
      <c r="D431" s="28"/>
      <c r="E431" s="28"/>
    </row>
    <row r="432" ht="15.75" customHeight="1">
      <c r="A432" s="28"/>
      <c r="B432" s="28"/>
      <c r="C432" s="28"/>
      <c r="D432" s="28"/>
      <c r="E432" s="28"/>
    </row>
    <row r="433" ht="15.75" customHeight="1">
      <c r="A433" s="28"/>
      <c r="B433" s="28"/>
      <c r="C433" s="28"/>
      <c r="D433" s="28"/>
      <c r="E433" s="28"/>
    </row>
    <row r="434" ht="15.75" customHeight="1">
      <c r="A434" s="28"/>
      <c r="B434" s="28"/>
      <c r="C434" s="28"/>
      <c r="D434" s="28"/>
      <c r="E434" s="28"/>
    </row>
    <row r="435" ht="15.75" customHeight="1">
      <c r="A435" s="28"/>
      <c r="B435" s="28"/>
      <c r="C435" s="28"/>
      <c r="D435" s="28"/>
      <c r="E435" s="28"/>
    </row>
    <row r="436" ht="15.75" customHeight="1">
      <c r="A436" s="28"/>
      <c r="B436" s="28"/>
      <c r="C436" s="28"/>
      <c r="D436" s="28"/>
      <c r="E436" s="28"/>
    </row>
    <row r="437" ht="15.75" customHeight="1">
      <c r="A437" s="28"/>
      <c r="B437" s="28"/>
      <c r="C437" s="28"/>
      <c r="D437" s="28"/>
      <c r="E437" s="28"/>
    </row>
    <row r="438" ht="15.75" customHeight="1">
      <c r="A438" s="28"/>
      <c r="B438" s="28"/>
      <c r="C438" s="28"/>
      <c r="D438" s="28"/>
      <c r="E438" s="28"/>
    </row>
    <row r="439" ht="15.75" customHeight="1">
      <c r="A439" s="28"/>
      <c r="B439" s="28"/>
      <c r="C439" s="28"/>
      <c r="D439" s="28"/>
      <c r="E439" s="28"/>
    </row>
    <row r="440" ht="15.75" customHeight="1">
      <c r="A440" s="28"/>
      <c r="B440" s="28"/>
      <c r="C440" s="28"/>
      <c r="D440" s="28"/>
      <c r="E440" s="28"/>
    </row>
    <row r="441" ht="15.75" customHeight="1">
      <c r="A441" s="28"/>
      <c r="B441" s="28"/>
      <c r="C441" s="28"/>
      <c r="D441" s="28"/>
      <c r="E441" s="28"/>
    </row>
    <row r="442" ht="15.75" customHeight="1">
      <c r="A442" s="28"/>
      <c r="B442" s="28"/>
      <c r="C442" s="28"/>
      <c r="D442" s="28"/>
      <c r="E442" s="28"/>
    </row>
    <row r="443" ht="15.75" customHeight="1">
      <c r="A443" s="28"/>
      <c r="B443" s="28"/>
      <c r="C443" s="28"/>
      <c r="D443" s="28"/>
      <c r="E443" s="28"/>
    </row>
    <row r="444" ht="15.75" customHeight="1">
      <c r="A444" s="28"/>
      <c r="B444" s="28"/>
      <c r="C444" s="28"/>
      <c r="D444" s="28"/>
      <c r="E444" s="28"/>
    </row>
    <row r="445" ht="15.75" customHeight="1">
      <c r="A445" s="28"/>
      <c r="B445" s="28"/>
      <c r="C445" s="28"/>
      <c r="D445" s="28"/>
      <c r="E445" s="28"/>
    </row>
    <row r="446" ht="15.75" customHeight="1">
      <c r="A446" s="28"/>
      <c r="B446" s="28"/>
      <c r="C446" s="28"/>
      <c r="D446" s="28"/>
      <c r="E446" s="28"/>
    </row>
    <row r="447" ht="15.75" customHeight="1">
      <c r="A447" s="28"/>
      <c r="B447" s="28"/>
      <c r="C447" s="28"/>
      <c r="D447" s="28"/>
      <c r="E447" s="28"/>
    </row>
    <row r="448" ht="15.75" customHeight="1">
      <c r="A448" s="28"/>
      <c r="B448" s="28"/>
      <c r="C448" s="28"/>
      <c r="D448" s="28"/>
      <c r="E448" s="28"/>
    </row>
    <row r="449" ht="15.75" customHeight="1">
      <c r="A449" s="28"/>
      <c r="B449" s="28"/>
      <c r="C449" s="28"/>
      <c r="D449" s="28"/>
      <c r="E449" s="28"/>
    </row>
    <row r="450" ht="15.75" customHeight="1">
      <c r="A450" s="28"/>
      <c r="B450" s="28"/>
      <c r="C450" s="28"/>
      <c r="D450" s="28"/>
      <c r="E450" s="28"/>
    </row>
    <row r="451" ht="15.75" customHeight="1">
      <c r="A451" s="28"/>
      <c r="B451" s="28"/>
      <c r="C451" s="28"/>
      <c r="D451" s="28"/>
      <c r="E451" s="28"/>
    </row>
    <row r="452" ht="15.75" customHeight="1">
      <c r="A452" s="28"/>
      <c r="B452" s="28"/>
      <c r="C452" s="28"/>
      <c r="D452" s="28"/>
      <c r="E452" s="28"/>
    </row>
    <row r="453" ht="15.75" customHeight="1">
      <c r="A453" s="28"/>
      <c r="B453" s="28"/>
      <c r="C453" s="28"/>
      <c r="D453" s="28"/>
      <c r="E453" s="28"/>
    </row>
    <row r="454" ht="15.75" customHeight="1">
      <c r="A454" s="28"/>
      <c r="B454" s="28"/>
      <c r="C454" s="28"/>
      <c r="D454" s="28"/>
      <c r="E454" s="28"/>
    </row>
    <row r="455" ht="15.75" customHeight="1">
      <c r="A455" s="28"/>
      <c r="B455" s="28"/>
      <c r="C455" s="28"/>
      <c r="D455" s="28"/>
      <c r="E455" s="28"/>
    </row>
    <row r="456" ht="15.75" customHeight="1">
      <c r="A456" s="28"/>
      <c r="B456" s="28"/>
      <c r="C456" s="28"/>
      <c r="D456" s="28"/>
      <c r="E456" s="28"/>
    </row>
    <row r="457" ht="15.75" customHeight="1">
      <c r="A457" s="28"/>
      <c r="B457" s="28"/>
      <c r="C457" s="28"/>
      <c r="D457" s="28"/>
      <c r="E457" s="28"/>
    </row>
    <row r="458" ht="15.75" customHeight="1">
      <c r="A458" s="28"/>
      <c r="B458" s="28"/>
      <c r="C458" s="28"/>
      <c r="D458" s="28"/>
      <c r="E458" s="28"/>
    </row>
    <row r="459" ht="15.75" customHeight="1">
      <c r="A459" s="28"/>
      <c r="B459" s="28"/>
      <c r="C459" s="28"/>
      <c r="D459" s="28"/>
      <c r="E459" s="28"/>
    </row>
    <row r="460" ht="15.75" customHeight="1">
      <c r="A460" s="28"/>
      <c r="B460" s="28"/>
      <c r="C460" s="28"/>
      <c r="D460" s="28"/>
      <c r="E460" s="28"/>
    </row>
    <row r="461" ht="15.75" customHeight="1">
      <c r="A461" s="28"/>
      <c r="B461" s="28"/>
      <c r="C461" s="28"/>
      <c r="D461" s="28"/>
      <c r="E461" s="28"/>
    </row>
    <row r="462" ht="15.75" customHeight="1">
      <c r="A462" s="28"/>
      <c r="B462" s="28"/>
      <c r="C462" s="28"/>
      <c r="D462" s="28"/>
      <c r="E462" s="28"/>
    </row>
    <row r="463" ht="15.75" customHeight="1">
      <c r="A463" s="28"/>
      <c r="B463" s="28"/>
      <c r="C463" s="28"/>
      <c r="D463" s="28"/>
      <c r="E463" s="28"/>
    </row>
    <row r="464" ht="15.75" customHeight="1">
      <c r="A464" s="28"/>
      <c r="B464" s="28"/>
      <c r="C464" s="28"/>
      <c r="D464" s="28"/>
      <c r="E464" s="28"/>
    </row>
    <row r="465" ht="15.75" customHeight="1">
      <c r="A465" s="28"/>
      <c r="B465" s="28"/>
      <c r="C465" s="28"/>
      <c r="D465" s="28"/>
      <c r="E465" s="28"/>
    </row>
    <row r="466" ht="15.75" customHeight="1">
      <c r="A466" s="28"/>
      <c r="B466" s="28"/>
      <c r="C466" s="28"/>
      <c r="D466" s="28"/>
      <c r="E466" s="28"/>
    </row>
    <row r="467" ht="15.75" customHeight="1">
      <c r="A467" s="28"/>
      <c r="B467" s="28"/>
      <c r="C467" s="28"/>
      <c r="D467" s="28"/>
      <c r="E467" s="28"/>
    </row>
    <row r="468" ht="15.75" customHeight="1">
      <c r="A468" s="28"/>
      <c r="B468" s="28"/>
      <c r="C468" s="28"/>
      <c r="D468" s="28"/>
      <c r="E468" s="28"/>
    </row>
    <row r="469" ht="15.75" customHeight="1">
      <c r="A469" s="28"/>
      <c r="B469" s="28"/>
      <c r="C469" s="28"/>
      <c r="D469" s="28"/>
      <c r="E469" s="28"/>
    </row>
    <row r="470" ht="15.75" customHeight="1">
      <c r="A470" s="28"/>
      <c r="B470" s="28"/>
      <c r="C470" s="28"/>
      <c r="D470" s="28"/>
      <c r="E470" s="28"/>
    </row>
    <row r="471" ht="15.75" customHeight="1">
      <c r="A471" s="28"/>
      <c r="B471" s="28"/>
      <c r="C471" s="28"/>
      <c r="D471" s="28"/>
      <c r="E471" s="28"/>
    </row>
    <row r="472" ht="15.75" customHeight="1">
      <c r="A472" s="28"/>
      <c r="B472" s="28"/>
      <c r="C472" s="28"/>
      <c r="D472" s="28"/>
      <c r="E472" s="28"/>
    </row>
    <row r="473" ht="15.75" customHeight="1">
      <c r="A473" s="28"/>
      <c r="B473" s="28"/>
      <c r="C473" s="28"/>
      <c r="D473" s="28"/>
      <c r="E473" s="28"/>
    </row>
    <row r="474" ht="15.75" customHeight="1">
      <c r="A474" s="28"/>
      <c r="B474" s="28"/>
      <c r="C474" s="28"/>
      <c r="D474" s="28"/>
      <c r="E474" s="28"/>
    </row>
    <row r="475" ht="15.75" customHeight="1">
      <c r="A475" s="28"/>
      <c r="B475" s="28"/>
      <c r="C475" s="28"/>
      <c r="D475" s="28"/>
      <c r="E475" s="28"/>
    </row>
    <row r="476" ht="15.75" customHeight="1">
      <c r="A476" s="28"/>
      <c r="B476" s="28"/>
      <c r="C476" s="28"/>
      <c r="D476" s="28"/>
      <c r="E476" s="28"/>
    </row>
    <row r="477" ht="15.75" customHeight="1">
      <c r="A477" s="28"/>
      <c r="B477" s="28"/>
      <c r="C477" s="28"/>
      <c r="D477" s="28"/>
      <c r="E477" s="28"/>
    </row>
    <row r="478" ht="15.75" customHeight="1">
      <c r="A478" s="28"/>
      <c r="B478" s="28"/>
      <c r="C478" s="28"/>
      <c r="D478" s="28"/>
      <c r="E478" s="28"/>
    </row>
    <row r="479" ht="15.75" customHeight="1">
      <c r="A479" s="28"/>
      <c r="B479" s="28"/>
      <c r="C479" s="28"/>
      <c r="D479" s="28"/>
      <c r="E479" s="28"/>
    </row>
    <row r="480" ht="15.75" customHeight="1">
      <c r="A480" s="28"/>
      <c r="B480" s="28"/>
      <c r="C480" s="28"/>
      <c r="D480" s="28"/>
      <c r="E480" s="28"/>
    </row>
    <row r="481" ht="15.75" customHeight="1">
      <c r="A481" s="28"/>
      <c r="B481" s="28"/>
      <c r="C481" s="28"/>
      <c r="D481" s="28"/>
      <c r="E481" s="28"/>
    </row>
    <row r="482" ht="15.75" customHeight="1">
      <c r="A482" s="28"/>
      <c r="B482" s="28"/>
      <c r="C482" s="28"/>
      <c r="D482" s="28"/>
      <c r="E482" s="28"/>
    </row>
    <row r="483" ht="15.75" customHeight="1">
      <c r="A483" s="28"/>
      <c r="B483" s="28"/>
      <c r="C483" s="28"/>
      <c r="D483" s="28"/>
      <c r="E483" s="28"/>
    </row>
    <row r="484" ht="15.75" customHeight="1">
      <c r="A484" s="28"/>
      <c r="B484" s="28"/>
      <c r="C484" s="28"/>
      <c r="D484" s="28"/>
      <c r="E484" s="28"/>
    </row>
    <row r="485" ht="15.75" customHeight="1">
      <c r="A485" s="28"/>
      <c r="B485" s="28"/>
      <c r="C485" s="28"/>
      <c r="D485" s="28"/>
      <c r="E485" s="28"/>
    </row>
    <row r="486" ht="15.75" customHeight="1">
      <c r="A486" s="28"/>
      <c r="B486" s="28"/>
      <c r="C486" s="28"/>
      <c r="D486" s="28"/>
      <c r="E486" s="28"/>
    </row>
    <row r="487" ht="15.75" customHeight="1">
      <c r="A487" s="28"/>
      <c r="B487" s="28"/>
      <c r="C487" s="28"/>
      <c r="D487" s="28"/>
      <c r="E487" s="28"/>
    </row>
    <row r="488" ht="15.75" customHeight="1">
      <c r="A488" s="28"/>
      <c r="B488" s="28"/>
      <c r="C488" s="28"/>
      <c r="D488" s="28"/>
      <c r="E488" s="28"/>
    </row>
    <row r="489" ht="15.75" customHeight="1">
      <c r="A489" s="28"/>
      <c r="B489" s="28"/>
      <c r="C489" s="28"/>
      <c r="D489" s="28"/>
      <c r="E489" s="28"/>
    </row>
    <row r="490" ht="15.75" customHeight="1">
      <c r="A490" s="28"/>
      <c r="B490" s="28"/>
      <c r="C490" s="28"/>
      <c r="D490" s="28"/>
      <c r="E490" s="28"/>
    </row>
    <row r="491" ht="15.75" customHeight="1">
      <c r="A491" s="28"/>
      <c r="B491" s="28"/>
      <c r="C491" s="28"/>
      <c r="D491" s="28"/>
      <c r="E491" s="28"/>
    </row>
    <row r="492" ht="15.75" customHeight="1">
      <c r="A492" s="28"/>
      <c r="B492" s="28"/>
      <c r="C492" s="28"/>
      <c r="D492" s="28"/>
      <c r="E492" s="28"/>
    </row>
    <row r="493" ht="15.75" customHeight="1">
      <c r="A493" s="28"/>
      <c r="B493" s="28"/>
      <c r="C493" s="28"/>
      <c r="D493" s="28"/>
      <c r="E493" s="28"/>
    </row>
    <row r="494" ht="15.75" customHeight="1">
      <c r="A494" s="28"/>
      <c r="B494" s="28"/>
      <c r="C494" s="28"/>
      <c r="D494" s="28"/>
      <c r="E494" s="28"/>
    </row>
    <row r="495" ht="15.75" customHeight="1">
      <c r="A495" s="28"/>
      <c r="B495" s="28"/>
      <c r="C495" s="28"/>
      <c r="D495" s="28"/>
      <c r="E495" s="28"/>
    </row>
    <row r="496" ht="15.75" customHeight="1">
      <c r="A496" s="28"/>
      <c r="B496" s="28"/>
      <c r="C496" s="28"/>
      <c r="D496" s="28"/>
      <c r="E496" s="28"/>
    </row>
    <row r="497" ht="15.75" customHeight="1">
      <c r="A497" s="28"/>
      <c r="B497" s="28"/>
      <c r="C497" s="28"/>
      <c r="D497" s="28"/>
      <c r="E497" s="28"/>
    </row>
    <row r="498" ht="15.75" customHeight="1">
      <c r="A498" s="28"/>
      <c r="B498" s="28"/>
      <c r="C498" s="28"/>
      <c r="D498" s="28"/>
      <c r="E498" s="28"/>
    </row>
    <row r="499" ht="15.75" customHeight="1">
      <c r="A499" s="28"/>
      <c r="B499" s="28"/>
      <c r="C499" s="28"/>
      <c r="D499" s="28"/>
      <c r="E499" s="28"/>
    </row>
    <row r="500" ht="15.75" customHeight="1">
      <c r="A500" s="28"/>
      <c r="B500" s="28"/>
      <c r="C500" s="28"/>
      <c r="D500" s="28"/>
      <c r="E500" s="28"/>
    </row>
    <row r="501" ht="15.75" customHeight="1">
      <c r="A501" s="28"/>
      <c r="B501" s="28"/>
      <c r="C501" s="28"/>
      <c r="D501" s="28"/>
      <c r="E501" s="28"/>
    </row>
    <row r="502" ht="15.75" customHeight="1">
      <c r="A502" s="28"/>
      <c r="B502" s="28"/>
      <c r="C502" s="28"/>
      <c r="D502" s="28"/>
      <c r="E502" s="28"/>
    </row>
    <row r="503" ht="15.75" customHeight="1">
      <c r="A503" s="28"/>
      <c r="B503" s="28"/>
      <c r="C503" s="28"/>
      <c r="D503" s="28"/>
      <c r="E503" s="28"/>
    </row>
    <row r="504" ht="15.75" customHeight="1">
      <c r="A504" s="28"/>
      <c r="B504" s="28"/>
      <c r="C504" s="28"/>
      <c r="D504" s="28"/>
      <c r="E504" s="28"/>
    </row>
    <row r="505" ht="15.75" customHeight="1">
      <c r="A505" s="28"/>
      <c r="B505" s="28"/>
      <c r="C505" s="28"/>
      <c r="D505" s="28"/>
      <c r="E505" s="28"/>
    </row>
    <row r="506" ht="15.75" customHeight="1">
      <c r="A506" s="28"/>
      <c r="B506" s="28"/>
      <c r="C506" s="28"/>
      <c r="D506" s="28"/>
      <c r="E506" s="28"/>
    </row>
    <row r="507" ht="15.75" customHeight="1">
      <c r="A507" s="28"/>
      <c r="B507" s="28"/>
      <c r="C507" s="28"/>
      <c r="D507" s="28"/>
      <c r="E507" s="28"/>
    </row>
    <row r="508" ht="15.75" customHeight="1">
      <c r="A508" s="28"/>
      <c r="B508" s="28"/>
      <c r="C508" s="28"/>
      <c r="D508" s="28"/>
      <c r="E508" s="28"/>
    </row>
    <row r="509" ht="15.75" customHeight="1">
      <c r="A509" s="28"/>
      <c r="B509" s="28"/>
      <c r="C509" s="28"/>
      <c r="D509" s="28"/>
      <c r="E509" s="28"/>
    </row>
    <row r="510" ht="15.75" customHeight="1">
      <c r="A510" s="28"/>
      <c r="B510" s="28"/>
      <c r="C510" s="28"/>
      <c r="D510" s="28"/>
      <c r="E510" s="28"/>
    </row>
    <row r="511" ht="15.75" customHeight="1">
      <c r="A511" s="28"/>
      <c r="B511" s="28"/>
      <c r="C511" s="28"/>
      <c r="D511" s="28"/>
      <c r="E511" s="28"/>
    </row>
    <row r="512" ht="15.75" customHeight="1">
      <c r="A512" s="28"/>
      <c r="B512" s="28"/>
      <c r="C512" s="28"/>
      <c r="D512" s="28"/>
      <c r="E512" s="28"/>
    </row>
    <row r="513" ht="15.75" customHeight="1">
      <c r="A513" s="28"/>
      <c r="B513" s="28"/>
      <c r="C513" s="28"/>
      <c r="D513" s="28"/>
      <c r="E513" s="28"/>
    </row>
    <row r="514" ht="15.75" customHeight="1">
      <c r="A514" s="28"/>
      <c r="B514" s="28"/>
      <c r="C514" s="28"/>
      <c r="D514" s="28"/>
      <c r="E514" s="28"/>
    </row>
    <row r="515" ht="15.75" customHeight="1">
      <c r="A515" s="28"/>
      <c r="B515" s="28"/>
      <c r="C515" s="28"/>
      <c r="D515" s="28"/>
      <c r="E515" s="28"/>
    </row>
    <row r="516" ht="15.75" customHeight="1">
      <c r="A516" s="28"/>
      <c r="B516" s="28"/>
      <c r="C516" s="28"/>
      <c r="D516" s="28"/>
      <c r="E516" s="28"/>
    </row>
    <row r="517" ht="15.75" customHeight="1">
      <c r="A517" s="28"/>
      <c r="B517" s="28"/>
      <c r="C517" s="28"/>
      <c r="D517" s="28"/>
      <c r="E517" s="28"/>
    </row>
    <row r="518" ht="15.75" customHeight="1">
      <c r="A518" s="28"/>
      <c r="B518" s="28"/>
      <c r="C518" s="28"/>
      <c r="D518" s="28"/>
      <c r="E518" s="28"/>
    </row>
    <row r="519" ht="15.75" customHeight="1">
      <c r="A519" s="28"/>
      <c r="B519" s="28"/>
      <c r="C519" s="28"/>
      <c r="D519" s="28"/>
      <c r="E519" s="28"/>
    </row>
    <row r="520" ht="15.75" customHeight="1">
      <c r="A520" s="28"/>
      <c r="B520" s="28"/>
      <c r="C520" s="28"/>
      <c r="D520" s="28"/>
      <c r="E520" s="28"/>
    </row>
    <row r="521" ht="15.75" customHeight="1">
      <c r="A521" s="28"/>
      <c r="B521" s="28"/>
      <c r="C521" s="28"/>
      <c r="D521" s="28"/>
      <c r="E521" s="28"/>
    </row>
    <row r="522" ht="15.75" customHeight="1">
      <c r="A522" s="28"/>
      <c r="B522" s="28"/>
      <c r="C522" s="28"/>
      <c r="D522" s="28"/>
      <c r="E522" s="28"/>
    </row>
    <row r="523" ht="15.75" customHeight="1">
      <c r="A523" s="28"/>
      <c r="B523" s="28"/>
      <c r="C523" s="28"/>
      <c r="D523" s="28"/>
      <c r="E523" s="28"/>
    </row>
    <row r="524" ht="15.75" customHeight="1">
      <c r="A524" s="28"/>
      <c r="B524" s="28"/>
      <c r="C524" s="28"/>
      <c r="D524" s="28"/>
      <c r="E524" s="28"/>
    </row>
    <row r="525" ht="15.75" customHeight="1">
      <c r="A525" s="28"/>
      <c r="B525" s="28"/>
      <c r="C525" s="28"/>
      <c r="D525" s="28"/>
      <c r="E525" s="28"/>
    </row>
    <row r="526" ht="15.75" customHeight="1">
      <c r="A526" s="28"/>
      <c r="B526" s="28"/>
      <c r="C526" s="28"/>
      <c r="D526" s="28"/>
      <c r="E526" s="28"/>
    </row>
    <row r="527" ht="15.75" customHeight="1">
      <c r="A527" s="28"/>
      <c r="B527" s="28"/>
      <c r="C527" s="28"/>
      <c r="D527" s="28"/>
      <c r="E527" s="28"/>
    </row>
    <row r="528" ht="15.75" customHeight="1">
      <c r="A528" s="28"/>
      <c r="B528" s="28"/>
      <c r="C528" s="28"/>
      <c r="D528" s="28"/>
      <c r="E528" s="28"/>
    </row>
    <row r="529" ht="15.75" customHeight="1">
      <c r="A529" s="28"/>
      <c r="B529" s="28"/>
      <c r="C529" s="28"/>
      <c r="D529" s="28"/>
      <c r="E529" s="28"/>
    </row>
    <row r="530" ht="15.75" customHeight="1">
      <c r="A530" s="28"/>
      <c r="B530" s="28"/>
      <c r="C530" s="28"/>
      <c r="D530" s="28"/>
      <c r="E530" s="28"/>
    </row>
    <row r="531" ht="15.75" customHeight="1">
      <c r="A531" s="28"/>
      <c r="B531" s="28"/>
      <c r="C531" s="28"/>
      <c r="D531" s="28"/>
      <c r="E531" s="28"/>
    </row>
    <row r="532" ht="15.75" customHeight="1">
      <c r="A532" s="28"/>
      <c r="B532" s="28"/>
      <c r="C532" s="28"/>
      <c r="D532" s="28"/>
      <c r="E532" s="28"/>
    </row>
    <row r="533" ht="15.75" customHeight="1">
      <c r="A533" s="28"/>
      <c r="B533" s="28"/>
      <c r="C533" s="28"/>
      <c r="D533" s="28"/>
      <c r="E533" s="28"/>
    </row>
    <row r="534" ht="15.75" customHeight="1">
      <c r="A534" s="28"/>
      <c r="B534" s="28"/>
      <c r="C534" s="28"/>
      <c r="D534" s="28"/>
      <c r="E534" s="28"/>
    </row>
    <row r="535" ht="15.75" customHeight="1">
      <c r="A535" s="28"/>
      <c r="B535" s="28"/>
      <c r="C535" s="28"/>
      <c r="D535" s="28"/>
      <c r="E535" s="28"/>
    </row>
    <row r="536" ht="15.75" customHeight="1">
      <c r="A536" s="28"/>
      <c r="B536" s="28"/>
      <c r="C536" s="28"/>
      <c r="D536" s="28"/>
      <c r="E536" s="28"/>
    </row>
    <row r="537" ht="15.75" customHeight="1">
      <c r="A537" s="28"/>
      <c r="B537" s="28"/>
      <c r="C537" s="28"/>
      <c r="D537" s="28"/>
      <c r="E537" s="28"/>
    </row>
    <row r="538" ht="15.75" customHeight="1">
      <c r="A538" s="28"/>
      <c r="B538" s="28"/>
      <c r="C538" s="28"/>
      <c r="D538" s="28"/>
      <c r="E538" s="28"/>
    </row>
    <row r="539" ht="15.75" customHeight="1">
      <c r="A539" s="28"/>
      <c r="B539" s="28"/>
      <c r="C539" s="28"/>
      <c r="D539" s="28"/>
      <c r="E539" s="28"/>
    </row>
    <row r="540" ht="15.75" customHeight="1">
      <c r="A540" s="28"/>
      <c r="B540" s="28"/>
      <c r="C540" s="28"/>
      <c r="D540" s="28"/>
      <c r="E540" s="28"/>
    </row>
    <row r="541" ht="15.75" customHeight="1">
      <c r="A541" s="28"/>
      <c r="B541" s="28"/>
      <c r="C541" s="28"/>
      <c r="D541" s="28"/>
      <c r="E541" s="28"/>
    </row>
    <row r="542" ht="15.75" customHeight="1">
      <c r="A542" s="28"/>
      <c r="B542" s="28"/>
      <c r="C542" s="28"/>
      <c r="D542" s="28"/>
      <c r="E542" s="28"/>
    </row>
    <row r="543" ht="15.75" customHeight="1">
      <c r="A543" s="28"/>
      <c r="B543" s="28"/>
      <c r="C543" s="28"/>
      <c r="D543" s="28"/>
      <c r="E543" s="28"/>
    </row>
    <row r="544" ht="15.75" customHeight="1">
      <c r="A544" s="28"/>
      <c r="B544" s="28"/>
      <c r="C544" s="28"/>
      <c r="D544" s="28"/>
      <c r="E544" s="28"/>
    </row>
    <row r="545" ht="15.75" customHeight="1">
      <c r="A545" s="28"/>
      <c r="B545" s="28"/>
      <c r="C545" s="28"/>
      <c r="D545" s="28"/>
      <c r="E545" s="28"/>
    </row>
    <row r="546" ht="15.75" customHeight="1">
      <c r="A546" s="28"/>
      <c r="B546" s="28"/>
      <c r="C546" s="28"/>
      <c r="D546" s="28"/>
      <c r="E546" s="28"/>
    </row>
    <row r="547" ht="15.75" customHeight="1">
      <c r="A547" s="28"/>
      <c r="B547" s="28"/>
      <c r="C547" s="28"/>
      <c r="D547" s="28"/>
      <c r="E547" s="28"/>
    </row>
    <row r="548" ht="15.75" customHeight="1">
      <c r="A548" s="28"/>
      <c r="B548" s="28"/>
      <c r="C548" s="28"/>
      <c r="D548" s="28"/>
      <c r="E548" s="28"/>
    </row>
    <row r="549" ht="15.75" customHeight="1">
      <c r="A549" s="28"/>
      <c r="B549" s="28"/>
      <c r="C549" s="28"/>
      <c r="D549" s="28"/>
      <c r="E549" s="28"/>
    </row>
    <row r="550" ht="15.75" customHeight="1">
      <c r="A550" s="28"/>
      <c r="B550" s="28"/>
      <c r="C550" s="28"/>
      <c r="D550" s="28"/>
      <c r="E550" s="28"/>
    </row>
    <row r="551" ht="15.75" customHeight="1">
      <c r="A551" s="28"/>
      <c r="B551" s="28"/>
      <c r="C551" s="28"/>
      <c r="D551" s="28"/>
      <c r="E551" s="28"/>
    </row>
    <row r="552" ht="15.75" customHeight="1">
      <c r="A552" s="28"/>
      <c r="B552" s="28"/>
      <c r="C552" s="28"/>
      <c r="D552" s="28"/>
      <c r="E552" s="28"/>
    </row>
    <row r="553" ht="15.75" customHeight="1">
      <c r="A553" s="28"/>
      <c r="B553" s="28"/>
      <c r="C553" s="28"/>
      <c r="D553" s="28"/>
      <c r="E553" s="28"/>
    </row>
    <row r="554" ht="15.75" customHeight="1">
      <c r="A554" s="28"/>
      <c r="B554" s="28"/>
      <c r="C554" s="28"/>
      <c r="D554" s="28"/>
      <c r="E554" s="28"/>
    </row>
    <row r="555" ht="15.75" customHeight="1">
      <c r="A555" s="28"/>
      <c r="B555" s="28"/>
      <c r="C555" s="28"/>
      <c r="D555" s="28"/>
      <c r="E555" s="28"/>
    </row>
    <row r="556" ht="15.75" customHeight="1">
      <c r="A556" s="28"/>
      <c r="B556" s="28"/>
      <c r="C556" s="28"/>
      <c r="D556" s="28"/>
      <c r="E556" s="28"/>
    </row>
    <row r="557" ht="15.75" customHeight="1">
      <c r="A557" s="28"/>
      <c r="B557" s="28"/>
      <c r="C557" s="28"/>
      <c r="D557" s="28"/>
      <c r="E557" s="28"/>
    </row>
    <row r="558" ht="15.75" customHeight="1">
      <c r="A558" s="28"/>
      <c r="B558" s="28"/>
      <c r="C558" s="28"/>
      <c r="D558" s="28"/>
      <c r="E558" s="28"/>
    </row>
    <row r="559" ht="15.75" customHeight="1">
      <c r="A559" s="28"/>
      <c r="B559" s="28"/>
      <c r="C559" s="28"/>
      <c r="D559" s="28"/>
      <c r="E559" s="28"/>
    </row>
    <row r="560" ht="15.75" customHeight="1">
      <c r="A560" s="28"/>
      <c r="B560" s="28"/>
      <c r="C560" s="28"/>
      <c r="D560" s="28"/>
      <c r="E560" s="28"/>
    </row>
    <row r="561" ht="15.75" customHeight="1">
      <c r="A561" s="28"/>
      <c r="B561" s="28"/>
      <c r="C561" s="28"/>
      <c r="D561" s="28"/>
      <c r="E561" s="28"/>
    </row>
    <row r="562" ht="15.75" customHeight="1">
      <c r="A562" s="28"/>
      <c r="B562" s="28"/>
      <c r="C562" s="28"/>
      <c r="D562" s="28"/>
      <c r="E562" s="28"/>
    </row>
    <row r="563" ht="15.75" customHeight="1">
      <c r="A563" s="28"/>
      <c r="B563" s="28"/>
      <c r="C563" s="28"/>
      <c r="D563" s="28"/>
      <c r="E563" s="28"/>
    </row>
    <row r="564" ht="15.75" customHeight="1">
      <c r="A564" s="28"/>
      <c r="B564" s="28"/>
      <c r="C564" s="28"/>
      <c r="D564" s="28"/>
      <c r="E564" s="28"/>
    </row>
    <row r="565" ht="15.75" customHeight="1">
      <c r="A565" s="28"/>
      <c r="B565" s="28"/>
      <c r="C565" s="28"/>
      <c r="D565" s="28"/>
      <c r="E565" s="28"/>
    </row>
    <row r="566" ht="15.75" customHeight="1">
      <c r="A566" s="28"/>
      <c r="B566" s="28"/>
      <c r="C566" s="28"/>
      <c r="D566" s="28"/>
      <c r="E566" s="28"/>
    </row>
    <row r="567" ht="15.75" customHeight="1">
      <c r="A567" s="28"/>
      <c r="B567" s="28"/>
      <c r="C567" s="28"/>
      <c r="D567" s="28"/>
      <c r="E567" s="28"/>
    </row>
    <row r="568" ht="15.75" customHeight="1">
      <c r="A568" s="28"/>
      <c r="B568" s="28"/>
      <c r="C568" s="28"/>
      <c r="D568" s="28"/>
      <c r="E568" s="28"/>
    </row>
    <row r="569" ht="15.75" customHeight="1">
      <c r="A569" s="28"/>
      <c r="B569" s="28"/>
      <c r="C569" s="28"/>
      <c r="D569" s="28"/>
      <c r="E569" s="28"/>
    </row>
    <row r="570" ht="15.75" customHeight="1">
      <c r="A570" s="28"/>
      <c r="B570" s="28"/>
      <c r="C570" s="28"/>
      <c r="D570" s="28"/>
      <c r="E570" s="28"/>
    </row>
    <row r="571" ht="15.75" customHeight="1">
      <c r="A571" s="28"/>
      <c r="B571" s="28"/>
      <c r="C571" s="28"/>
      <c r="D571" s="28"/>
      <c r="E571" s="28"/>
    </row>
    <row r="572" ht="15.75" customHeight="1">
      <c r="A572" s="28"/>
      <c r="B572" s="28"/>
      <c r="C572" s="28"/>
      <c r="D572" s="28"/>
      <c r="E572" s="28"/>
    </row>
    <row r="573" ht="15.75" customHeight="1">
      <c r="A573" s="28"/>
      <c r="B573" s="28"/>
      <c r="C573" s="28"/>
      <c r="D573" s="28"/>
      <c r="E573" s="28"/>
    </row>
    <row r="574" ht="15.75" customHeight="1">
      <c r="A574" s="28"/>
      <c r="B574" s="28"/>
      <c r="C574" s="28"/>
      <c r="D574" s="28"/>
      <c r="E574" s="28"/>
    </row>
    <row r="575" ht="15.75" customHeight="1">
      <c r="A575" s="28"/>
      <c r="B575" s="28"/>
      <c r="C575" s="28"/>
      <c r="D575" s="28"/>
      <c r="E575" s="28"/>
    </row>
    <row r="576" ht="15.75" customHeight="1">
      <c r="A576" s="28"/>
      <c r="B576" s="28"/>
      <c r="C576" s="28"/>
      <c r="D576" s="28"/>
      <c r="E576" s="28"/>
    </row>
    <row r="577" ht="15.75" customHeight="1">
      <c r="A577" s="28"/>
      <c r="B577" s="28"/>
      <c r="C577" s="28"/>
      <c r="D577" s="28"/>
      <c r="E577" s="28"/>
    </row>
    <row r="578" ht="15.75" customHeight="1">
      <c r="A578" s="28"/>
      <c r="B578" s="28"/>
      <c r="C578" s="28"/>
      <c r="D578" s="28"/>
      <c r="E578" s="28"/>
    </row>
    <row r="579" ht="15.75" customHeight="1">
      <c r="A579" s="28"/>
      <c r="B579" s="28"/>
      <c r="C579" s="28"/>
      <c r="D579" s="28"/>
      <c r="E579" s="28"/>
    </row>
    <row r="580" ht="15.75" customHeight="1">
      <c r="A580" s="28"/>
      <c r="B580" s="28"/>
      <c r="C580" s="28"/>
      <c r="D580" s="28"/>
      <c r="E580" s="28"/>
    </row>
    <row r="581" ht="15.75" customHeight="1">
      <c r="A581" s="28"/>
      <c r="B581" s="28"/>
      <c r="C581" s="28"/>
      <c r="D581" s="28"/>
      <c r="E581" s="28"/>
    </row>
    <row r="582" ht="15.75" customHeight="1">
      <c r="A582" s="28"/>
      <c r="B582" s="28"/>
      <c r="C582" s="28"/>
      <c r="D582" s="28"/>
      <c r="E582" s="28"/>
    </row>
    <row r="583" ht="15.75" customHeight="1">
      <c r="A583" s="28"/>
      <c r="B583" s="28"/>
      <c r="C583" s="28"/>
      <c r="D583" s="28"/>
      <c r="E583" s="28"/>
    </row>
    <row r="584" ht="15.75" customHeight="1">
      <c r="A584" s="28"/>
      <c r="B584" s="28"/>
      <c r="C584" s="28"/>
      <c r="D584" s="28"/>
      <c r="E584" s="28"/>
    </row>
    <row r="585" ht="15.75" customHeight="1">
      <c r="A585" s="28"/>
      <c r="B585" s="28"/>
      <c r="C585" s="28"/>
      <c r="D585" s="28"/>
      <c r="E585" s="28"/>
    </row>
    <row r="586" ht="15.75" customHeight="1">
      <c r="A586" s="28"/>
      <c r="B586" s="28"/>
      <c r="C586" s="28"/>
      <c r="D586" s="28"/>
      <c r="E586" s="28"/>
    </row>
    <row r="587" ht="15.75" customHeight="1">
      <c r="A587" s="28"/>
      <c r="B587" s="28"/>
      <c r="C587" s="28"/>
      <c r="D587" s="28"/>
      <c r="E587" s="28"/>
    </row>
    <row r="588" ht="15.75" customHeight="1">
      <c r="A588" s="28"/>
      <c r="B588" s="28"/>
      <c r="C588" s="28"/>
      <c r="D588" s="28"/>
      <c r="E588" s="28"/>
    </row>
    <row r="589" ht="15.75" customHeight="1">
      <c r="A589" s="28"/>
      <c r="B589" s="28"/>
      <c r="C589" s="28"/>
      <c r="D589" s="28"/>
      <c r="E589" s="28"/>
    </row>
    <row r="590" ht="15.75" customHeight="1">
      <c r="A590" s="28"/>
      <c r="B590" s="28"/>
      <c r="C590" s="28"/>
      <c r="D590" s="28"/>
      <c r="E590" s="28"/>
    </row>
    <row r="591" ht="15.75" customHeight="1">
      <c r="A591" s="28"/>
      <c r="B591" s="28"/>
      <c r="C591" s="28"/>
      <c r="D591" s="28"/>
      <c r="E591" s="28"/>
    </row>
    <row r="592" ht="15.75" customHeight="1">
      <c r="A592" s="28"/>
      <c r="B592" s="28"/>
      <c r="C592" s="28"/>
      <c r="D592" s="28"/>
      <c r="E592" s="28"/>
    </row>
    <row r="593" ht="15.75" customHeight="1">
      <c r="A593" s="28"/>
      <c r="B593" s="28"/>
      <c r="C593" s="28"/>
      <c r="D593" s="28"/>
      <c r="E593" s="28"/>
    </row>
    <row r="594" ht="15.75" customHeight="1">
      <c r="A594" s="28"/>
      <c r="B594" s="28"/>
      <c r="C594" s="28"/>
      <c r="D594" s="28"/>
      <c r="E594" s="28"/>
    </row>
    <row r="595" ht="15.75" customHeight="1">
      <c r="A595" s="28"/>
      <c r="B595" s="28"/>
      <c r="C595" s="28"/>
      <c r="D595" s="28"/>
      <c r="E595" s="28"/>
    </row>
    <row r="596" ht="15.75" customHeight="1">
      <c r="A596" s="28"/>
      <c r="B596" s="28"/>
      <c r="C596" s="28"/>
      <c r="D596" s="28"/>
      <c r="E596" s="28"/>
    </row>
    <row r="597" ht="15.75" customHeight="1">
      <c r="A597" s="28"/>
      <c r="B597" s="28"/>
      <c r="C597" s="28"/>
      <c r="D597" s="28"/>
      <c r="E597" s="28"/>
    </row>
    <row r="598" ht="15.75" customHeight="1">
      <c r="A598" s="28"/>
      <c r="B598" s="28"/>
      <c r="C598" s="28"/>
      <c r="D598" s="28"/>
      <c r="E598" s="28"/>
    </row>
    <row r="599" ht="15.75" customHeight="1">
      <c r="A599" s="28"/>
      <c r="B599" s="28"/>
      <c r="C599" s="28"/>
      <c r="D599" s="28"/>
      <c r="E599" s="28"/>
    </row>
    <row r="600" ht="15.75" customHeight="1">
      <c r="A600" s="28"/>
      <c r="B600" s="28"/>
      <c r="C600" s="28"/>
      <c r="D600" s="28"/>
      <c r="E600" s="28"/>
    </row>
    <row r="601" ht="15.75" customHeight="1">
      <c r="A601" s="28"/>
      <c r="B601" s="28"/>
      <c r="C601" s="28"/>
      <c r="D601" s="28"/>
      <c r="E601" s="28"/>
    </row>
    <row r="602" ht="15.75" customHeight="1">
      <c r="A602" s="28"/>
      <c r="B602" s="28"/>
      <c r="C602" s="28"/>
      <c r="D602" s="28"/>
      <c r="E602" s="28"/>
    </row>
    <row r="603" ht="15.75" customHeight="1">
      <c r="A603" s="28"/>
      <c r="B603" s="28"/>
      <c r="C603" s="28"/>
      <c r="D603" s="28"/>
      <c r="E603" s="28"/>
    </row>
    <row r="604" ht="15.75" customHeight="1">
      <c r="A604" s="28"/>
      <c r="B604" s="28"/>
      <c r="C604" s="28"/>
      <c r="D604" s="28"/>
      <c r="E604" s="28"/>
    </row>
    <row r="605" ht="15.75" customHeight="1">
      <c r="A605" s="28"/>
      <c r="B605" s="28"/>
      <c r="C605" s="28"/>
      <c r="D605" s="28"/>
      <c r="E605" s="28"/>
    </row>
    <row r="606" ht="15.75" customHeight="1">
      <c r="A606" s="28"/>
      <c r="B606" s="28"/>
      <c r="C606" s="28"/>
      <c r="D606" s="28"/>
      <c r="E606" s="28"/>
    </row>
    <row r="607" ht="15.75" customHeight="1">
      <c r="A607" s="28"/>
      <c r="B607" s="28"/>
      <c r="C607" s="28"/>
      <c r="D607" s="28"/>
      <c r="E607" s="28"/>
    </row>
    <row r="608" ht="15.75" customHeight="1">
      <c r="A608" s="28"/>
      <c r="B608" s="28"/>
      <c r="C608" s="28"/>
      <c r="D608" s="28"/>
      <c r="E608" s="28"/>
    </row>
    <row r="609" ht="15.75" customHeight="1">
      <c r="A609" s="28"/>
      <c r="B609" s="28"/>
      <c r="C609" s="28"/>
      <c r="D609" s="28"/>
      <c r="E609" s="28"/>
    </row>
    <row r="610" ht="15.75" customHeight="1">
      <c r="A610" s="28"/>
      <c r="B610" s="28"/>
      <c r="C610" s="28"/>
      <c r="D610" s="28"/>
      <c r="E610" s="28"/>
    </row>
    <row r="611" ht="15.75" customHeight="1">
      <c r="A611" s="28"/>
      <c r="B611" s="28"/>
      <c r="C611" s="28"/>
      <c r="D611" s="28"/>
      <c r="E611" s="28"/>
    </row>
    <row r="612" ht="15.75" customHeight="1">
      <c r="A612" s="28"/>
      <c r="B612" s="28"/>
      <c r="C612" s="28"/>
      <c r="D612" s="28"/>
      <c r="E612" s="28"/>
    </row>
    <row r="613" ht="15.75" customHeight="1">
      <c r="A613" s="28"/>
      <c r="B613" s="28"/>
      <c r="C613" s="28"/>
      <c r="D613" s="28"/>
      <c r="E613" s="28"/>
    </row>
    <row r="614" ht="15.75" customHeight="1">
      <c r="A614" s="28"/>
      <c r="B614" s="28"/>
      <c r="C614" s="28"/>
      <c r="D614" s="28"/>
      <c r="E614" s="28"/>
    </row>
    <row r="615" ht="15.75" customHeight="1">
      <c r="A615" s="28"/>
      <c r="B615" s="28"/>
      <c r="C615" s="28"/>
      <c r="D615" s="28"/>
      <c r="E615" s="28"/>
    </row>
    <row r="616" ht="15.75" customHeight="1">
      <c r="A616" s="28"/>
      <c r="B616" s="28"/>
      <c r="C616" s="28"/>
      <c r="D616" s="28"/>
      <c r="E616" s="28"/>
    </row>
    <row r="617" ht="15.75" customHeight="1">
      <c r="A617" s="28"/>
      <c r="B617" s="28"/>
      <c r="C617" s="28"/>
      <c r="D617" s="28"/>
      <c r="E617" s="28"/>
    </row>
    <row r="618" ht="15.75" customHeight="1">
      <c r="A618" s="28"/>
      <c r="B618" s="28"/>
      <c r="C618" s="28"/>
      <c r="D618" s="28"/>
      <c r="E618" s="28"/>
    </row>
    <row r="619" ht="15.75" customHeight="1">
      <c r="A619" s="28"/>
      <c r="B619" s="28"/>
      <c r="C619" s="28"/>
      <c r="D619" s="28"/>
      <c r="E619" s="28"/>
    </row>
    <row r="620" ht="15.75" customHeight="1">
      <c r="A620" s="28"/>
      <c r="B620" s="28"/>
      <c r="C620" s="28"/>
      <c r="D620" s="28"/>
      <c r="E620" s="28"/>
    </row>
    <row r="621" ht="15.75" customHeight="1">
      <c r="A621" s="28"/>
      <c r="B621" s="28"/>
      <c r="C621" s="28"/>
      <c r="D621" s="28"/>
      <c r="E621" s="28"/>
    </row>
    <row r="622" ht="15.75" customHeight="1">
      <c r="A622" s="28"/>
      <c r="B622" s="28"/>
      <c r="C622" s="28"/>
      <c r="D622" s="28"/>
      <c r="E622" s="28"/>
    </row>
    <row r="623" ht="15.75" customHeight="1">
      <c r="A623" s="28"/>
      <c r="B623" s="28"/>
      <c r="C623" s="28"/>
      <c r="D623" s="28"/>
      <c r="E623" s="28"/>
    </row>
    <row r="624" ht="15.75" customHeight="1">
      <c r="A624" s="28"/>
      <c r="B624" s="28"/>
      <c r="C624" s="28"/>
      <c r="D624" s="28"/>
      <c r="E624" s="28"/>
    </row>
    <row r="625" ht="15.75" customHeight="1">
      <c r="A625" s="28"/>
      <c r="B625" s="28"/>
      <c r="C625" s="28"/>
      <c r="D625" s="28"/>
      <c r="E625" s="28"/>
    </row>
    <row r="626" ht="15.75" customHeight="1">
      <c r="A626" s="28"/>
      <c r="B626" s="28"/>
      <c r="C626" s="28"/>
      <c r="D626" s="28"/>
      <c r="E626" s="28"/>
    </row>
    <row r="627" ht="15.75" customHeight="1">
      <c r="A627" s="28"/>
      <c r="B627" s="28"/>
      <c r="C627" s="28"/>
      <c r="D627" s="28"/>
      <c r="E627" s="28"/>
    </row>
    <row r="628" ht="15.75" customHeight="1">
      <c r="A628" s="28"/>
      <c r="B628" s="28"/>
      <c r="C628" s="28"/>
      <c r="D628" s="28"/>
      <c r="E628" s="28"/>
    </row>
    <row r="629" ht="15.75" customHeight="1">
      <c r="A629" s="28"/>
      <c r="B629" s="28"/>
      <c r="C629" s="28"/>
      <c r="D629" s="28"/>
      <c r="E629" s="28"/>
    </row>
    <row r="630" ht="15.75" customHeight="1">
      <c r="A630" s="28"/>
      <c r="B630" s="28"/>
      <c r="C630" s="28"/>
      <c r="D630" s="28"/>
      <c r="E630" s="28"/>
    </row>
    <row r="631" ht="15.75" customHeight="1">
      <c r="A631" s="28"/>
      <c r="B631" s="28"/>
      <c r="C631" s="28"/>
      <c r="D631" s="28"/>
      <c r="E631" s="28"/>
    </row>
    <row r="632" ht="15.75" customHeight="1">
      <c r="A632" s="28"/>
      <c r="B632" s="28"/>
      <c r="C632" s="28"/>
      <c r="D632" s="28"/>
      <c r="E632" s="28"/>
    </row>
    <row r="633" ht="15.75" customHeight="1">
      <c r="A633" s="28"/>
      <c r="B633" s="28"/>
      <c r="C633" s="28"/>
      <c r="D633" s="28"/>
      <c r="E633" s="28"/>
    </row>
    <row r="634" ht="15.75" customHeight="1">
      <c r="A634" s="28"/>
      <c r="B634" s="28"/>
      <c r="C634" s="28"/>
      <c r="D634" s="28"/>
      <c r="E634" s="28"/>
    </row>
    <row r="635" ht="15.75" customHeight="1">
      <c r="A635" s="28"/>
      <c r="B635" s="28"/>
      <c r="C635" s="28"/>
      <c r="D635" s="28"/>
      <c r="E635" s="28"/>
    </row>
    <row r="636" ht="15.75" customHeight="1">
      <c r="A636" s="28"/>
      <c r="B636" s="28"/>
      <c r="C636" s="28"/>
      <c r="D636" s="28"/>
      <c r="E636" s="28"/>
    </row>
    <row r="637" ht="15.75" customHeight="1">
      <c r="A637" s="28"/>
      <c r="B637" s="28"/>
      <c r="C637" s="28"/>
      <c r="D637" s="28"/>
      <c r="E637" s="28"/>
    </row>
    <row r="638" ht="15.75" customHeight="1">
      <c r="A638" s="28"/>
      <c r="B638" s="28"/>
      <c r="C638" s="28"/>
      <c r="D638" s="28"/>
      <c r="E638" s="28"/>
    </row>
    <row r="639" ht="15.75" customHeight="1">
      <c r="A639" s="28"/>
      <c r="B639" s="28"/>
      <c r="C639" s="28"/>
      <c r="D639" s="28"/>
      <c r="E639" s="28"/>
    </row>
    <row r="640" ht="15.75" customHeight="1">
      <c r="A640" s="28"/>
      <c r="B640" s="28"/>
      <c r="C640" s="28"/>
      <c r="D640" s="28"/>
      <c r="E640" s="28"/>
    </row>
    <row r="641" ht="15.75" customHeight="1">
      <c r="A641" s="28"/>
      <c r="B641" s="28"/>
      <c r="C641" s="28"/>
      <c r="D641" s="28"/>
      <c r="E641" s="28"/>
    </row>
    <row r="642" ht="15.75" customHeight="1">
      <c r="A642" s="28"/>
      <c r="B642" s="28"/>
      <c r="C642" s="28"/>
      <c r="D642" s="28"/>
      <c r="E642" s="28"/>
    </row>
    <row r="643" ht="15.75" customHeight="1">
      <c r="A643" s="28"/>
      <c r="B643" s="28"/>
      <c r="C643" s="28"/>
      <c r="D643" s="28"/>
      <c r="E643" s="28"/>
    </row>
    <row r="644" ht="15.75" customHeight="1">
      <c r="A644" s="28"/>
      <c r="B644" s="28"/>
      <c r="C644" s="28"/>
      <c r="D644" s="28"/>
      <c r="E644" s="28"/>
    </row>
    <row r="645" ht="15.75" customHeight="1">
      <c r="A645" s="28"/>
      <c r="B645" s="28"/>
      <c r="C645" s="28"/>
      <c r="D645" s="28"/>
      <c r="E645" s="28"/>
    </row>
    <row r="646" ht="15.75" customHeight="1">
      <c r="A646" s="28"/>
      <c r="B646" s="28"/>
      <c r="C646" s="28"/>
      <c r="D646" s="28"/>
      <c r="E646" s="28"/>
    </row>
    <row r="647" ht="15.75" customHeight="1">
      <c r="A647" s="28"/>
      <c r="B647" s="28"/>
      <c r="C647" s="28"/>
      <c r="D647" s="28"/>
      <c r="E647" s="28"/>
    </row>
    <row r="648" ht="15.75" customHeight="1">
      <c r="A648" s="28"/>
      <c r="B648" s="28"/>
      <c r="C648" s="28"/>
      <c r="D648" s="28"/>
      <c r="E648" s="28"/>
    </row>
    <row r="649" ht="15.75" customHeight="1">
      <c r="A649" s="28"/>
      <c r="B649" s="28"/>
      <c r="C649" s="28"/>
      <c r="D649" s="28"/>
      <c r="E649" s="28"/>
    </row>
    <row r="650" ht="15.75" customHeight="1">
      <c r="A650" s="28"/>
      <c r="B650" s="28"/>
      <c r="C650" s="28"/>
      <c r="D650" s="28"/>
      <c r="E650" s="28"/>
    </row>
    <row r="651" ht="15.75" customHeight="1">
      <c r="A651" s="28"/>
      <c r="B651" s="28"/>
      <c r="C651" s="28"/>
      <c r="D651" s="28"/>
      <c r="E651" s="28"/>
    </row>
    <row r="652" ht="15.75" customHeight="1">
      <c r="A652" s="28"/>
      <c r="B652" s="28"/>
      <c r="C652" s="28"/>
      <c r="D652" s="28"/>
      <c r="E652" s="28"/>
    </row>
    <row r="653" ht="15.75" customHeight="1">
      <c r="A653" s="28"/>
      <c r="B653" s="28"/>
      <c r="C653" s="28"/>
      <c r="D653" s="28"/>
      <c r="E653" s="28"/>
    </row>
    <row r="654" ht="15.75" customHeight="1">
      <c r="A654" s="28"/>
      <c r="B654" s="28"/>
      <c r="C654" s="28"/>
      <c r="D654" s="28"/>
      <c r="E654" s="28"/>
    </row>
    <row r="655" ht="15.75" customHeight="1">
      <c r="A655" s="28"/>
      <c r="B655" s="28"/>
      <c r="C655" s="28"/>
      <c r="D655" s="28"/>
      <c r="E655" s="28"/>
    </row>
    <row r="656" ht="15.75" customHeight="1">
      <c r="A656" s="28"/>
      <c r="B656" s="28"/>
      <c r="C656" s="28"/>
      <c r="D656" s="28"/>
      <c r="E656" s="28"/>
    </row>
    <row r="657" ht="15.75" customHeight="1">
      <c r="A657" s="28"/>
      <c r="B657" s="28"/>
      <c r="C657" s="28"/>
      <c r="D657" s="28"/>
      <c r="E657" s="28"/>
    </row>
    <row r="658" ht="15.75" customHeight="1">
      <c r="A658" s="28"/>
      <c r="B658" s="28"/>
      <c r="C658" s="28"/>
      <c r="D658" s="28"/>
      <c r="E658" s="28"/>
    </row>
    <row r="659" ht="15.75" customHeight="1">
      <c r="A659" s="28"/>
      <c r="B659" s="28"/>
      <c r="C659" s="28"/>
      <c r="D659" s="28"/>
      <c r="E659" s="28"/>
    </row>
    <row r="660" ht="15.75" customHeight="1">
      <c r="A660" s="28"/>
      <c r="B660" s="28"/>
      <c r="C660" s="28"/>
      <c r="D660" s="28"/>
      <c r="E660" s="28"/>
    </row>
    <row r="661" ht="15.75" customHeight="1">
      <c r="A661" s="28"/>
      <c r="B661" s="28"/>
      <c r="C661" s="28"/>
      <c r="D661" s="28"/>
      <c r="E661" s="28"/>
    </row>
    <row r="662" ht="15.75" customHeight="1">
      <c r="A662" s="28"/>
      <c r="B662" s="28"/>
      <c r="C662" s="28"/>
      <c r="D662" s="28"/>
      <c r="E662" s="28"/>
    </row>
    <row r="663" ht="15.75" customHeight="1">
      <c r="A663" s="28"/>
      <c r="B663" s="28"/>
      <c r="C663" s="28"/>
      <c r="D663" s="28"/>
      <c r="E663" s="28"/>
    </row>
    <row r="664" ht="15.75" customHeight="1">
      <c r="A664" s="28"/>
      <c r="B664" s="28"/>
      <c r="C664" s="28"/>
      <c r="D664" s="28"/>
      <c r="E664" s="28"/>
    </row>
    <row r="665" ht="15.75" customHeight="1">
      <c r="A665" s="28"/>
      <c r="B665" s="28"/>
      <c r="C665" s="28"/>
      <c r="D665" s="28"/>
      <c r="E665" s="28"/>
    </row>
    <row r="666" ht="15.75" customHeight="1">
      <c r="A666" s="28"/>
      <c r="B666" s="28"/>
      <c r="C666" s="28"/>
      <c r="D666" s="28"/>
      <c r="E666" s="28"/>
    </row>
    <row r="667" ht="15.75" customHeight="1">
      <c r="A667" s="28"/>
      <c r="B667" s="28"/>
      <c r="C667" s="28"/>
      <c r="D667" s="28"/>
      <c r="E667" s="28"/>
    </row>
    <row r="668" ht="15.75" customHeight="1">
      <c r="A668" s="28"/>
      <c r="B668" s="28"/>
      <c r="C668" s="28"/>
      <c r="D668" s="28"/>
      <c r="E668" s="28"/>
    </row>
    <row r="669" ht="15.75" customHeight="1">
      <c r="A669" s="28"/>
      <c r="B669" s="28"/>
      <c r="C669" s="28"/>
      <c r="D669" s="28"/>
      <c r="E669" s="28"/>
    </row>
    <row r="670" ht="15.75" customHeight="1">
      <c r="A670" s="28"/>
      <c r="B670" s="28"/>
      <c r="C670" s="28"/>
      <c r="D670" s="28"/>
      <c r="E670" s="28"/>
    </row>
    <row r="671" ht="15.75" customHeight="1">
      <c r="A671" s="28"/>
      <c r="B671" s="28"/>
      <c r="C671" s="28"/>
      <c r="D671" s="28"/>
      <c r="E671" s="28"/>
    </row>
    <row r="672" ht="15.75" customHeight="1">
      <c r="A672" s="28"/>
      <c r="B672" s="28"/>
      <c r="C672" s="28"/>
      <c r="D672" s="28"/>
      <c r="E672" s="28"/>
    </row>
    <row r="673" ht="15.75" customHeight="1">
      <c r="A673" s="28"/>
      <c r="B673" s="28"/>
      <c r="C673" s="28"/>
      <c r="D673" s="28"/>
      <c r="E673" s="28"/>
    </row>
    <row r="674" ht="15.75" customHeight="1">
      <c r="A674" s="28"/>
      <c r="B674" s="28"/>
      <c r="C674" s="28"/>
      <c r="D674" s="28"/>
      <c r="E674" s="28"/>
    </row>
    <row r="675" ht="15.75" customHeight="1">
      <c r="A675" s="28"/>
      <c r="B675" s="28"/>
      <c r="C675" s="28"/>
      <c r="D675" s="28"/>
      <c r="E675" s="28"/>
    </row>
    <row r="676" ht="15.75" customHeight="1">
      <c r="A676" s="28"/>
      <c r="B676" s="28"/>
      <c r="C676" s="28"/>
      <c r="D676" s="28"/>
      <c r="E676" s="28"/>
    </row>
    <row r="677" ht="15.75" customHeight="1">
      <c r="A677" s="28"/>
      <c r="B677" s="28"/>
      <c r="C677" s="28"/>
      <c r="D677" s="28"/>
      <c r="E677" s="28"/>
    </row>
    <row r="678" ht="15.75" customHeight="1">
      <c r="A678" s="28"/>
      <c r="B678" s="28"/>
      <c r="C678" s="28"/>
      <c r="D678" s="28"/>
      <c r="E678" s="28"/>
    </row>
    <row r="679" ht="15.75" customHeight="1">
      <c r="A679" s="28"/>
      <c r="B679" s="28"/>
      <c r="C679" s="28"/>
      <c r="D679" s="28"/>
      <c r="E679" s="28"/>
    </row>
    <row r="680" ht="15.75" customHeight="1">
      <c r="A680" s="28"/>
      <c r="B680" s="28"/>
      <c r="C680" s="28"/>
      <c r="D680" s="28"/>
      <c r="E680" s="28"/>
    </row>
    <row r="681" ht="15.75" customHeight="1">
      <c r="A681" s="28"/>
      <c r="B681" s="28"/>
      <c r="C681" s="28"/>
      <c r="D681" s="28"/>
      <c r="E681" s="28"/>
    </row>
    <row r="682" ht="15.75" customHeight="1">
      <c r="A682" s="28"/>
      <c r="B682" s="28"/>
      <c r="C682" s="28"/>
      <c r="D682" s="28"/>
      <c r="E682" s="28"/>
    </row>
    <row r="683" ht="15.75" customHeight="1">
      <c r="A683" s="28"/>
      <c r="B683" s="28"/>
      <c r="C683" s="28"/>
      <c r="D683" s="28"/>
      <c r="E683" s="28"/>
    </row>
    <row r="684" ht="15.75" customHeight="1">
      <c r="A684" s="28"/>
      <c r="B684" s="28"/>
      <c r="C684" s="28"/>
      <c r="D684" s="28"/>
      <c r="E684" s="28"/>
    </row>
    <row r="685" ht="15.75" customHeight="1">
      <c r="A685" s="28"/>
      <c r="B685" s="28"/>
      <c r="C685" s="28"/>
      <c r="D685" s="28"/>
      <c r="E685" s="28"/>
    </row>
    <row r="686" ht="15.75" customHeight="1">
      <c r="A686" s="28"/>
      <c r="B686" s="28"/>
      <c r="C686" s="28"/>
      <c r="D686" s="28"/>
      <c r="E686" s="28"/>
    </row>
    <row r="687" ht="15.75" customHeight="1">
      <c r="A687" s="28"/>
      <c r="B687" s="28"/>
      <c r="C687" s="28"/>
      <c r="D687" s="28"/>
      <c r="E687" s="28"/>
    </row>
    <row r="688" ht="15.75" customHeight="1">
      <c r="A688" s="28"/>
      <c r="B688" s="28"/>
      <c r="C688" s="28"/>
      <c r="D688" s="28"/>
      <c r="E688" s="28"/>
    </row>
    <row r="689" ht="15.75" customHeight="1">
      <c r="A689" s="28"/>
      <c r="B689" s="28"/>
      <c r="C689" s="28"/>
      <c r="D689" s="28"/>
      <c r="E689" s="28"/>
    </row>
    <row r="690" ht="15.75" customHeight="1">
      <c r="A690" s="28"/>
      <c r="B690" s="28"/>
      <c r="C690" s="28"/>
      <c r="D690" s="28"/>
      <c r="E690" s="28"/>
    </row>
    <row r="691" ht="15.75" customHeight="1">
      <c r="A691" s="28"/>
      <c r="B691" s="28"/>
      <c r="C691" s="28"/>
      <c r="D691" s="28"/>
      <c r="E691" s="28"/>
    </row>
    <row r="692" ht="15.75" customHeight="1">
      <c r="A692" s="28"/>
      <c r="B692" s="28"/>
      <c r="C692" s="28"/>
      <c r="D692" s="28"/>
      <c r="E692" s="28"/>
    </row>
    <row r="693" ht="15.75" customHeight="1">
      <c r="A693" s="28"/>
      <c r="B693" s="28"/>
      <c r="C693" s="28"/>
      <c r="D693" s="28"/>
      <c r="E693" s="28"/>
    </row>
    <row r="694" ht="15.75" customHeight="1">
      <c r="A694" s="28"/>
      <c r="B694" s="28"/>
      <c r="C694" s="28"/>
      <c r="D694" s="28"/>
      <c r="E694" s="28"/>
    </row>
    <row r="695" ht="15.75" customHeight="1">
      <c r="A695" s="28"/>
      <c r="B695" s="28"/>
      <c r="C695" s="28"/>
      <c r="D695" s="28"/>
      <c r="E695" s="28"/>
    </row>
    <row r="696" ht="15.75" customHeight="1">
      <c r="A696" s="28"/>
      <c r="B696" s="28"/>
      <c r="C696" s="28"/>
      <c r="D696" s="28"/>
      <c r="E696" s="28"/>
    </row>
    <row r="697" ht="15.75" customHeight="1">
      <c r="A697" s="28"/>
      <c r="B697" s="28"/>
      <c r="C697" s="28"/>
      <c r="D697" s="28"/>
      <c r="E697" s="28"/>
    </row>
    <row r="698" ht="15.75" customHeight="1">
      <c r="A698" s="28"/>
      <c r="B698" s="28"/>
      <c r="C698" s="28"/>
      <c r="D698" s="28"/>
      <c r="E698" s="28"/>
    </row>
    <row r="699" ht="15.75" customHeight="1">
      <c r="A699" s="28"/>
      <c r="B699" s="28"/>
      <c r="C699" s="28"/>
      <c r="D699" s="28"/>
      <c r="E699" s="28"/>
    </row>
    <row r="700" ht="15.75" customHeight="1">
      <c r="A700" s="28"/>
      <c r="B700" s="28"/>
      <c r="C700" s="28"/>
      <c r="D700" s="28"/>
      <c r="E700" s="28"/>
    </row>
    <row r="701" ht="15.75" customHeight="1">
      <c r="A701" s="28"/>
      <c r="B701" s="28"/>
      <c r="C701" s="28"/>
      <c r="D701" s="28"/>
      <c r="E701" s="28"/>
    </row>
    <row r="702" ht="15.75" customHeight="1">
      <c r="A702" s="28"/>
      <c r="B702" s="28"/>
      <c r="C702" s="28"/>
      <c r="D702" s="28"/>
      <c r="E702" s="28"/>
    </row>
    <row r="703" ht="15.75" customHeight="1">
      <c r="A703" s="28"/>
      <c r="B703" s="28"/>
      <c r="C703" s="28"/>
      <c r="D703" s="28"/>
      <c r="E703" s="28"/>
    </row>
    <row r="704" ht="15.75" customHeight="1">
      <c r="A704" s="28"/>
      <c r="B704" s="28"/>
      <c r="C704" s="28"/>
      <c r="D704" s="28"/>
      <c r="E704" s="28"/>
    </row>
    <row r="705" ht="15.75" customHeight="1">
      <c r="A705" s="28"/>
      <c r="B705" s="28"/>
      <c r="C705" s="28"/>
      <c r="D705" s="28"/>
      <c r="E705" s="28"/>
    </row>
    <row r="706" ht="15.75" customHeight="1">
      <c r="A706" s="28"/>
      <c r="B706" s="28"/>
      <c r="C706" s="28"/>
      <c r="D706" s="28"/>
      <c r="E706" s="28"/>
    </row>
    <row r="707" ht="15.75" customHeight="1">
      <c r="A707" s="28"/>
      <c r="B707" s="28"/>
      <c r="C707" s="28"/>
      <c r="D707" s="28"/>
      <c r="E707" s="28"/>
    </row>
    <row r="708" ht="15.75" customHeight="1">
      <c r="A708" s="28"/>
      <c r="B708" s="28"/>
      <c r="C708" s="28"/>
      <c r="D708" s="28"/>
      <c r="E708" s="28"/>
    </row>
    <row r="709" ht="15.75" customHeight="1">
      <c r="A709" s="28"/>
      <c r="B709" s="28"/>
      <c r="C709" s="28"/>
      <c r="D709" s="28"/>
      <c r="E709" s="28"/>
    </row>
    <row r="710" ht="15.75" customHeight="1">
      <c r="A710" s="28"/>
      <c r="B710" s="28"/>
      <c r="C710" s="28"/>
      <c r="D710" s="28"/>
      <c r="E710" s="28"/>
    </row>
    <row r="711" ht="15.75" customHeight="1">
      <c r="A711" s="28"/>
      <c r="B711" s="28"/>
      <c r="C711" s="28"/>
      <c r="D711" s="28"/>
      <c r="E711" s="28"/>
    </row>
    <row r="712" ht="15.75" customHeight="1">
      <c r="A712" s="28"/>
      <c r="B712" s="28"/>
      <c r="C712" s="28"/>
      <c r="D712" s="28"/>
      <c r="E712" s="28"/>
    </row>
    <row r="713" ht="15.75" customHeight="1">
      <c r="A713" s="28"/>
      <c r="B713" s="28"/>
      <c r="C713" s="28"/>
      <c r="D713" s="28"/>
      <c r="E713" s="28"/>
    </row>
    <row r="714" ht="15.75" customHeight="1">
      <c r="A714" s="28"/>
      <c r="B714" s="28"/>
      <c r="C714" s="28"/>
      <c r="D714" s="28"/>
      <c r="E714" s="28"/>
    </row>
    <row r="715" ht="15.75" customHeight="1">
      <c r="A715" s="28"/>
      <c r="B715" s="28"/>
      <c r="C715" s="28"/>
      <c r="D715" s="28"/>
      <c r="E715" s="28"/>
    </row>
    <row r="716" ht="15.75" customHeight="1">
      <c r="A716" s="28"/>
      <c r="B716" s="28"/>
      <c r="C716" s="28"/>
      <c r="D716" s="28"/>
      <c r="E716" s="28"/>
    </row>
    <row r="717" ht="15.75" customHeight="1">
      <c r="A717" s="28"/>
      <c r="B717" s="28"/>
      <c r="C717" s="28"/>
      <c r="D717" s="28"/>
      <c r="E717" s="28"/>
    </row>
    <row r="718" ht="15.75" customHeight="1">
      <c r="A718" s="28"/>
      <c r="B718" s="28"/>
      <c r="C718" s="28"/>
      <c r="D718" s="28"/>
      <c r="E718" s="28"/>
    </row>
    <row r="719" ht="15.75" customHeight="1">
      <c r="A719" s="28"/>
      <c r="B719" s="28"/>
      <c r="C719" s="28"/>
      <c r="D719" s="28"/>
      <c r="E719" s="28"/>
    </row>
    <row r="720" ht="15.75" customHeight="1">
      <c r="A720" s="28"/>
      <c r="B720" s="28"/>
      <c r="C720" s="28"/>
      <c r="D720" s="28"/>
      <c r="E720" s="28"/>
    </row>
    <row r="721" ht="15.75" customHeight="1">
      <c r="A721" s="28"/>
      <c r="B721" s="28"/>
      <c r="C721" s="28"/>
      <c r="D721" s="28"/>
      <c r="E721" s="28"/>
    </row>
    <row r="722" ht="15.75" customHeight="1">
      <c r="A722" s="28"/>
      <c r="B722" s="28"/>
      <c r="C722" s="28"/>
      <c r="D722" s="28"/>
      <c r="E722" s="28"/>
    </row>
    <row r="723" ht="15.75" customHeight="1">
      <c r="A723" s="28"/>
      <c r="B723" s="28"/>
      <c r="C723" s="28"/>
      <c r="D723" s="28"/>
      <c r="E723" s="28"/>
    </row>
    <row r="724" ht="15.75" customHeight="1">
      <c r="A724" s="28"/>
      <c r="B724" s="28"/>
      <c r="C724" s="28"/>
      <c r="D724" s="28"/>
      <c r="E724" s="28"/>
    </row>
    <row r="725" ht="15.75" customHeight="1">
      <c r="A725" s="28"/>
      <c r="B725" s="28"/>
      <c r="C725" s="28"/>
      <c r="D725" s="28"/>
      <c r="E725" s="28"/>
    </row>
    <row r="726" ht="15.75" customHeight="1">
      <c r="A726" s="28"/>
      <c r="B726" s="28"/>
      <c r="C726" s="28"/>
      <c r="D726" s="28"/>
      <c r="E726" s="28"/>
    </row>
    <row r="727" ht="15.75" customHeight="1">
      <c r="A727" s="28"/>
      <c r="B727" s="28"/>
      <c r="C727" s="28"/>
      <c r="D727" s="28"/>
      <c r="E727" s="28"/>
    </row>
    <row r="728" ht="15.75" customHeight="1">
      <c r="A728" s="28"/>
      <c r="B728" s="28"/>
      <c r="C728" s="28"/>
      <c r="D728" s="28"/>
      <c r="E728" s="28"/>
    </row>
    <row r="729" ht="15.75" customHeight="1">
      <c r="A729" s="28"/>
      <c r="B729" s="28"/>
      <c r="C729" s="28"/>
      <c r="D729" s="28"/>
      <c r="E729" s="28"/>
    </row>
    <row r="730" ht="15.75" customHeight="1">
      <c r="A730" s="28"/>
      <c r="B730" s="28"/>
      <c r="C730" s="28"/>
      <c r="D730" s="28"/>
      <c r="E730" s="28"/>
    </row>
    <row r="731" ht="15.75" customHeight="1">
      <c r="A731" s="28"/>
      <c r="B731" s="28"/>
      <c r="C731" s="28"/>
      <c r="D731" s="28"/>
      <c r="E731" s="28"/>
    </row>
    <row r="732" ht="15.75" customHeight="1">
      <c r="A732" s="28"/>
      <c r="B732" s="28"/>
      <c r="C732" s="28"/>
      <c r="D732" s="28"/>
      <c r="E732" s="28"/>
    </row>
    <row r="733" ht="15.75" customHeight="1">
      <c r="A733" s="28"/>
      <c r="B733" s="28"/>
      <c r="C733" s="28"/>
      <c r="D733" s="28"/>
      <c r="E733" s="28"/>
    </row>
    <row r="734" ht="15.75" customHeight="1">
      <c r="A734" s="28"/>
      <c r="B734" s="28"/>
      <c r="C734" s="28"/>
      <c r="D734" s="28"/>
      <c r="E734" s="28"/>
    </row>
    <row r="735" ht="15.75" customHeight="1">
      <c r="A735" s="28"/>
      <c r="B735" s="28"/>
      <c r="C735" s="28"/>
      <c r="D735" s="28"/>
      <c r="E735" s="28"/>
    </row>
    <row r="736" ht="15.75" customHeight="1">
      <c r="A736" s="28"/>
      <c r="B736" s="28"/>
      <c r="C736" s="28"/>
      <c r="D736" s="28"/>
      <c r="E736" s="28"/>
    </row>
    <row r="737" ht="15.75" customHeight="1">
      <c r="A737" s="28"/>
      <c r="B737" s="28"/>
      <c r="C737" s="28"/>
      <c r="D737" s="28"/>
      <c r="E737" s="28"/>
    </row>
    <row r="738" ht="15.75" customHeight="1">
      <c r="A738" s="28"/>
      <c r="B738" s="28"/>
      <c r="C738" s="28"/>
      <c r="D738" s="28"/>
      <c r="E738" s="28"/>
    </row>
    <row r="739" ht="15.75" customHeight="1">
      <c r="A739" s="28"/>
      <c r="B739" s="28"/>
      <c r="C739" s="28"/>
      <c r="D739" s="28"/>
      <c r="E739" s="28"/>
    </row>
    <row r="740" ht="15.75" customHeight="1">
      <c r="A740" s="28"/>
      <c r="B740" s="28"/>
      <c r="C740" s="28"/>
      <c r="D740" s="28"/>
      <c r="E740" s="28"/>
    </row>
    <row r="741" ht="15.75" customHeight="1">
      <c r="A741" s="28"/>
      <c r="B741" s="28"/>
      <c r="C741" s="28"/>
      <c r="D741" s="28"/>
      <c r="E741" s="28"/>
    </row>
    <row r="742" ht="15.75" customHeight="1">
      <c r="A742" s="28"/>
      <c r="B742" s="28"/>
      <c r="C742" s="28"/>
      <c r="D742" s="28"/>
      <c r="E742" s="28"/>
    </row>
    <row r="743" ht="15.75" customHeight="1">
      <c r="A743" s="28"/>
      <c r="B743" s="28"/>
      <c r="C743" s="28"/>
      <c r="D743" s="28"/>
      <c r="E743" s="28"/>
    </row>
    <row r="744" ht="15.75" customHeight="1">
      <c r="A744" s="28"/>
      <c r="B744" s="28"/>
      <c r="C744" s="28"/>
      <c r="D744" s="28"/>
      <c r="E744" s="28"/>
    </row>
    <row r="745" ht="15.75" customHeight="1">
      <c r="A745" s="28"/>
      <c r="B745" s="28"/>
      <c r="C745" s="28"/>
      <c r="D745" s="28"/>
      <c r="E745" s="28"/>
    </row>
    <row r="746" ht="15.75" customHeight="1">
      <c r="A746" s="28"/>
      <c r="B746" s="28"/>
      <c r="C746" s="28"/>
      <c r="D746" s="28"/>
      <c r="E746" s="28"/>
    </row>
    <row r="747" ht="15.75" customHeight="1">
      <c r="A747" s="28"/>
      <c r="B747" s="28"/>
      <c r="C747" s="28"/>
      <c r="D747" s="28"/>
      <c r="E747" s="28"/>
    </row>
    <row r="748" ht="15.75" customHeight="1">
      <c r="A748" s="28"/>
      <c r="B748" s="28"/>
      <c r="C748" s="28"/>
      <c r="D748" s="28"/>
      <c r="E748" s="28"/>
    </row>
    <row r="749" ht="15.75" customHeight="1">
      <c r="A749" s="28"/>
      <c r="B749" s="28"/>
      <c r="C749" s="28"/>
      <c r="D749" s="28"/>
      <c r="E749" s="28"/>
    </row>
    <row r="750" ht="15.75" customHeight="1">
      <c r="A750" s="28"/>
      <c r="B750" s="28"/>
      <c r="C750" s="28"/>
      <c r="D750" s="28"/>
      <c r="E750" s="28"/>
    </row>
    <row r="751" ht="15.75" customHeight="1">
      <c r="A751" s="28"/>
      <c r="B751" s="28"/>
      <c r="C751" s="28"/>
      <c r="D751" s="28"/>
      <c r="E751" s="28"/>
    </row>
    <row r="752" ht="15.75" customHeight="1">
      <c r="A752" s="28"/>
      <c r="B752" s="28"/>
      <c r="C752" s="28"/>
      <c r="D752" s="28"/>
      <c r="E752" s="28"/>
    </row>
    <row r="753" ht="15.75" customHeight="1">
      <c r="A753" s="28"/>
      <c r="B753" s="28"/>
      <c r="C753" s="28"/>
      <c r="D753" s="28"/>
      <c r="E753" s="28"/>
    </row>
    <row r="754" ht="15.75" customHeight="1">
      <c r="A754" s="28"/>
      <c r="B754" s="28"/>
      <c r="C754" s="28"/>
      <c r="D754" s="28"/>
      <c r="E754" s="28"/>
    </row>
    <row r="755" ht="15.75" customHeight="1">
      <c r="A755" s="28"/>
      <c r="B755" s="28"/>
      <c r="C755" s="28"/>
      <c r="D755" s="28"/>
      <c r="E755" s="28"/>
    </row>
    <row r="756" ht="15.75" customHeight="1">
      <c r="A756" s="28"/>
      <c r="B756" s="28"/>
      <c r="C756" s="28"/>
      <c r="D756" s="28"/>
      <c r="E756" s="28"/>
    </row>
    <row r="757" ht="15.75" customHeight="1">
      <c r="A757" s="28"/>
      <c r="B757" s="28"/>
      <c r="C757" s="28"/>
      <c r="D757" s="28"/>
      <c r="E757" s="28"/>
    </row>
    <row r="758" ht="15.75" customHeight="1">
      <c r="A758" s="28"/>
      <c r="B758" s="28"/>
      <c r="C758" s="28"/>
      <c r="D758" s="28"/>
      <c r="E758" s="28"/>
    </row>
    <row r="759" ht="15.75" customHeight="1">
      <c r="A759" s="28"/>
      <c r="B759" s="28"/>
      <c r="C759" s="28"/>
      <c r="D759" s="28"/>
      <c r="E759" s="28"/>
    </row>
    <row r="760" ht="15.75" customHeight="1">
      <c r="A760" s="28"/>
      <c r="B760" s="28"/>
      <c r="C760" s="28"/>
      <c r="D760" s="28"/>
      <c r="E760" s="28"/>
    </row>
    <row r="761" ht="15.75" customHeight="1">
      <c r="A761" s="28"/>
      <c r="B761" s="28"/>
      <c r="C761" s="28"/>
      <c r="D761" s="28"/>
      <c r="E761" s="28"/>
    </row>
    <row r="762" ht="15.75" customHeight="1">
      <c r="A762" s="28"/>
      <c r="B762" s="28"/>
      <c r="C762" s="28"/>
      <c r="D762" s="28"/>
      <c r="E762" s="28"/>
    </row>
    <row r="763" ht="15.75" customHeight="1">
      <c r="A763" s="28"/>
      <c r="B763" s="28"/>
      <c r="C763" s="28"/>
      <c r="D763" s="28"/>
      <c r="E763" s="28"/>
    </row>
    <row r="764" ht="15.75" customHeight="1">
      <c r="A764" s="28"/>
      <c r="B764" s="28"/>
      <c r="C764" s="28"/>
      <c r="D764" s="28"/>
      <c r="E764" s="28"/>
    </row>
    <row r="765" ht="15.75" customHeight="1">
      <c r="A765" s="28"/>
      <c r="B765" s="28"/>
      <c r="C765" s="28"/>
      <c r="D765" s="28"/>
      <c r="E765" s="28"/>
    </row>
    <row r="766" ht="15.75" customHeight="1">
      <c r="A766" s="28"/>
      <c r="B766" s="28"/>
      <c r="C766" s="28"/>
      <c r="D766" s="28"/>
      <c r="E766" s="28"/>
    </row>
    <row r="767" ht="15.75" customHeight="1">
      <c r="A767" s="28"/>
      <c r="B767" s="28"/>
      <c r="C767" s="28"/>
      <c r="D767" s="28"/>
      <c r="E767" s="28"/>
    </row>
    <row r="768" ht="15.75" customHeight="1">
      <c r="A768" s="28"/>
      <c r="B768" s="28"/>
      <c r="C768" s="28"/>
      <c r="D768" s="28"/>
      <c r="E768" s="28"/>
    </row>
    <row r="769" ht="15.75" customHeight="1">
      <c r="A769" s="28"/>
      <c r="B769" s="28"/>
      <c r="C769" s="28"/>
      <c r="D769" s="28"/>
      <c r="E769" s="28"/>
    </row>
    <row r="770" ht="15.75" customHeight="1">
      <c r="A770" s="28"/>
      <c r="B770" s="28"/>
      <c r="C770" s="28"/>
      <c r="D770" s="28"/>
      <c r="E770" s="28"/>
    </row>
    <row r="771" ht="15.75" customHeight="1">
      <c r="A771" s="28"/>
      <c r="B771" s="28"/>
      <c r="C771" s="28"/>
      <c r="D771" s="28"/>
      <c r="E771" s="28"/>
    </row>
    <row r="772" ht="15.75" customHeight="1">
      <c r="A772" s="28"/>
      <c r="B772" s="28"/>
      <c r="C772" s="28"/>
      <c r="D772" s="28"/>
      <c r="E772" s="28"/>
    </row>
    <row r="773" ht="15.75" customHeight="1">
      <c r="A773" s="28"/>
      <c r="B773" s="28"/>
      <c r="C773" s="28"/>
      <c r="D773" s="28"/>
      <c r="E773" s="28"/>
    </row>
    <row r="774" ht="15.75" customHeight="1">
      <c r="A774" s="28"/>
      <c r="B774" s="28"/>
      <c r="C774" s="28"/>
      <c r="D774" s="28"/>
      <c r="E774" s="28"/>
    </row>
    <row r="775" ht="15.75" customHeight="1">
      <c r="A775" s="28"/>
      <c r="B775" s="28"/>
      <c r="C775" s="28"/>
      <c r="D775" s="28"/>
      <c r="E775" s="28"/>
    </row>
    <row r="776" ht="15.75" customHeight="1">
      <c r="A776" s="28"/>
      <c r="B776" s="28"/>
      <c r="C776" s="28"/>
      <c r="D776" s="28"/>
      <c r="E776" s="28"/>
    </row>
    <row r="777" ht="15.75" customHeight="1">
      <c r="A777" s="28"/>
      <c r="B777" s="28"/>
      <c r="C777" s="28"/>
      <c r="D777" s="28"/>
      <c r="E777" s="28"/>
    </row>
    <row r="778" ht="15.75" customHeight="1">
      <c r="A778" s="28"/>
      <c r="B778" s="28"/>
      <c r="C778" s="28"/>
      <c r="D778" s="28"/>
      <c r="E778" s="28"/>
    </row>
    <row r="779" ht="15.75" customHeight="1">
      <c r="A779" s="28"/>
      <c r="B779" s="28"/>
      <c r="C779" s="28"/>
      <c r="D779" s="28"/>
      <c r="E779" s="28"/>
    </row>
    <row r="780" ht="15.75" customHeight="1">
      <c r="A780" s="28"/>
      <c r="B780" s="28"/>
      <c r="C780" s="28"/>
      <c r="D780" s="28"/>
      <c r="E780" s="28"/>
    </row>
    <row r="781" ht="15.75" customHeight="1">
      <c r="A781" s="28"/>
      <c r="B781" s="28"/>
      <c r="C781" s="28"/>
      <c r="D781" s="28"/>
      <c r="E781" s="28"/>
    </row>
    <row r="782" ht="15.75" customHeight="1">
      <c r="A782" s="28"/>
      <c r="B782" s="28"/>
      <c r="C782" s="28"/>
      <c r="D782" s="28"/>
      <c r="E782" s="28"/>
    </row>
    <row r="783" ht="15.75" customHeight="1">
      <c r="A783" s="28"/>
      <c r="B783" s="28"/>
      <c r="C783" s="28"/>
      <c r="D783" s="28"/>
      <c r="E783" s="28"/>
    </row>
    <row r="784" ht="15.75" customHeight="1">
      <c r="A784" s="28"/>
      <c r="B784" s="28"/>
      <c r="C784" s="28"/>
      <c r="D784" s="28"/>
      <c r="E784" s="28"/>
    </row>
    <row r="785" ht="15.75" customHeight="1">
      <c r="A785" s="28"/>
      <c r="B785" s="28"/>
      <c r="C785" s="28"/>
      <c r="D785" s="28"/>
      <c r="E785" s="28"/>
    </row>
    <row r="786" ht="15.75" customHeight="1">
      <c r="A786" s="28"/>
      <c r="B786" s="28"/>
      <c r="C786" s="28"/>
      <c r="D786" s="28"/>
      <c r="E786" s="28"/>
    </row>
    <row r="787" ht="15.75" customHeight="1">
      <c r="A787" s="28"/>
      <c r="B787" s="28"/>
      <c r="C787" s="28"/>
      <c r="D787" s="28"/>
      <c r="E787" s="28"/>
    </row>
    <row r="788" ht="15.75" customHeight="1">
      <c r="A788" s="28"/>
      <c r="B788" s="28"/>
      <c r="C788" s="28"/>
      <c r="D788" s="28"/>
      <c r="E788" s="28"/>
    </row>
    <row r="789" ht="15.75" customHeight="1">
      <c r="A789" s="28"/>
      <c r="B789" s="28"/>
      <c r="C789" s="28"/>
      <c r="D789" s="28"/>
      <c r="E789" s="28"/>
    </row>
    <row r="790" ht="15.75" customHeight="1">
      <c r="A790" s="28"/>
      <c r="B790" s="28"/>
      <c r="C790" s="28"/>
      <c r="D790" s="28"/>
      <c r="E790" s="28"/>
    </row>
    <row r="791" ht="15.75" customHeight="1">
      <c r="A791" s="28"/>
      <c r="B791" s="28"/>
      <c r="C791" s="28"/>
      <c r="D791" s="28"/>
      <c r="E791" s="28"/>
    </row>
    <row r="792" ht="15.75" customHeight="1">
      <c r="A792" s="28"/>
      <c r="B792" s="28"/>
      <c r="C792" s="28"/>
      <c r="D792" s="28"/>
      <c r="E792" s="28"/>
    </row>
    <row r="793" ht="15.75" customHeight="1">
      <c r="A793" s="28"/>
      <c r="B793" s="28"/>
      <c r="C793" s="28"/>
      <c r="D793" s="28"/>
      <c r="E793" s="28"/>
    </row>
    <row r="794" ht="15.75" customHeight="1">
      <c r="A794" s="28"/>
      <c r="B794" s="28"/>
      <c r="C794" s="28"/>
      <c r="D794" s="28"/>
      <c r="E794" s="28"/>
    </row>
    <row r="795" ht="15.75" customHeight="1">
      <c r="A795" s="28"/>
      <c r="B795" s="28"/>
      <c r="C795" s="28"/>
      <c r="D795" s="28"/>
      <c r="E795" s="28"/>
    </row>
    <row r="796" ht="15.75" customHeight="1">
      <c r="A796" s="28"/>
      <c r="B796" s="28"/>
      <c r="C796" s="28"/>
      <c r="D796" s="28"/>
      <c r="E796" s="28"/>
    </row>
    <row r="797" ht="15.75" customHeight="1">
      <c r="A797" s="28"/>
      <c r="B797" s="28"/>
      <c r="C797" s="28"/>
      <c r="D797" s="28"/>
      <c r="E797" s="28"/>
    </row>
    <row r="798" ht="15.75" customHeight="1">
      <c r="A798" s="28"/>
      <c r="B798" s="28"/>
      <c r="C798" s="28"/>
      <c r="D798" s="28"/>
      <c r="E798" s="28"/>
    </row>
    <row r="799" ht="15.75" customHeight="1">
      <c r="A799" s="28"/>
      <c r="B799" s="28"/>
      <c r="C799" s="28"/>
      <c r="D799" s="28"/>
      <c r="E799" s="28"/>
    </row>
    <row r="800" ht="15.75" customHeight="1">
      <c r="A800" s="28"/>
      <c r="B800" s="28"/>
      <c r="C800" s="28"/>
      <c r="D800" s="28"/>
      <c r="E800" s="28"/>
    </row>
    <row r="801" ht="15.75" customHeight="1">
      <c r="A801" s="28"/>
      <c r="B801" s="28"/>
      <c r="C801" s="28"/>
      <c r="D801" s="28"/>
      <c r="E801" s="28"/>
    </row>
    <row r="802" ht="15.75" customHeight="1">
      <c r="A802" s="28"/>
      <c r="B802" s="28"/>
      <c r="C802" s="28"/>
      <c r="D802" s="28"/>
      <c r="E802" s="28"/>
    </row>
    <row r="803" ht="15.75" customHeight="1">
      <c r="A803" s="28"/>
      <c r="B803" s="28"/>
      <c r="C803" s="28"/>
      <c r="D803" s="28"/>
      <c r="E803" s="28"/>
    </row>
    <row r="804" ht="15.75" customHeight="1">
      <c r="A804" s="28"/>
      <c r="B804" s="28"/>
      <c r="C804" s="28"/>
      <c r="D804" s="28"/>
      <c r="E804" s="28"/>
    </row>
    <row r="805" ht="15.75" customHeight="1">
      <c r="A805" s="28"/>
      <c r="B805" s="28"/>
      <c r="C805" s="28"/>
      <c r="D805" s="28"/>
      <c r="E805" s="28"/>
    </row>
    <row r="806" ht="15.75" customHeight="1">
      <c r="A806" s="28"/>
      <c r="B806" s="28"/>
      <c r="C806" s="28"/>
      <c r="D806" s="28"/>
      <c r="E806" s="28"/>
    </row>
    <row r="807" ht="15.75" customHeight="1">
      <c r="A807" s="28"/>
      <c r="B807" s="28"/>
      <c r="C807" s="28"/>
      <c r="D807" s="28"/>
      <c r="E807" s="28"/>
    </row>
    <row r="808" ht="15.75" customHeight="1">
      <c r="A808" s="28"/>
      <c r="B808" s="28"/>
      <c r="C808" s="28"/>
      <c r="D808" s="28"/>
      <c r="E808" s="28"/>
    </row>
    <row r="809" ht="15.75" customHeight="1">
      <c r="A809" s="28"/>
      <c r="B809" s="28"/>
      <c r="C809" s="28"/>
      <c r="D809" s="28"/>
      <c r="E809" s="28"/>
    </row>
    <row r="810" ht="15.75" customHeight="1">
      <c r="A810" s="28"/>
      <c r="B810" s="28"/>
      <c r="C810" s="28"/>
      <c r="D810" s="28"/>
      <c r="E810" s="28"/>
    </row>
    <row r="811" ht="15.75" customHeight="1">
      <c r="A811" s="28"/>
      <c r="B811" s="28"/>
      <c r="C811" s="28"/>
      <c r="D811" s="28"/>
      <c r="E811" s="28"/>
    </row>
    <row r="812" ht="15.75" customHeight="1">
      <c r="A812" s="28"/>
      <c r="B812" s="28"/>
      <c r="C812" s="28"/>
      <c r="D812" s="28"/>
      <c r="E812" s="28"/>
    </row>
    <row r="813" ht="15.75" customHeight="1">
      <c r="A813" s="28"/>
      <c r="B813" s="28"/>
      <c r="C813" s="28"/>
      <c r="D813" s="28"/>
      <c r="E813" s="28"/>
    </row>
    <row r="814" ht="15.75" customHeight="1">
      <c r="A814" s="28"/>
      <c r="B814" s="28"/>
      <c r="C814" s="28"/>
      <c r="D814" s="28"/>
      <c r="E814" s="28"/>
    </row>
    <row r="815" ht="15.75" customHeight="1">
      <c r="A815" s="28"/>
      <c r="B815" s="28"/>
      <c r="C815" s="28"/>
      <c r="D815" s="28"/>
      <c r="E815" s="28"/>
    </row>
    <row r="816" ht="15.75" customHeight="1">
      <c r="A816" s="28"/>
      <c r="B816" s="28"/>
      <c r="C816" s="28"/>
      <c r="D816" s="28"/>
      <c r="E816" s="28"/>
    </row>
    <row r="817" ht="15.75" customHeight="1">
      <c r="A817" s="28"/>
      <c r="B817" s="28"/>
      <c r="C817" s="28"/>
      <c r="D817" s="28"/>
      <c r="E817" s="28"/>
    </row>
    <row r="818" ht="15.75" customHeight="1">
      <c r="A818" s="28"/>
      <c r="B818" s="28"/>
      <c r="C818" s="28"/>
      <c r="D818" s="28"/>
      <c r="E818" s="28"/>
    </row>
    <row r="819" ht="15.75" customHeight="1">
      <c r="A819" s="28"/>
      <c r="B819" s="28"/>
      <c r="C819" s="28"/>
      <c r="D819" s="28"/>
      <c r="E819" s="28"/>
    </row>
    <row r="820" ht="15.75" customHeight="1">
      <c r="A820" s="28"/>
      <c r="B820" s="28"/>
      <c r="C820" s="28"/>
      <c r="D820" s="28"/>
      <c r="E820" s="28"/>
    </row>
    <row r="821" ht="15.75" customHeight="1">
      <c r="A821" s="28"/>
      <c r="B821" s="28"/>
      <c r="C821" s="28"/>
      <c r="D821" s="28"/>
      <c r="E821" s="28"/>
    </row>
    <row r="822" ht="15.75" customHeight="1">
      <c r="A822" s="28"/>
      <c r="B822" s="28"/>
      <c r="C822" s="28"/>
      <c r="D822" s="28"/>
      <c r="E822" s="28"/>
    </row>
    <row r="823" ht="15.75" customHeight="1">
      <c r="A823" s="28"/>
      <c r="B823" s="28"/>
      <c r="C823" s="28"/>
      <c r="D823" s="28"/>
      <c r="E823" s="28"/>
    </row>
    <row r="824" ht="15.75" customHeight="1">
      <c r="A824" s="28"/>
      <c r="B824" s="28"/>
      <c r="C824" s="28"/>
      <c r="D824" s="28"/>
      <c r="E824" s="28"/>
    </row>
    <row r="825" ht="15.75" customHeight="1">
      <c r="A825" s="28"/>
      <c r="B825" s="28"/>
      <c r="C825" s="28"/>
      <c r="D825" s="28"/>
      <c r="E825" s="28"/>
    </row>
    <row r="826" ht="15.75" customHeight="1">
      <c r="A826" s="28"/>
      <c r="B826" s="28"/>
      <c r="C826" s="28"/>
      <c r="D826" s="28"/>
      <c r="E826" s="28"/>
    </row>
    <row r="827" ht="15.75" customHeight="1">
      <c r="A827" s="28"/>
      <c r="B827" s="28"/>
      <c r="C827" s="28"/>
      <c r="D827" s="28"/>
      <c r="E827" s="28"/>
    </row>
    <row r="828" ht="15.75" customHeight="1">
      <c r="A828" s="28"/>
      <c r="B828" s="28"/>
      <c r="C828" s="28"/>
      <c r="D828" s="28"/>
      <c r="E828" s="28"/>
    </row>
    <row r="829" ht="15.75" customHeight="1">
      <c r="A829" s="28"/>
      <c r="B829" s="28"/>
      <c r="C829" s="28"/>
      <c r="D829" s="28"/>
      <c r="E829" s="28"/>
    </row>
    <row r="830" ht="15.75" customHeight="1">
      <c r="A830" s="28"/>
      <c r="B830" s="28"/>
      <c r="C830" s="28"/>
      <c r="D830" s="28"/>
      <c r="E830" s="28"/>
    </row>
    <row r="831" ht="15.75" customHeight="1">
      <c r="A831" s="28"/>
      <c r="B831" s="28"/>
      <c r="C831" s="28"/>
      <c r="D831" s="28"/>
      <c r="E831" s="28"/>
    </row>
    <row r="832" ht="15.75" customHeight="1">
      <c r="A832" s="28"/>
      <c r="B832" s="28"/>
      <c r="C832" s="28"/>
      <c r="D832" s="28"/>
      <c r="E832" s="28"/>
    </row>
    <row r="833" ht="15.75" customHeight="1">
      <c r="A833" s="28"/>
      <c r="B833" s="28"/>
      <c r="C833" s="28"/>
      <c r="D833" s="28"/>
      <c r="E833" s="28"/>
    </row>
    <row r="834" ht="15.75" customHeight="1">
      <c r="A834" s="28"/>
      <c r="B834" s="28"/>
      <c r="C834" s="28"/>
      <c r="D834" s="28"/>
      <c r="E834" s="28"/>
    </row>
    <row r="835" ht="15.75" customHeight="1">
      <c r="A835" s="28"/>
      <c r="B835" s="28"/>
      <c r="C835" s="28"/>
      <c r="D835" s="28"/>
      <c r="E835" s="28"/>
    </row>
    <row r="836" ht="15.75" customHeight="1">
      <c r="A836" s="28"/>
      <c r="B836" s="28"/>
      <c r="C836" s="28"/>
      <c r="D836" s="28"/>
      <c r="E836" s="28"/>
    </row>
    <row r="837" ht="15.75" customHeight="1">
      <c r="A837" s="28"/>
      <c r="B837" s="28"/>
      <c r="C837" s="28"/>
      <c r="D837" s="28"/>
      <c r="E837" s="28"/>
    </row>
    <row r="838" ht="15.75" customHeight="1">
      <c r="A838" s="28"/>
      <c r="B838" s="28"/>
      <c r="C838" s="28"/>
      <c r="D838" s="28"/>
      <c r="E838" s="28"/>
    </row>
    <row r="839" ht="15.75" customHeight="1">
      <c r="A839" s="28"/>
      <c r="B839" s="28"/>
      <c r="C839" s="28"/>
      <c r="D839" s="28"/>
      <c r="E839" s="28"/>
    </row>
    <row r="840" ht="15.75" customHeight="1">
      <c r="A840" s="28"/>
      <c r="B840" s="28"/>
      <c r="C840" s="28"/>
      <c r="D840" s="28"/>
      <c r="E840" s="28"/>
    </row>
    <row r="841" ht="15.75" customHeight="1">
      <c r="A841" s="28"/>
      <c r="B841" s="28"/>
      <c r="C841" s="28"/>
      <c r="D841" s="28"/>
      <c r="E841" s="28"/>
    </row>
    <row r="842" ht="15.75" customHeight="1">
      <c r="A842" s="28"/>
      <c r="B842" s="28"/>
      <c r="C842" s="28"/>
      <c r="D842" s="28"/>
      <c r="E842" s="28"/>
    </row>
    <row r="843" ht="15.75" customHeight="1">
      <c r="A843" s="28"/>
      <c r="B843" s="28"/>
      <c r="C843" s="28"/>
      <c r="D843" s="28"/>
      <c r="E843" s="28"/>
    </row>
    <row r="844" ht="15.75" customHeight="1">
      <c r="A844" s="28"/>
      <c r="B844" s="28"/>
      <c r="C844" s="28"/>
      <c r="D844" s="28"/>
      <c r="E844" s="28"/>
    </row>
    <row r="845" ht="15.75" customHeight="1">
      <c r="A845" s="28"/>
      <c r="B845" s="28"/>
      <c r="C845" s="28"/>
      <c r="D845" s="28"/>
      <c r="E845" s="28"/>
    </row>
    <row r="846" ht="15.75" customHeight="1">
      <c r="A846" s="28"/>
      <c r="B846" s="28"/>
      <c r="C846" s="28"/>
      <c r="D846" s="28"/>
      <c r="E846" s="28"/>
    </row>
    <row r="847" ht="15.75" customHeight="1">
      <c r="A847" s="28"/>
      <c r="B847" s="28"/>
      <c r="C847" s="28"/>
      <c r="D847" s="28"/>
      <c r="E847" s="28"/>
    </row>
    <row r="848" ht="15.75" customHeight="1">
      <c r="A848" s="28"/>
      <c r="B848" s="28"/>
      <c r="C848" s="28"/>
      <c r="D848" s="28"/>
      <c r="E848" s="28"/>
    </row>
    <row r="849" ht="15.75" customHeight="1">
      <c r="A849" s="28"/>
      <c r="B849" s="28"/>
      <c r="C849" s="28"/>
      <c r="D849" s="28"/>
      <c r="E849" s="28"/>
    </row>
    <row r="850" ht="15.75" customHeight="1">
      <c r="A850" s="28"/>
      <c r="B850" s="28"/>
      <c r="C850" s="28"/>
      <c r="D850" s="28"/>
      <c r="E850" s="28"/>
    </row>
    <row r="851" ht="15.75" customHeight="1">
      <c r="A851" s="28"/>
      <c r="B851" s="28"/>
      <c r="C851" s="28"/>
      <c r="D851" s="28"/>
      <c r="E851" s="28"/>
    </row>
    <row r="852" ht="15.75" customHeight="1">
      <c r="A852" s="28"/>
      <c r="B852" s="28"/>
      <c r="C852" s="28"/>
      <c r="D852" s="28"/>
      <c r="E852" s="28"/>
    </row>
    <row r="853" ht="15.75" customHeight="1">
      <c r="A853" s="28"/>
      <c r="B853" s="28"/>
      <c r="C853" s="28"/>
      <c r="D853" s="28"/>
      <c r="E853" s="28"/>
    </row>
    <row r="854" ht="15.75" customHeight="1">
      <c r="A854" s="28"/>
      <c r="B854" s="28"/>
      <c r="C854" s="28"/>
      <c r="D854" s="28"/>
      <c r="E854" s="28"/>
    </row>
    <row r="855" ht="15.75" customHeight="1">
      <c r="A855" s="28"/>
      <c r="B855" s="28"/>
      <c r="C855" s="28"/>
      <c r="D855" s="28"/>
      <c r="E855" s="28"/>
    </row>
    <row r="856" ht="15.75" customHeight="1">
      <c r="A856" s="28"/>
      <c r="B856" s="28"/>
      <c r="C856" s="28"/>
      <c r="D856" s="28"/>
      <c r="E856" s="28"/>
    </row>
    <row r="857" ht="15.75" customHeight="1">
      <c r="A857" s="28"/>
      <c r="B857" s="28"/>
      <c r="C857" s="28"/>
      <c r="D857" s="28"/>
      <c r="E857" s="28"/>
    </row>
    <row r="858" ht="15.75" customHeight="1">
      <c r="A858" s="28"/>
      <c r="B858" s="28"/>
      <c r="C858" s="28"/>
      <c r="D858" s="28"/>
      <c r="E858" s="28"/>
    </row>
    <row r="859" ht="15.75" customHeight="1">
      <c r="A859" s="28"/>
      <c r="B859" s="28"/>
      <c r="C859" s="28"/>
      <c r="D859" s="28"/>
      <c r="E859" s="28"/>
    </row>
    <row r="860" ht="15.75" customHeight="1">
      <c r="A860" s="28"/>
      <c r="B860" s="28"/>
      <c r="C860" s="28"/>
      <c r="D860" s="28"/>
      <c r="E860" s="28"/>
    </row>
    <row r="861" ht="15.75" customHeight="1">
      <c r="A861" s="28"/>
      <c r="B861" s="28"/>
      <c r="C861" s="28"/>
      <c r="D861" s="28"/>
      <c r="E861" s="28"/>
    </row>
    <row r="862" ht="15.75" customHeight="1">
      <c r="A862" s="28"/>
      <c r="B862" s="28"/>
      <c r="C862" s="28"/>
      <c r="D862" s="28"/>
      <c r="E862" s="28"/>
    </row>
    <row r="863" ht="15.75" customHeight="1">
      <c r="A863" s="28"/>
      <c r="B863" s="28"/>
      <c r="C863" s="28"/>
      <c r="D863" s="28"/>
      <c r="E863" s="28"/>
    </row>
    <row r="864" ht="15.75" customHeight="1">
      <c r="A864" s="28"/>
      <c r="B864" s="28"/>
      <c r="C864" s="28"/>
      <c r="D864" s="28"/>
      <c r="E864" s="28"/>
    </row>
    <row r="865" ht="15.75" customHeight="1">
      <c r="A865" s="28"/>
      <c r="B865" s="28"/>
      <c r="C865" s="28"/>
      <c r="D865" s="28"/>
      <c r="E865" s="28"/>
    </row>
    <row r="866" ht="15.75" customHeight="1">
      <c r="A866" s="28"/>
      <c r="B866" s="28"/>
      <c r="C866" s="28"/>
      <c r="D866" s="28"/>
      <c r="E866" s="28"/>
    </row>
    <row r="867" ht="15.75" customHeight="1">
      <c r="A867" s="28"/>
      <c r="B867" s="28"/>
      <c r="C867" s="28"/>
      <c r="D867" s="28"/>
      <c r="E867" s="28"/>
    </row>
    <row r="868" ht="15.75" customHeight="1">
      <c r="A868" s="28"/>
      <c r="B868" s="28"/>
      <c r="C868" s="28"/>
      <c r="D868" s="28"/>
      <c r="E868" s="28"/>
    </row>
    <row r="869" ht="15.75" customHeight="1">
      <c r="A869" s="28"/>
      <c r="B869" s="28"/>
      <c r="C869" s="28"/>
      <c r="D869" s="28"/>
      <c r="E869" s="28"/>
    </row>
    <row r="870" ht="15.75" customHeight="1">
      <c r="A870" s="28"/>
      <c r="B870" s="28"/>
      <c r="C870" s="28"/>
      <c r="D870" s="28"/>
      <c r="E870" s="28"/>
    </row>
    <row r="871" ht="15.75" customHeight="1">
      <c r="A871" s="28"/>
      <c r="B871" s="28"/>
      <c r="C871" s="28"/>
      <c r="D871" s="28"/>
      <c r="E871" s="28"/>
    </row>
    <row r="872" ht="15.75" customHeight="1">
      <c r="A872" s="28"/>
      <c r="B872" s="28"/>
      <c r="C872" s="28"/>
      <c r="D872" s="28"/>
      <c r="E872" s="28"/>
    </row>
    <row r="873" ht="15.75" customHeight="1">
      <c r="A873" s="28"/>
      <c r="B873" s="28"/>
      <c r="C873" s="28"/>
      <c r="D873" s="28"/>
      <c r="E873" s="28"/>
    </row>
    <row r="874" ht="15.75" customHeight="1">
      <c r="A874" s="28"/>
      <c r="B874" s="28"/>
      <c r="C874" s="28"/>
      <c r="D874" s="28"/>
      <c r="E874" s="28"/>
    </row>
    <row r="875" ht="15.75" customHeight="1">
      <c r="A875" s="28"/>
      <c r="B875" s="28"/>
      <c r="C875" s="28"/>
      <c r="D875" s="28"/>
      <c r="E875" s="28"/>
    </row>
    <row r="876" ht="15.75" customHeight="1">
      <c r="A876" s="28"/>
      <c r="B876" s="28"/>
      <c r="C876" s="28"/>
      <c r="D876" s="28"/>
      <c r="E876" s="28"/>
    </row>
    <row r="877" ht="15.75" customHeight="1">
      <c r="A877" s="28"/>
      <c r="B877" s="28"/>
      <c r="C877" s="28"/>
      <c r="D877" s="28"/>
      <c r="E877" s="28"/>
    </row>
    <row r="878" ht="15.75" customHeight="1">
      <c r="A878" s="28"/>
      <c r="B878" s="28"/>
      <c r="C878" s="28"/>
      <c r="D878" s="28"/>
      <c r="E878" s="28"/>
    </row>
    <row r="879" ht="15.75" customHeight="1">
      <c r="A879" s="28"/>
      <c r="B879" s="28"/>
      <c r="C879" s="28"/>
      <c r="D879" s="28"/>
      <c r="E879" s="28"/>
    </row>
    <row r="880" ht="15.75" customHeight="1">
      <c r="A880" s="28"/>
      <c r="B880" s="28"/>
      <c r="C880" s="28"/>
      <c r="D880" s="28"/>
      <c r="E880" s="28"/>
    </row>
    <row r="881" ht="15.75" customHeight="1">
      <c r="A881" s="28"/>
      <c r="B881" s="28"/>
      <c r="C881" s="28"/>
      <c r="D881" s="28"/>
      <c r="E881" s="28"/>
    </row>
    <row r="882" ht="15.75" customHeight="1">
      <c r="A882" s="28"/>
      <c r="B882" s="28"/>
      <c r="C882" s="28"/>
      <c r="D882" s="28"/>
      <c r="E882" s="28"/>
    </row>
    <row r="883" ht="15.75" customHeight="1">
      <c r="A883" s="28"/>
      <c r="B883" s="28"/>
      <c r="C883" s="28"/>
      <c r="D883" s="28"/>
      <c r="E883" s="28"/>
    </row>
    <row r="884" ht="15.75" customHeight="1">
      <c r="A884" s="28"/>
      <c r="B884" s="28"/>
      <c r="C884" s="28"/>
      <c r="D884" s="28"/>
      <c r="E884" s="28"/>
    </row>
    <row r="885" ht="15.75" customHeight="1">
      <c r="A885" s="28"/>
      <c r="B885" s="28"/>
      <c r="C885" s="28"/>
      <c r="D885" s="28"/>
      <c r="E885" s="28"/>
    </row>
    <row r="886" ht="15.75" customHeight="1">
      <c r="A886" s="28"/>
      <c r="B886" s="28"/>
      <c r="C886" s="28"/>
      <c r="D886" s="28"/>
      <c r="E886" s="28"/>
    </row>
    <row r="887" ht="15.75" customHeight="1">
      <c r="A887" s="28"/>
      <c r="B887" s="28"/>
      <c r="C887" s="28"/>
      <c r="D887" s="28"/>
      <c r="E887" s="28"/>
    </row>
    <row r="888" ht="15.75" customHeight="1">
      <c r="A888" s="28"/>
      <c r="B888" s="28"/>
      <c r="C888" s="28"/>
      <c r="D888" s="28"/>
      <c r="E888" s="28"/>
    </row>
    <row r="889" ht="15.75" customHeight="1">
      <c r="A889" s="28"/>
      <c r="B889" s="28"/>
      <c r="C889" s="28"/>
      <c r="D889" s="28"/>
      <c r="E889" s="28"/>
    </row>
    <row r="890" ht="15.75" customHeight="1">
      <c r="A890" s="28"/>
      <c r="B890" s="28"/>
      <c r="C890" s="28"/>
      <c r="D890" s="28"/>
      <c r="E890" s="28"/>
    </row>
    <row r="891" ht="15.75" customHeight="1">
      <c r="A891" s="28"/>
      <c r="B891" s="28"/>
      <c r="C891" s="28"/>
      <c r="D891" s="28"/>
      <c r="E891" s="28"/>
    </row>
    <row r="892" ht="15.75" customHeight="1">
      <c r="A892" s="28"/>
      <c r="B892" s="28"/>
      <c r="C892" s="28"/>
      <c r="D892" s="28"/>
      <c r="E892" s="28"/>
    </row>
    <row r="893" ht="15.75" customHeight="1">
      <c r="A893" s="28"/>
      <c r="B893" s="28"/>
      <c r="C893" s="28"/>
      <c r="D893" s="28"/>
      <c r="E893" s="28"/>
    </row>
    <row r="894" ht="15.75" customHeight="1">
      <c r="A894" s="28"/>
      <c r="B894" s="28"/>
      <c r="C894" s="28"/>
      <c r="D894" s="28"/>
      <c r="E894" s="28"/>
    </row>
    <row r="895" ht="15.75" customHeight="1">
      <c r="A895" s="28"/>
      <c r="B895" s="28"/>
      <c r="C895" s="28"/>
      <c r="D895" s="28"/>
      <c r="E895" s="28"/>
    </row>
    <row r="896" ht="15.75" customHeight="1">
      <c r="A896" s="28"/>
      <c r="B896" s="28"/>
      <c r="C896" s="28"/>
      <c r="D896" s="28"/>
      <c r="E896" s="28"/>
    </row>
    <row r="897" ht="15.75" customHeight="1">
      <c r="A897" s="28"/>
      <c r="B897" s="28"/>
      <c r="C897" s="28"/>
      <c r="D897" s="28"/>
      <c r="E897" s="28"/>
    </row>
    <row r="898" ht="15.75" customHeight="1">
      <c r="A898" s="28"/>
      <c r="B898" s="28"/>
      <c r="C898" s="28"/>
      <c r="D898" s="28"/>
      <c r="E898" s="28"/>
    </row>
    <row r="899" ht="15.75" customHeight="1">
      <c r="A899" s="28"/>
      <c r="B899" s="28"/>
      <c r="C899" s="28"/>
      <c r="D899" s="28"/>
      <c r="E899" s="28"/>
    </row>
    <row r="900" ht="15.75" customHeight="1">
      <c r="A900" s="28"/>
      <c r="B900" s="28"/>
      <c r="C900" s="28"/>
      <c r="D900" s="28"/>
      <c r="E900" s="28"/>
    </row>
    <row r="901" ht="15.75" customHeight="1">
      <c r="A901" s="28"/>
      <c r="B901" s="28"/>
      <c r="C901" s="28"/>
      <c r="D901" s="28"/>
      <c r="E901" s="28"/>
    </row>
    <row r="902" ht="15.75" customHeight="1">
      <c r="A902" s="28"/>
      <c r="B902" s="28"/>
      <c r="C902" s="28"/>
      <c r="D902" s="28"/>
      <c r="E902" s="28"/>
    </row>
    <row r="903" ht="15.75" customHeight="1">
      <c r="A903" s="28"/>
      <c r="B903" s="28"/>
      <c r="C903" s="28"/>
      <c r="D903" s="28"/>
      <c r="E903" s="28"/>
    </row>
    <row r="904" ht="15.75" customHeight="1">
      <c r="A904" s="28"/>
      <c r="B904" s="28"/>
      <c r="C904" s="28"/>
      <c r="D904" s="28"/>
      <c r="E904" s="28"/>
    </row>
    <row r="905" ht="15.75" customHeight="1">
      <c r="A905" s="28"/>
      <c r="B905" s="28"/>
      <c r="C905" s="28"/>
      <c r="D905" s="28"/>
      <c r="E905" s="28"/>
    </row>
    <row r="906" ht="15.75" customHeight="1">
      <c r="A906" s="28"/>
      <c r="B906" s="28"/>
      <c r="C906" s="28"/>
      <c r="D906" s="28"/>
      <c r="E906" s="28"/>
    </row>
    <row r="907" ht="15.75" customHeight="1">
      <c r="A907" s="28"/>
      <c r="B907" s="28"/>
      <c r="C907" s="28"/>
      <c r="D907" s="28"/>
      <c r="E907" s="28"/>
    </row>
    <row r="908" ht="15.75" customHeight="1">
      <c r="A908" s="28"/>
      <c r="B908" s="28"/>
      <c r="C908" s="28"/>
      <c r="D908" s="28"/>
      <c r="E908" s="28"/>
    </row>
    <row r="909" ht="15.75" customHeight="1">
      <c r="A909" s="28"/>
      <c r="B909" s="28"/>
      <c r="C909" s="28"/>
      <c r="D909" s="28"/>
      <c r="E909" s="28"/>
    </row>
    <row r="910" ht="15.75" customHeight="1">
      <c r="A910" s="28"/>
      <c r="B910" s="28"/>
      <c r="C910" s="28"/>
      <c r="D910" s="28"/>
      <c r="E910" s="28"/>
    </row>
    <row r="911" ht="15.75" customHeight="1">
      <c r="A911" s="28"/>
      <c r="B911" s="28"/>
      <c r="C911" s="28"/>
      <c r="D911" s="28"/>
      <c r="E911" s="28"/>
    </row>
    <row r="912" ht="15.75" customHeight="1">
      <c r="A912" s="28"/>
      <c r="B912" s="28"/>
      <c r="C912" s="28"/>
      <c r="D912" s="28"/>
      <c r="E912" s="28"/>
    </row>
    <row r="913" ht="15.75" customHeight="1">
      <c r="A913" s="28"/>
      <c r="B913" s="28"/>
      <c r="C913" s="28"/>
      <c r="D913" s="28"/>
      <c r="E913" s="28"/>
    </row>
    <row r="914" ht="15.75" customHeight="1">
      <c r="A914" s="28"/>
      <c r="B914" s="28"/>
      <c r="C914" s="28"/>
      <c r="D914" s="28"/>
      <c r="E914" s="28"/>
    </row>
    <row r="915" ht="15.75" customHeight="1">
      <c r="A915" s="28"/>
      <c r="B915" s="28"/>
      <c r="C915" s="28"/>
      <c r="D915" s="28"/>
      <c r="E915" s="28"/>
    </row>
    <row r="916" ht="15.75" customHeight="1">
      <c r="A916" s="28"/>
      <c r="B916" s="28"/>
      <c r="C916" s="28"/>
      <c r="D916" s="28"/>
      <c r="E916" s="28"/>
    </row>
    <row r="917" ht="15.75" customHeight="1">
      <c r="A917" s="28"/>
      <c r="B917" s="28"/>
      <c r="C917" s="28"/>
      <c r="D917" s="28"/>
      <c r="E917" s="28"/>
    </row>
    <row r="918" ht="15.75" customHeight="1">
      <c r="A918" s="28"/>
      <c r="B918" s="28"/>
      <c r="C918" s="28"/>
      <c r="D918" s="28"/>
      <c r="E918" s="28"/>
    </row>
    <row r="919" ht="15.75" customHeight="1">
      <c r="A919" s="28"/>
      <c r="B919" s="28"/>
      <c r="C919" s="28"/>
      <c r="D919" s="28"/>
      <c r="E919" s="28"/>
    </row>
    <row r="920" ht="15.75" customHeight="1">
      <c r="A920" s="28"/>
      <c r="B920" s="28"/>
      <c r="C920" s="28"/>
      <c r="D920" s="28"/>
      <c r="E920" s="28"/>
    </row>
    <row r="921" ht="15.75" customHeight="1">
      <c r="A921" s="28"/>
      <c r="B921" s="28"/>
      <c r="C921" s="28"/>
      <c r="D921" s="28"/>
      <c r="E921" s="28"/>
    </row>
    <row r="922" ht="15.75" customHeight="1">
      <c r="A922" s="28"/>
      <c r="B922" s="28"/>
      <c r="C922" s="28"/>
      <c r="D922" s="28"/>
      <c r="E922" s="28"/>
    </row>
    <row r="923" ht="15.75" customHeight="1">
      <c r="A923" s="28"/>
      <c r="B923" s="28"/>
      <c r="C923" s="28"/>
      <c r="D923" s="28"/>
      <c r="E923" s="28"/>
    </row>
    <row r="924" ht="15.75" customHeight="1">
      <c r="A924" s="28"/>
      <c r="B924" s="28"/>
      <c r="C924" s="28"/>
      <c r="D924" s="28"/>
      <c r="E924" s="28"/>
    </row>
    <row r="925" ht="15.75" customHeight="1">
      <c r="A925" s="28"/>
      <c r="B925" s="28"/>
      <c r="C925" s="28"/>
      <c r="D925" s="28"/>
      <c r="E925" s="28"/>
    </row>
    <row r="926" ht="15.75" customHeight="1">
      <c r="A926" s="28"/>
      <c r="B926" s="28"/>
      <c r="C926" s="28"/>
      <c r="D926" s="28"/>
      <c r="E926" s="28"/>
    </row>
    <row r="927" ht="15.75" customHeight="1">
      <c r="A927" s="28"/>
      <c r="B927" s="28"/>
      <c r="C927" s="28"/>
      <c r="D927" s="28"/>
      <c r="E927" s="28"/>
    </row>
    <row r="928" ht="15.75" customHeight="1">
      <c r="A928" s="28"/>
      <c r="B928" s="28"/>
      <c r="C928" s="28"/>
      <c r="D928" s="28"/>
      <c r="E928" s="28"/>
    </row>
    <row r="929" ht="15.75" customHeight="1">
      <c r="A929" s="28"/>
      <c r="B929" s="28"/>
      <c r="C929" s="28"/>
      <c r="D929" s="28"/>
      <c r="E929" s="28"/>
    </row>
    <row r="930" ht="15.75" customHeight="1">
      <c r="A930" s="28"/>
      <c r="B930" s="28"/>
      <c r="C930" s="28"/>
      <c r="D930" s="28"/>
      <c r="E930" s="28"/>
    </row>
    <row r="931" ht="15.75" customHeight="1">
      <c r="A931" s="28"/>
      <c r="B931" s="28"/>
      <c r="C931" s="28"/>
      <c r="D931" s="28"/>
      <c r="E931" s="28"/>
    </row>
    <row r="932" ht="15.75" customHeight="1">
      <c r="A932" s="28"/>
      <c r="B932" s="28"/>
      <c r="C932" s="28"/>
      <c r="D932" s="28"/>
      <c r="E932" s="28"/>
    </row>
    <row r="933" ht="15.75" customHeight="1">
      <c r="A933" s="28"/>
      <c r="B933" s="28"/>
      <c r="C933" s="28"/>
      <c r="D933" s="28"/>
      <c r="E933" s="28"/>
    </row>
    <row r="934" ht="15.75" customHeight="1">
      <c r="A934" s="28"/>
      <c r="B934" s="28"/>
      <c r="C934" s="28"/>
      <c r="D934" s="28"/>
      <c r="E934" s="28"/>
    </row>
    <row r="935" ht="15.75" customHeight="1">
      <c r="A935" s="28"/>
      <c r="B935" s="28"/>
      <c r="C935" s="28"/>
      <c r="D935" s="28"/>
      <c r="E935" s="28"/>
    </row>
    <row r="936" ht="15.75" customHeight="1">
      <c r="A936" s="28"/>
      <c r="B936" s="28"/>
      <c r="C936" s="28"/>
      <c r="D936" s="28"/>
      <c r="E936" s="28"/>
    </row>
    <row r="937" ht="15.75" customHeight="1">
      <c r="A937" s="28"/>
      <c r="B937" s="28"/>
      <c r="C937" s="28"/>
      <c r="D937" s="28"/>
      <c r="E937" s="28"/>
    </row>
    <row r="938" ht="15.75" customHeight="1">
      <c r="A938" s="28"/>
      <c r="B938" s="28"/>
      <c r="C938" s="28"/>
      <c r="D938" s="28"/>
      <c r="E938" s="28"/>
    </row>
    <row r="939" ht="15.75" customHeight="1">
      <c r="A939" s="28"/>
      <c r="B939" s="28"/>
      <c r="C939" s="28"/>
      <c r="D939" s="28"/>
      <c r="E939" s="28"/>
    </row>
    <row r="940" ht="15.75" customHeight="1">
      <c r="A940" s="28"/>
      <c r="B940" s="28"/>
      <c r="C940" s="28"/>
      <c r="D940" s="28"/>
      <c r="E940" s="28"/>
    </row>
    <row r="941" ht="15.75" customHeight="1">
      <c r="A941" s="28"/>
      <c r="B941" s="28"/>
      <c r="C941" s="28"/>
      <c r="D941" s="28"/>
      <c r="E941" s="28"/>
    </row>
    <row r="942" ht="15.75" customHeight="1">
      <c r="A942" s="28"/>
      <c r="B942" s="28"/>
      <c r="C942" s="28"/>
      <c r="D942" s="28"/>
      <c r="E942" s="28"/>
    </row>
    <row r="943" ht="15.75" customHeight="1">
      <c r="A943" s="28"/>
      <c r="B943" s="28"/>
      <c r="C943" s="28"/>
      <c r="D943" s="28"/>
      <c r="E943" s="28"/>
    </row>
    <row r="944" ht="15.75" customHeight="1">
      <c r="A944" s="28"/>
      <c r="B944" s="28"/>
      <c r="C944" s="28"/>
      <c r="D944" s="28"/>
      <c r="E944" s="28"/>
    </row>
    <row r="945" ht="15.75" customHeight="1">
      <c r="A945" s="28"/>
      <c r="B945" s="28"/>
      <c r="C945" s="28"/>
      <c r="D945" s="28"/>
      <c r="E945" s="28"/>
    </row>
    <row r="946" ht="15.75" customHeight="1">
      <c r="A946" s="28"/>
      <c r="B946" s="28"/>
      <c r="C946" s="28"/>
      <c r="D946" s="28"/>
      <c r="E946" s="28"/>
    </row>
    <row r="947" ht="15.75" customHeight="1">
      <c r="A947" s="28"/>
      <c r="B947" s="28"/>
      <c r="C947" s="28"/>
      <c r="D947" s="28"/>
      <c r="E947" s="28"/>
    </row>
    <row r="948" ht="15.75" customHeight="1">
      <c r="A948" s="28"/>
      <c r="B948" s="28"/>
      <c r="C948" s="28"/>
      <c r="D948" s="28"/>
      <c r="E948" s="28"/>
    </row>
    <row r="949" ht="15.75" customHeight="1">
      <c r="A949" s="28"/>
      <c r="B949" s="28"/>
      <c r="C949" s="28"/>
      <c r="D949" s="28"/>
      <c r="E949" s="28"/>
    </row>
    <row r="950" ht="15.75" customHeight="1">
      <c r="A950" s="28"/>
      <c r="B950" s="28"/>
      <c r="C950" s="28"/>
      <c r="D950" s="28"/>
      <c r="E950" s="28"/>
    </row>
    <row r="951" ht="15.75" customHeight="1">
      <c r="A951" s="28"/>
      <c r="B951" s="28"/>
      <c r="C951" s="28"/>
      <c r="D951" s="28"/>
      <c r="E951" s="28"/>
    </row>
    <row r="952" ht="15.75" customHeight="1">
      <c r="A952" s="28"/>
      <c r="B952" s="28"/>
      <c r="C952" s="28"/>
      <c r="D952" s="28"/>
      <c r="E952" s="28"/>
    </row>
    <row r="953" ht="15.75" customHeight="1">
      <c r="A953" s="28"/>
      <c r="B953" s="28"/>
      <c r="C953" s="28"/>
      <c r="D953" s="28"/>
      <c r="E953" s="28"/>
    </row>
    <row r="954" ht="15.75" customHeight="1">
      <c r="A954" s="28"/>
      <c r="B954" s="28"/>
      <c r="C954" s="28"/>
      <c r="D954" s="28"/>
      <c r="E954" s="28"/>
    </row>
    <row r="955" ht="15.75" customHeight="1">
      <c r="A955" s="28"/>
      <c r="B955" s="28"/>
      <c r="C955" s="28"/>
      <c r="D955" s="28"/>
      <c r="E955" s="28"/>
    </row>
    <row r="956" ht="15.75" customHeight="1">
      <c r="A956" s="28"/>
      <c r="B956" s="28"/>
      <c r="C956" s="28"/>
      <c r="D956" s="28"/>
      <c r="E956" s="28"/>
    </row>
    <row r="957" ht="15.75" customHeight="1">
      <c r="A957" s="28"/>
      <c r="B957" s="28"/>
      <c r="C957" s="28"/>
      <c r="D957" s="28"/>
      <c r="E957" s="28"/>
    </row>
    <row r="958" ht="15.75" customHeight="1">
      <c r="A958" s="28"/>
      <c r="B958" s="28"/>
      <c r="C958" s="28"/>
      <c r="D958" s="28"/>
      <c r="E958" s="28"/>
    </row>
    <row r="959" ht="15.75" customHeight="1">
      <c r="A959" s="28"/>
      <c r="B959" s="28"/>
      <c r="C959" s="28"/>
      <c r="D959" s="28"/>
      <c r="E959" s="28"/>
    </row>
    <row r="960" ht="15.75" customHeight="1">
      <c r="A960" s="28"/>
      <c r="B960" s="28"/>
      <c r="C960" s="28"/>
      <c r="D960" s="28"/>
      <c r="E960" s="28"/>
    </row>
    <row r="961" ht="15.75" customHeight="1">
      <c r="A961" s="28"/>
      <c r="B961" s="28"/>
      <c r="C961" s="28"/>
      <c r="D961" s="28"/>
      <c r="E961" s="28"/>
    </row>
    <row r="962" ht="15.75" customHeight="1">
      <c r="A962" s="28"/>
      <c r="B962" s="28"/>
      <c r="C962" s="28"/>
      <c r="D962" s="28"/>
      <c r="E962" s="28"/>
    </row>
    <row r="963" ht="15.75" customHeight="1">
      <c r="A963" s="28"/>
      <c r="B963" s="28"/>
      <c r="C963" s="28"/>
      <c r="D963" s="28"/>
      <c r="E963" s="28"/>
    </row>
    <row r="964" ht="15.75" customHeight="1">
      <c r="A964" s="28"/>
      <c r="B964" s="28"/>
      <c r="C964" s="28"/>
      <c r="D964" s="28"/>
      <c r="E964" s="28"/>
    </row>
    <row r="965" ht="15.75" customHeight="1">
      <c r="A965" s="28"/>
      <c r="B965" s="28"/>
      <c r="C965" s="28"/>
      <c r="D965" s="28"/>
      <c r="E965" s="28"/>
    </row>
    <row r="966" ht="15.75" customHeight="1">
      <c r="A966" s="28"/>
      <c r="B966" s="28"/>
      <c r="C966" s="28"/>
      <c r="D966" s="28"/>
      <c r="E966" s="28"/>
    </row>
    <row r="967" ht="15.75" customHeight="1">
      <c r="A967" s="28"/>
      <c r="B967" s="28"/>
      <c r="C967" s="28"/>
      <c r="D967" s="28"/>
      <c r="E967" s="28"/>
    </row>
    <row r="968" ht="15.75" customHeight="1">
      <c r="A968" s="28"/>
      <c r="B968" s="28"/>
      <c r="C968" s="28"/>
      <c r="D968" s="28"/>
      <c r="E968" s="28"/>
    </row>
    <row r="969" ht="15.75" customHeight="1">
      <c r="A969" s="28"/>
      <c r="B969" s="28"/>
      <c r="C969" s="28"/>
      <c r="D969" s="28"/>
      <c r="E969" s="28"/>
    </row>
    <row r="970" ht="15.75" customHeight="1">
      <c r="A970" s="28"/>
      <c r="B970" s="28"/>
      <c r="C970" s="28"/>
      <c r="D970" s="28"/>
      <c r="E970" s="28"/>
    </row>
    <row r="971" ht="15.75" customHeight="1">
      <c r="A971" s="28"/>
      <c r="B971" s="28"/>
      <c r="C971" s="28"/>
      <c r="D971" s="28"/>
      <c r="E971" s="28"/>
    </row>
    <row r="972" ht="15.75" customHeight="1">
      <c r="A972" s="28"/>
      <c r="B972" s="28"/>
      <c r="C972" s="28"/>
      <c r="D972" s="28"/>
      <c r="E972" s="28"/>
    </row>
    <row r="973" ht="15.75" customHeight="1">
      <c r="A973" s="28"/>
      <c r="B973" s="28"/>
      <c r="C973" s="28"/>
      <c r="D973" s="28"/>
      <c r="E973" s="28"/>
    </row>
    <row r="974" ht="15.75" customHeight="1">
      <c r="A974" s="28"/>
      <c r="B974" s="28"/>
      <c r="C974" s="28"/>
      <c r="D974" s="28"/>
      <c r="E974" s="28"/>
    </row>
    <row r="975" ht="15.75" customHeight="1">
      <c r="A975" s="28"/>
      <c r="B975" s="28"/>
      <c r="C975" s="28"/>
      <c r="D975" s="28"/>
      <c r="E975" s="28"/>
    </row>
    <row r="976" ht="15.75" customHeight="1">
      <c r="A976" s="28"/>
      <c r="B976" s="28"/>
      <c r="C976" s="28"/>
      <c r="D976" s="28"/>
      <c r="E976" s="28"/>
    </row>
    <row r="977" ht="15.75" customHeight="1">
      <c r="A977" s="28"/>
      <c r="B977" s="28"/>
      <c r="C977" s="28"/>
      <c r="D977" s="28"/>
      <c r="E977" s="28"/>
    </row>
    <row r="978" ht="15.75" customHeight="1">
      <c r="A978" s="28"/>
      <c r="B978" s="28"/>
      <c r="C978" s="28"/>
      <c r="D978" s="28"/>
      <c r="E978" s="28"/>
    </row>
    <row r="979" ht="15.75" customHeight="1">
      <c r="A979" s="28"/>
      <c r="B979" s="28"/>
      <c r="C979" s="28"/>
      <c r="D979" s="28"/>
      <c r="E979" s="28"/>
    </row>
    <row r="980" ht="15.75" customHeight="1">
      <c r="A980" s="28"/>
      <c r="B980" s="28"/>
      <c r="C980" s="28"/>
      <c r="D980" s="28"/>
      <c r="E980" s="28"/>
    </row>
    <row r="981" ht="15.75" customHeight="1">
      <c r="A981" s="28"/>
      <c r="B981" s="28"/>
      <c r="C981" s="28"/>
      <c r="D981" s="28"/>
      <c r="E981" s="28"/>
    </row>
    <row r="982" ht="15.75" customHeight="1">
      <c r="A982" s="28"/>
      <c r="B982" s="28"/>
      <c r="C982" s="28"/>
      <c r="D982" s="28"/>
      <c r="E982" s="28"/>
    </row>
    <row r="983" ht="15.75" customHeight="1">
      <c r="A983" s="28"/>
      <c r="B983" s="28"/>
      <c r="C983" s="28"/>
      <c r="D983" s="28"/>
      <c r="E983" s="28"/>
    </row>
    <row r="984" ht="15.75" customHeight="1">
      <c r="A984" s="28"/>
      <c r="B984" s="28"/>
      <c r="C984" s="28"/>
      <c r="D984" s="28"/>
      <c r="E984" s="28"/>
    </row>
    <row r="985" ht="15.75" customHeight="1">
      <c r="A985" s="28"/>
      <c r="B985" s="28"/>
      <c r="C985" s="28"/>
      <c r="D985" s="28"/>
      <c r="E985" s="28"/>
    </row>
    <row r="986" ht="15.75" customHeight="1">
      <c r="A986" s="28"/>
      <c r="B986" s="28"/>
      <c r="C986" s="28"/>
      <c r="D986" s="28"/>
      <c r="E986" s="28"/>
    </row>
    <row r="987" ht="15.75" customHeight="1">
      <c r="A987" s="28"/>
      <c r="B987" s="28"/>
      <c r="C987" s="28"/>
      <c r="D987" s="28"/>
      <c r="E987" s="28"/>
    </row>
    <row r="988" ht="15.75" customHeight="1">
      <c r="A988" s="28"/>
      <c r="B988" s="28"/>
      <c r="C988" s="28"/>
      <c r="D988" s="28"/>
      <c r="E988" s="28"/>
    </row>
    <row r="989" ht="15.75" customHeight="1">
      <c r="A989" s="28"/>
      <c r="B989" s="28"/>
      <c r="C989" s="28"/>
      <c r="D989" s="28"/>
      <c r="E989" s="28"/>
    </row>
    <row r="990" ht="15.75" customHeight="1">
      <c r="A990" s="28"/>
      <c r="B990" s="28"/>
      <c r="C990" s="28"/>
      <c r="D990" s="28"/>
      <c r="E990" s="28"/>
    </row>
    <row r="991" ht="15.75" customHeight="1">
      <c r="A991" s="28"/>
      <c r="B991" s="28"/>
      <c r="C991" s="28"/>
      <c r="D991" s="28"/>
      <c r="E991" s="28"/>
    </row>
    <row r="992" ht="15.75" customHeight="1">
      <c r="A992" s="28"/>
      <c r="B992" s="28"/>
      <c r="C992" s="28"/>
      <c r="D992" s="28"/>
      <c r="E992" s="28"/>
    </row>
    <row r="993" ht="15.75" customHeight="1">
      <c r="A993" s="28"/>
      <c r="B993" s="28"/>
      <c r="C993" s="28"/>
      <c r="D993" s="28"/>
      <c r="E993" s="28"/>
    </row>
    <row r="994" ht="15.75" customHeight="1">
      <c r="A994" s="28"/>
      <c r="B994" s="28"/>
      <c r="C994" s="28"/>
      <c r="D994" s="28"/>
      <c r="E994" s="28"/>
    </row>
    <row r="995" ht="15.75" customHeight="1">
      <c r="A995" s="28"/>
      <c r="B995" s="28"/>
      <c r="C995" s="28"/>
      <c r="D995" s="28"/>
      <c r="E995" s="28"/>
    </row>
    <row r="996" ht="15.75" customHeight="1">
      <c r="A996" s="28"/>
      <c r="B996" s="28"/>
      <c r="C996" s="28"/>
      <c r="D996" s="28"/>
      <c r="E996" s="28"/>
    </row>
    <row r="997" ht="15.75" customHeight="1">
      <c r="A997" s="28"/>
      <c r="B997" s="28"/>
      <c r="C997" s="28"/>
      <c r="D997" s="28"/>
      <c r="E997" s="28"/>
    </row>
    <row r="998" ht="15.75" customHeight="1">
      <c r="A998" s="28"/>
      <c r="B998" s="28"/>
      <c r="C998" s="28"/>
      <c r="D998" s="28"/>
      <c r="E998" s="28"/>
    </row>
    <row r="999" ht="15.75" customHeight="1">
      <c r="A999" s="28"/>
      <c r="B999" s="28"/>
      <c r="C999" s="28"/>
      <c r="D999" s="28"/>
      <c r="E999" s="28"/>
    </row>
    <row r="1000" ht="15.75" customHeight="1">
      <c r="A1000" s="28"/>
      <c r="B1000" s="28"/>
      <c r="C1000" s="28"/>
      <c r="D1000" s="28"/>
      <c r="E1000" s="28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71"/>
    <col customWidth="1" min="2" max="2" width="12.0"/>
    <col customWidth="1" min="3" max="3" width="27.86"/>
    <col customWidth="1" min="4" max="4" width="21.0"/>
    <col customWidth="1" min="5" max="5" width="26.43"/>
    <col customWidth="1" min="6" max="6" width="26.71"/>
    <col customWidth="1" min="7" max="8" width="12.0"/>
    <col customWidth="1" min="9" max="9" width="22.29"/>
    <col customWidth="1" min="10" max="10" width="26.43"/>
    <col customWidth="1" min="11" max="11" width="34.0"/>
    <col customWidth="1" min="12" max="12" width="23.86"/>
    <col customWidth="1" min="13" max="13" width="12.57"/>
    <col customWidth="1" min="14" max="14" width="14.71"/>
    <col customWidth="1" min="15" max="15" width="14.57"/>
    <col customWidth="1" min="16" max="16" width="15.14"/>
    <col customWidth="1" min="17" max="17" width="26.29"/>
    <col customWidth="1" min="18" max="18" width="27.29"/>
    <col customWidth="1" min="19" max="26" width="8.71"/>
  </cols>
  <sheetData>
    <row r="1">
      <c r="A1" s="151" t="s">
        <v>465</v>
      </c>
      <c r="B1" s="151" t="s">
        <v>469</v>
      </c>
      <c r="C1" s="151" t="s">
        <v>470</v>
      </c>
      <c r="D1" s="151" t="s">
        <v>471</v>
      </c>
      <c r="E1" s="151" t="s">
        <v>472</v>
      </c>
      <c r="F1" s="151" t="s">
        <v>473</v>
      </c>
      <c r="G1" s="151" t="s">
        <v>474</v>
      </c>
      <c r="H1" s="151" t="s">
        <v>475</v>
      </c>
      <c r="I1" s="151" t="s">
        <v>476</v>
      </c>
      <c r="J1" s="151" t="s">
        <v>477</v>
      </c>
      <c r="K1" s="151" t="s">
        <v>478</v>
      </c>
      <c r="L1" s="151" t="s">
        <v>479</v>
      </c>
      <c r="M1" s="151" t="s">
        <v>480</v>
      </c>
      <c r="N1" s="151" t="s">
        <v>481</v>
      </c>
      <c r="O1" s="151" t="s">
        <v>378</v>
      </c>
      <c r="P1" s="151" t="s">
        <v>482</v>
      </c>
      <c r="Q1" s="151" t="s">
        <v>483</v>
      </c>
      <c r="R1" s="151" t="s">
        <v>484</v>
      </c>
    </row>
    <row r="2">
      <c r="A2" s="20" t="s">
        <v>148</v>
      </c>
      <c r="B2" s="20">
        <v>13.0</v>
      </c>
      <c r="C2" s="20">
        <v>0.0439</v>
      </c>
      <c r="D2" s="20">
        <v>12.67</v>
      </c>
      <c r="E2" s="20">
        <v>37.21</v>
      </c>
      <c r="F2" s="20">
        <v>13.86</v>
      </c>
      <c r="G2" s="20">
        <v>3.335296622722008</v>
      </c>
      <c r="H2" s="20">
        <v>1.780435419101225</v>
      </c>
      <c r="I2" s="20">
        <v>0.1524023282206142</v>
      </c>
      <c r="J2" s="20">
        <v>0.1641767689835655</v>
      </c>
      <c r="K2" s="20">
        <v>0.003159268146378188</v>
      </c>
      <c r="L2" s="20">
        <v>0.1065794551168526</v>
      </c>
      <c r="M2" s="20">
        <v>0.07835374999999999</v>
      </c>
      <c r="N2" s="20">
        <v>86.64230000000005</v>
      </c>
      <c r="O2" s="20">
        <v>2.256799999999947</v>
      </c>
      <c r="P2" s="20">
        <v>11.1009</v>
      </c>
      <c r="Q2" s="20">
        <v>5.149846767868567E-6</v>
      </c>
      <c r="R2" s="20">
        <v>0.7469218316328005</v>
      </c>
    </row>
    <row r="3">
      <c r="A3" s="20" t="s">
        <v>151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</row>
    <row r="4">
      <c r="A4" s="20" t="s">
        <v>152</v>
      </c>
      <c r="B4" s="20">
        <v>7.4</v>
      </c>
      <c r="C4" s="20">
        <v>0.0523</v>
      </c>
      <c r="D4" s="20">
        <v>16.716</v>
      </c>
      <c r="E4" s="20">
        <v>33.06</v>
      </c>
      <c r="F4" s="20">
        <v>12.5</v>
      </c>
      <c r="G4" s="20">
        <v>3.998633354972712</v>
      </c>
      <c r="H4" s="20">
        <v>1.761393769395145</v>
      </c>
      <c r="I4" s="20">
        <v>0.07322595798081849</v>
      </c>
      <c r="J4" s="20">
        <v>0.04841408244812361</v>
      </c>
      <c r="K4" s="20">
        <v>0.001434930887639012</v>
      </c>
      <c r="L4" s="20">
        <v>0.04102499043886038</v>
      </c>
      <c r="M4" s="20">
        <v>0.06218000000000001</v>
      </c>
      <c r="N4" s="20">
        <v>78.33219999999997</v>
      </c>
      <c r="O4" s="20">
        <v>1.426600000000054</v>
      </c>
      <c r="P4" s="20">
        <v>20.24119999999997</v>
      </c>
      <c r="Q4" s="20">
        <v>5.868043161442629E-6</v>
      </c>
      <c r="R4" s="20">
        <v>0.851087370908143</v>
      </c>
    </row>
    <row r="5">
      <c r="A5" s="20" t="s">
        <v>153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</row>
    <row r="6">
      <c r="A6" s="20" t="s">
        <v>154</v>
      </c>
      <c r="B6" s="20">
        <v>14.3</v>
      </c>
      <c r="C6" s="20">
        <v>0.0496</v>
      </c>
      <c r="D6" s="20">
        <v>14.386</v>
      </c>
      <c r="E6" s="20">
        <v>41.2</v>
      </c>
      <c r="F6" s="20">
        <v>13.78</v>
      </c>
      <c r="G6" s="20">
        <v>3.787514891198184</v>
      </c>
      <c r="H6" s="20">
        <v>1.76676393903573</v>
      </c>
      <c r="I6" s="20">
        <v>0.1629480713013084</v>
      </c>
      <c r="J6" s="20">
        <v>0.1889135943631022</v>
      </c>
      <c r="K6" s="20">
        <v>0.004293406058615847</v>
      </c>
      <c r="L6" s="20">
        <v>0.1187183572410088</v>
      </c>
      <c r="M6" s="20">
        <v>0.0783675</v>
      </c>
      <c r="N6" s="20">
        <v>86.29300000000002</v>
      </c>
      <c r="O6" s="20">
        <v>1.592299999999979</v>
      </c>
      <c r="P6" s="20">
        <v>12.1147</v>
      </c>
      <c r="Q6" s="20">
        <v>5.509291849511564E-6</v>
      </c>
      <c r="R6" s="20">
        <v>0.7990549126454821</v>
      </c>
    </row>
    <row r="7">
      <c r="A7" s="20" t="s">
        <v>155</v>
      </c>
      <c r="B7" s="20">
        <v>8.0</v>
      </c>
      <c r="C7" s="20">
        <v>0.0539</v>
      </c>
      <c r="D7" s="20">
        <v>12.798</v>
      </c>
      <c r="E7" s="20">
        <v>73.93</v>
      </c>
      <c r="F7" s="20">
        <v>16.84</v>
      </c>
      <c r="G7" s="20">
        <v>3.328795488305564</v>
      </c>
      <c r="H7" s="20">
        <v>1.757913535577633</v>
      </c>
      <c r="I7" s="20">
        <v>0.09119648762775802</v>
      </c>
      <c r="J7" s="20">
        <v>0.06573947383834694</v>
      </c>
      <c r="K7" s="20">
        <v>0.007772914863819007</v>
      </c>
      <c r="L7" s="20">
        <v>0.05490295877664132</v>
      </c>
      <c r="M7" s="20">
        <v>0.069585</v>
      </c>
      <c r="N7" s="20">
        <v>82.51589999999999</v>
      </c>
      <c r="O7" s="20">
        <v>1.5608</v>
      </c>
      <c r="P7" s="20">
        <v>15.92330000000001</v>
      </c>
      <c r="Q7" s="20">
        <v>5.445161810936551E-6</v>
      </c>
      <c r="R7" s="20">
        <v>0.789753640581623</v>
      </c>
    </row>
    <row r="8">
      <c r="A8" s="20" t="s">
        <v>156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</row>
    <row r="9">
      <c r="A9" s="20" t="s">
        <v>157</v>
      </c>
      <c r="B9" s="20">
        <v>17.0</v>
      </c>
      <c r="C9" s="20">
        <v>0.0601</v>
      </c>
      <c r="D9" s="20">
        <v>15.724</v>
      </c>
      <c r="E9" s="20">
        <v>62.4</v>
      </c>
      <c r="F9" s="20">
        <v>15.29</v>
      </c>
      <c r="G9" s="20">
        <v>4.056321345982034</v>
      </c>
      <c r="H9" s="20">
        <v>1.75156030512341</v>
      </c>
      <c r="I9" s="20">
        <v>0.1682999789143542</v>
      </c>
      <c r="J9" s="20">
        <v>0.2197757375656304</v>
      </c>
      <c r="K9" s="20">
        <v>0.01180981319312472</v>
      </c>
      <c r="L9" s="20">
        <v>0.1332951765577031</v>
      </c>
      <c r="M9" s="20">
        <v>0.07377</v>
      </c>
      <c r="N9" s="20">
        <v>85.14350000000003</v>
      </c>
      <c r="O9" s="20">
        <v>2.144799999999973</v>
      </c>
      <c r="P9" s="20">
        <v>12.7117</v>
      </c>
      <c r="Q9" s="20">
        <v>4.856394217371892E-6</v>
      </c>
      <c r="R9" s="20">
        <v>0.704360154287008</v>
      </c>
    </row>
    <row r="10">
      <c r="A10" s="20" t="s">
        <v>158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</row>
    <row r="11">
      <c r="A11" s="20" t="s">
        <v>485</v>
      </c>
      <c r="B11" s="20">
        <v>6.2</v>
      </c>
      <c r="C11" s="20">
        <v>0.0444</v>
      </c>
      <c r="D11" s="20">
        <v>12.724</v>
      </c>
      <c r="E11" s="20">
        <v>34.36</v>
      </c>
      <c r="F11" s="20">
        <v>13.94</v>
      </c>
      <c r="G11" s="20">
        <v>3.360554018993587</v>
      </c>
      <c r="H11" s="20">
        <v>1.781808014222408</v>
      </c>
      <c r="I11" s="20">
        <v>0.03244731512136979</v>
      </c>
      <c r="J11" s="20">
        <v>0.01676204188941416</v>
      </c>
      <c r="K11" s="20">
        <v>0.001283769677620543</v>
      </c>
      <c r="L11" s="20">
        <v>0.01683104222946816</v>
      </c>
      <c r="M11" s="20">
        <v>0.03883125</v>
      </c>
      <c r="N11" s="20">
        <v>88.69859999999997</v>
      </c>
      <c r="O11" s="20">
        <v>1.194600000000019</v>
      </c>
      <c r="P11" s="20">
        <v>10.10680000000001</v>
      </c>
      <c r="Q11" s="20">
        <v>7.68214838335387E-6</v>
      </c>
      <c r="R11" s="20">
        <v>1.114200985002215</v>
      </c>
    </row>
    <row r="12">
      <c r="A12" s="20" t="s">
        <v>160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</row>
    <row r="13">
      <c r="A13" s="20" t="s">
        <v>161</v>
      </c>
      <c r="B13" s="20">
        <v>7.41</v>
      </c>
      <c r="C13" s="20">
        <v>0.0479</v>
      </c>
      <c r="D13" s="20">
        <v>11.938</v>
      </c>
      <c r="E13" s="20">
        <v>64.72</v>
      </c>
      <c r="F13" s="20">
        <v>16.04</v>
      </c>
      <c r="G13" s="20">
        <v>3.154526859035736</v>
      </c>
      <c r="H13" s="20">
        <v>1.782919199109952</v>
      </c>
      <c r="I13" s="20">
        <v>0.06680209180937789</v>
      </c>
      <c r="J13" s="20">
        <v>0.04356115905492496</v>
      </c>
      <c r="K13" s="20">
        <v>0.005440183954966676</v>
      </c>
      <c r="L13" s="20">
        <v>0.03860114493975651</v>
      </c>
      <c r="M13" s="20">
        <v>0.0583675</v>
      </c>
      <c r="N13" s="20">
        <v>91.04580000000004</v>
      </c>
      <c r="O13" s="20">
        <v>1.195199999999949</v>
      </c>
      <c r="P13" s="20">
        <v>7.759000000000008</v>
      </c>
      <c r="Q13" s="20">
        <v>3.798805116048628E-6</v>
      </c>
      <c r="R13" s="20">
        <v>0.5509698838028629</v>
      </c>
    </row>
    <row r="14">
      <c r="A14" s="20" t="s">
        <v>163</v>
      </c>
      <c r="B14" s="20">
        <v>11.9</v>
      </c>
      <c r="C14" s="20">
        <v>0.1167</v>
      </c>
      <c r="D14" s="20">
        <v>24.842</v>
      </c>
      <c r="E14" s="20">
        <v>262.47</v>
      </c>
      <c r="F14" s="20">
        <v>18.79</v>
      </c>
      <c r="G14" s="20">
        <v>6.445454685449283</v>
      </c>
      <c r="H14" s="20">
        <v>1.639706341420937</v>
      </c>
      <c r="I14" s="20">
        <v>1.603697986167734</v>
      </c>
      <c r="J14" s="20">
        <v>2.375730690881567</v>
      </c>
      <c r="K14" s="20">
        <v>0.1562392873347486</v>
      </c>
      <c r="L14" s="20">
        <v>1.378555988128016</v>
      </c>
      <c r="M14" s="20">
        <v>0.407005</v>
      </c>
      <c r="N14" s="20">
        <v>69.951</v>
      </c>
      <c r="O14" s="20">
        <v>25.55220000000001</v>
      </c>
      <c r="P14" s="20">
        <v>4.496800000000001</v>
      </c>
      <c r="Q14" s="20">
        <v>4.452848473436916E-6</v>
      </c>
      <c r="R14" s="20">
        <v>0.6458308154942182</v>
      </c>
    </row>
    <row r="15">
      <c r="A15" s="20" t="s">
        <v>164</v>
      </c>
      <c r="B15" s="20">
        <v>24.48</v>
      </c>
      <c r="C15" s="20">
        <v>0.1121</v>
      </c>
      <c r="D15" s="20">
        <v>12.989</v>
      </c>
      <c r="E15" s="20">
        <v>606.62</v>
      </c>
      <c r="F15" s="20">
        <v>34.51</v>
      </c>
      <c r="G15" s="20">
        <v>3.424179733128876</v>
      </c>
      <c r="H15" s="20">
        <v>1.64338767545423</v>
      </c>
      <c r="I15" s="20">
        <v>3.592337197813102</v>
      </c>
      <c r="J15" s="20">
        <v>9.734054869641852</v>
      </c>
      <c r="K15" s="20">
        <v>1.712990123211134</v>
      </c>
      <c r="L15" s="20">
        <v>5.013127396888696</v>
      </c>
      <c r="M15" s="20">
        <v>0.500135</v>
      </c>
      <c r="N15" s="20">
        <v>62.82020000000004</v>
      </c>
      <c r="O15" s="20">
        <v>30.79389999999995</v>
      </c>
      <c r="P15" s="20">
        <v>6.385900000000006</v>
      </c>
      <c r="Q15" s="20">
        <v>2.148239862096771E-6</v>
      </c>
      <c r="R15" s="20">
        <v>0.3115757273780046</v>
      </c>
    </row>
    <row r="16">
      <c r="A16" s="20" t="s">
        <v>486</v>
      </c>
      <c r="B16" s="20">
        <v>23.0</v>
      </c>
      <c r="C16" s="20">
        <v>0.0884</v>
      </c>
      <c r="D16" s="20">
        <v>15.598</v>
      </c>
      <c r="E16" s="20">
        <v>196.8</v>
      </c>
      <c r="F16" s="20">
        <v>22.7</v>
      </c>
      <c r="G16" s="20">
        <v>4.126085955047964</v>
      </c>
      <c r="H16" s="20">
        <v>1.69774385415792</v>
      </c>
      <c r="I16" s="20">
        <v>1.513653272007384</v>
      </c>
      <c r="J16" s="20">
        <v>3.427925255078163</v>
      </c>
      <c r="K16" s="20">
        <v>0.1639667841048219</v>
      </c>
      <c r="L16" s="20">
        <v>1.701848437063456</v>
      </c>
      <c r="M16" s="20">
        <v>0.28573875</v>
      </c>
      <c r="N16" s="20">
        <v>80.54880000000006</v>
      </c>
      <c r="O16" s="20">
        <v>9.594299999999945</v>
      </c>
      <c r="P16" s="20">
        <v>9.856899999999998</v>
      </c>
      <c r="Q16" s="20">
        <v>3.27410243900391E-6</v>
      </c>
      <c r="R16" s="20">
        <v>0.4748682244202713</v>
      </c>
    </row>
    <row r="17">
      <c r="A17" s="20" t="s">
        <v>487</v>
      </c>
      <c r="B17" s="20">
        <v>9.38</v>
      </c>
      <c r="C17" s="20">
        <v>0.0625</v>
      </c>
      <c r="D17" s="20">
        <v>12.423</v>
      </c>
      <c r="E17" s="20">
        <v>78.19</v>
      </c>
      <c r="F17" s="20">
        <v>20.11</v>
      </c>
      <c r="G17" s="20">
        <v>3.232193675778436</v>
      </c>
      <c r="H17" s="20">
        <v>1.752132867658324</v>
      </c>
      <c r="I17" s="20">
        <v>0.1870748718709752</v>
      </c>
      <c r="J17" s="20">
        <v>0.1679968891573703</v>
      </c>
      <c r="K17" s="20">
        <v>0.01022794184100634</v>
      </c>
      <c r="L17" s="20">
        <v>0.1217665676231173</v>
      </c>
      <c r="M17" s="20">
        <v>0.1052925</v>
      </c>
      <c r="N17" s="20">
        <v>80.14960000000002</v>
      </c>
      <c r="O17" s="20">
        <v>10.68209999999998</v>
      </c>
      <c r="P17" s="20">
        <v>9.168300000000004</v>
      </c>
      <c r="Q17" s="20">
        <v>3.863992992145669E-6</v>
      </c>
      <c r="R17" s="20">
        <v>0.5604245821675692</v>
      </c>
    </row>
    <row r="18">
      <c r="A18" s="20" t="s">
        <v>167</v>
      </c>
      <c r="B18" s="20">
        <v>9.0</v>
      </c>
      <c r="C18" s="20">
        <v>0.0745</v>
      </c>
      <c r="D18" s="20">
        <v>19.115</v>
      </c>
      <c r="E18" s="20">
        <v>70.05</v>
      </c>
      <c r="F18" s="20">
        <v>15.59</v>
      </c>
      <c r="G18" s="20">
        <v>4.458341787078793</v>
      </c>
      <c r="H18" s="20">
        <v>1.722717234243287</v>
      </c>
      <c r="I18" s="20">
        <v>0.08339437971761623</v>
      </c>
      <c r="J18" s="20">
        <v>0.06403725956154174</v>
      </c>
      <c r="K18" s="20">
        <v>0.008011149048097925</v>
      </c>
      <c r="L18" s="20">
        <v>0.05181426277575197</v>
      </c>
      <c r="M18" s="20">
        <v>0.06189</v>
      </c>
      <c r="N18" s="20">
        <v>88.55839999999998</v>
      </c>
      <c r="O18" s="20">
        <v>1.667600000000029</v>
      </c>
      <c r="P18" s="20">
        <v>9.773999999999994</v>
      </c>
      <c r="Q18" s="20">
        <v>4.306056682445037E-6</v>
      </c>
      <c r="R18" s="20">
        <v>0.6245404745698236</v>
      </c>
    </row>
    <row r="19">
      <c r="A19" s="20" t="s">
        <v>168</v>
      </c>
      <c r="B19" s="20">
        <v>24.43</v>
      </c>
      <c r="C19" s="20">
        <v>0.0904</v>
      </c>
      <c r="D19" s="20">
        <v>16.637</v>
      </c>
      <c r="E19" s="20">
        <v>162.4</v>
      </c>
      <c r="F19" s="20">
        <v>21.74</v>
      </c>
      <c r="G19" s="20">
        <v>3.566486403206973</v>
      </c>
      <c r="H19" s="20">
        <v>1.686740664898232</v>
      </c>
      <c r="I19" s="20">
        <v>1.555116955989936</v>
      </c>
      <c r="J19" s="20">
        <v>3.680334379683483</v>
      </c>
      <c r="K19" s="20">
        <v>0.1193705577805277</v>
      </c>
      <c r="L19" s="20">
        <v>1.784940631151316</v>
      </c>
      <c r="M19" s="20">
        <v>0.2828</v>
      </c>
      <c r="N19" s="20">
        <v>74.79129999999996</v>
      </c>
      <c r="O19" s="20">
        <v>9.10030000000004</v>
      </c>
      <c r="P19" s="20">
        <v>16.1084</v>
      </c>
      <c r="Q19" s="20">
        <v>2.607365197407045E-6</v>
      </c>
      <c r="R19" s="20">
        <v>0.3781662012030941</v>
      </c>
    </row>
    <row r="20">
      <c r="A20" s="20" t="s">
        <v>169</v>
      </c>
      <c r="B20" s="20">
        <v>12.4</v>
      </c>
      <c r="C20" s="20">
        <v>0.0507</v>
      </c>
      <c r="D20" s="20">
        <v>10.376</v>
      </c>
      <c r="E20" s="20">
        <v>80.3</v>
      </c>
      <c r="F20" s="20">
        <v>19.53</v>
      </c>
      <c r="G20" s="20">
        <v>2.34900044016594</v>
      </c>
      <c r="H20" s="20">
        <v>1.765907633799381</v>
      </c>
      <c r="I20" s="20">
        <v>0.0916990766145246</v>
      </c>
      <c r="J20" s="20">
        <v>0.08827963392706907</v>
      </c>
      <c r="K20" s="20">
        <v>0.01414929539448303</v>
      </c>
      <c r="L20" s="20">
        <v>0.06470933531202556</v>
      </c>
      <c r="M20" s="20">
        <v>0.05667000000000001</v>
      </c>
      <c r="N20" s="20">
        <v>84.9031</v>
      </c>
      <c r="O20" s="20">
        <v>1.335100000000015</v>
      </c>
      <c r="P20" s="20">
        <v>13.76179999999999</v>
      </c>
      <c r="Q20" s="20">
        <v>2.845240434013084E-6</v>
      </c>
      <c r="R20" s="20">
        <v>0.4126670738376801</v>
      </c>
    </row>
    <row r="21" ht="15.75" customHeight="1">
      <c r="A21" s="20" t="s">
        <v>170</v>
      </c>
      <c r="B21" s="20">
        <v>13.5</v>
      </c>
      <c r="C21" s="20">
        <v>0.105</v>
      </c>
      <c r="D21" s="20">
        <v>15.518</v>
      </c>
      <c r="E21" s="20">
        <v>492.81</v>
      </c>
      <c r="F21" s="20">
        <v>27.07</v>
      </c>
      <c r="G21" s="20">
        <v>3.824843931806674</v>
      </c>
      <c r="H21" s="20">
        <v>1.662509886579337</v>
      </c>
      <c r="I21" s="20">
        <v>2.166377751703823</v>
      </c>
      <c r="J21" s="20">
        <v>3.659105261718439</v>
      </c>
      <c r="K21" s="20">
        <v>0.6162807142939547</v>
      </c>
      <c r="L21" s="20">
        <v>2.147254575905406</v>
      </c>
      <c r="M21" s="20">
        <v>0.4705</v>
      </c>
      <c r="N21" s="20">
        <v>67.76550000000006</v>
      </c>
      <c r="O21" s="20">
        <v>26.17739999999995</v>
      </c>
      <c r="P21" s="20">
        <v>6.057099999999993</v>
      </c>
      <c r="Q21" s="20">
        <v>3.038942933263369E-6</v>
      </c>
      <c r="R21" s="20">
        <v>0.4407612350920654</v>
      </c>
    </row>
    <row r="22" ht="15.75" customHeight="1">
      <c r="A22" s="20" t="s">
        <v>171</v>
      </c>
      <c r="B22" s="20">
        <v>12.51</v>
      </c>
      <c r="C22" s="20">
        <v>0.1014</v>
      </c>
      <c r="D22" s="20">
        <v>19.337</v>
      </c>
      <c r="E22" s="20">
        <v>200.78</v>
      </c>
      <c r="F22" s="20">
        <v>20.97</v>
      </c>
      <c r="G22" s="20">
        <v>5.057179726522844</v>
      </c>
      <c r="H22" s="20">
        <v>1.672529185316541</v>
      </c>
      <c r="I22" s="20">
        <v>1.17415484163367</v>
      </c>
      <c r="J22" s="20">
        <v>1.710069795155733</v>
      </c>
      <c r="K22" s="20">
        <v>0.09422681819087264</v>
      </c>
      <c r="L22" s="20">
        <v>0.9928171516600918</v>
      </c>
      <c r="M22" s="20">
        <v>0.3212812500000001</v>
      </c>
      <c r="N22" s="20">
        <v>74.58180000000006</v>
      </c>
      <c r="O22" s="20">
        <v>15.30049999999994</v>
      </c>
      <c r="P22" s="20">
        <v>10.1177</v>
      </c>
      <c r="Q22" s="20">
        <v>3.67974950703658E-6</v>
      </c>
      <c r="R22" s="20">
        <v>0.5337023343867778</v>
      </c>
    </row>
    <row r="23" ht="15.75" customHeight="1">
      <c r="A23" s="20" t="s">
        <v>172</v>
      </c>
      <c r="B23" s="20">
        <v>20.91</v>
      </c>
      <c r="C23" s="20">
        <v>0.0796</v>
      </c>
      <c r="D23" s="20">
        <v>13.655</v>
      </c>
      <c r="E23" s="20">
        <v>143.57</v>
      </c>
      <c r="F23" s="20">
        <v>23.32</v>
      </c>
      <c r="G23" s="20">
        <v>3.556103123386373</v>
      </c>
      <c r="H23" s="20">
        <v>1.696613547345774</v>
      </c>
      <c r="I23" s="20">
        <v>0.8115933315181902</v>
      </c>
      <c r="J23" s="20">
        <v>1.562360603409896</v>
      </c>
      <c r="K23" s="20">
        <v>0.07938684175700951</v>
      </c>
      <c r="L23" s="20">
        <v>0.8177802588950319</v>
      </c>
      <c r="M23" s="20">
        <v>0.1954614285714286</v>
      </c>
      <c r="N23" s="20">
        <v>76.85499999999998</v>
      </c>
      <c r="O23" s="20">
        <v>13.34590000000001</v>
      </c>
      <c r="P23" s="20">
        <v>9.799100000000012</v>
      </c>
      <c r="Q23" s="20">
        <v>3.078001541826241E-6</v>
      </c>
      <c r="R23" s="20">
        <v>0.4464262050928881</v>
      </c>
    </row>
    <row r="24" ht="15.75" customHeight="1">
      <c r="A24" s="20" t="s">
        <v>173</v>
      </c>
      <c r="B24" s="20">
        <v>22.5</v>
      </c>
      <c r="C24" s="20">
        <v>0.088</v>
      </c>
      <c r="D24" s="20">
        <v>14.733</v>
      </c>
      <c r="E24" s="20">
        <v>166.62</v>
      </c>
      <c r="F24" s="20">
        <v>23.88</v>
      </c>
      <c r="G24" s="20">
        <v>3.879050414462755</v>
      </c>
      <c r="H24" s="20">
        <v>0.748411222464</v>
      </c>
      <c r="I24" s="20">
        <v>0.599311385193779</v>
      </c>
      <c r="J24" s="20">
        <v>1.15335355395121</v>
      </c>
      <c r="K24" s="20">
        <v>0.2608233741736679</v>
      </c>
      <c r="L24" s="20">
        <v>0.671162771106219</v>
      </c>
      <c r="M24" s="20">
        <v>0.15348</v>
      </c>
      <c r="N24" s="20">
        <v>92.86360000000005</v>
      </c>
      <c r="O24" s="20">
        <v>0.8748999999999443</v>
      </c>
      <c r="P24" s="20">
        <v>6.261500000000008</v>
      </c>
      <c r="Q24" s="20">
        <v>3.019959409714404E-6</v>
      </c>
      <c r="R24" s="20">
        <v>0.4380079088633112</v>
      </c>
    </row>
    <row r="25" ht="15.75" customHeight="1">
      <c r="A25" s="20" t="s">
        <v>174</v>
      </c>
      <c r="B25" s="20">
        <v>18.58</v>
      </c>
      <c r="C25" s="20">
        <v>0.1781</v>
      </c>
      <c r="D25" s="20">
        <v>21.42</v>
      </c>
      <c r="E25" s="20">
        <v>798.49</v>
      </c>
      <c r="F25" s="20">
        <v>33.26</v>
      </c>
      <c r="G25" s="20">
        <v>5.564249506226203</v>
      </c>
      <c r="H25" s="20">
        <v>1.52330093892971</v>
      </c>
      <c r="I25" s="20">
        <v>2.958712669674449</v>
      </c>
      <c r="J25" s="20">
        <v>6.481951806341938</v>
      </c>
      <c r="K25" s="20">
        <v>2.430238992323924</v>
      </c>
      <c r="L25" s="20">
        <v>3.956967822780104</v>
      </c>
      <c r="M25" s="20">
        <v>0.499725</v>
      </c>
      <c r="N25" s="20">
        <v>63.03579999999996</v>
      </c>
      <c r="O25" s="20">
        <v>28.66320000000004</v>
      </c>
      <c r="P25" s="20">
        <v>8.301000000000005</v>
      </c>
      <c r="Q25" s="20">
        <v>2.759810797062329E-6</v>
      </c>
      <c r="R25" s="20">
        <v>0.4002765574236563</v>
      </c>
    </row>
    <row r="26" ht="15.75" customHeight="1">
      <c r="A26" s="20" t="s">
        <v>175</v>
      </c>
      <c r="B26" s="20">
        <v>10.1</v>
      </c>
      <c r="C26" s="20">
        <v>0.0877</v>
      </c>
      <c r="D26" s="20">
        <v>23.486</v>
      </c>
      <c r="E26" s="20">
        <v>75.93</v>
      </c>
      <c r="F26" s="20">
        <v>14.94</v>
      </c>
      <c r="G26" s="20">
        <v>6.476893954978801</v>
      </c>
      <c r="H26" s="20">
        <v>1.704924756959212</v>
      </c>
      <c r="I26" s="20">
        <v>0.1169314919044356</v>
      </c>
      <c r="J26" s="20">
        <v>0.1022552620205262</v>
      </c>
      <c r="K26" s="20">
        <v>0.01067315897158994</v>
      </c>
      <c r="L26" s="20">
        <v>0.07661997096551723</v>
      </c>
      <c r="M26" s="20">
        <v>0.0737675</v>
      </c>
      <c r="N26" s="20">
        <v>84.11769999999996</v>
      </c>
      <c r="O26" s="20">
        <v>2.072500000000053</v>
      </c>
      <c r="P26" s="20">
        <v>13.80979999999999</v>
      </c>
      <c r="Q26" s="20">
        <v>7.555551839471582E-6</v>
      </c>
      <c r="R26" s="20">
        <v>1.095839715881565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2024-01-08T17:42:52Z</dcterms:created>
  <dc:creator>Pamela Oliveira Neves</dc:creator>
</cp:coreProperties>
</file>