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ra\Desktop\Movimento\"/>
    </mc:Choice>
  </mc:AlternateContent>
  <xr:revisionPtr revIDLastSave="0" documentId="13_ncr:1_{4EEA41E6-5F11-4790-A6F9-05E9D6C60C8D}" xr6:coauthVersionLast="45" xr6:coauthVersionMax="45" xr10:uidLastSave="{00000000-0000-0000-0000-000000000000}"/>
  <bookViews>
    <workbookView xWindow="29325" yWindow="435" windowWidth="27660" windowHeight="14790" xr2:uid="{1B92C9DC-1BCC-4913-8E05-BA3C7A2B49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6" i="1" l="1"/>
  <c r="R7" i="1"/>
  <c r="R5" i="1"/>
  <c r="R4" i="1"/>
  <c r="F19" i="1"/>
  <c r="L19" i="1"/>
  <c r="G17" i="1"/>
  <c r="G19" i="1" s="1"/>
  <c r="H17" i="1"/>
  <c r="H19" i="1" s="1"/>
  <c r="I17" i="1"/>
  <c r="I19" i="1" s="1"/>
  <c r="J17" i="1"/>
  <c r="J19" i="1" s="1"/>
  <c r="K17" i="1"/>
  <c r="K19" i="1" s="1"/>
  <c r="L17" i="1"/>
  <c r="M17" i="1"/>
  <c r="M19" i="1" s="1"/>
  <c r="N17" i="1"/>
  <c r="N19" i="1" s="1"/>
  <c r="F17" i="1"/>
  <c r="P17" i="1"/>
  <c r="P19" i="1" s="1"/>
  <c r="Q17" i="1"/>
  <c r="Q19" i="1" s="1"/>
  <c r="O17" i="1"/>
  <c r="O19" i="1" s="1"/>
  <c r="M15" i="1"/>
  <c r="F15" i="1"/>
  <c r="G13" i="1"/>
  <c r="H13" i="1"/>
  <c r="I13" i="1"/>
  <c r="J13" i="1"/>
  <c r="K13" i="1"/>
  <c r="L13" i="1"/>
  <c r="M13" i="1"/>
  <c r="N13" i="1"/>
  <c r="F13" i="1"/>
  <c r="P13" i="1"/>
  <c r="Q13" i="1"/>
  <c r="O13" i="1"/>
  <c r="G12" i="1"/>
  <c r="H12" i="1"/>
  <c r="I12" i="1"/>
  <c r="J12" i="1"/>
  <c r="K12" i="1"/>
  <c r="L12" i="1"/>
  <c r="M12" i="1"/>
  <c r="N12" i="1"/>
  <c r="F12" i="1"/>
  <c r="Q12" i="1"/>
  <c r="O12" i="1"/>
  <c r="G11" i="1"/>
  <c r="G15" i="1" s="1"/>
  <c r="H11" i="1"/>
  <c r="H15" i="1" s="1"/>
  <c r="I11" i="1"/>
  <c r="I15" i="1" s="1"/>
  <c r="J11" i="1"/>
  <c r="J15" i="1" s="1"/>
  <c r="K11" i="1"/>
  <c r="K15" i="1" s="1"/>
  <c r="L11" i="1"/>
  <c r="M11" i="1"/>
  <c r="N11" i="1"/>
  <c r="N15" i="1" s="1"/>
  <c r="F11" i="1"/>
  <c r="P11" i="1"/>
  <c r="P15" i="1" s="1"/>
  <c r="Q11" i="1"/>
  <c r="Q15" i="1" s="1"/>
  <c r="O11" i="1"/>
  <c r="O15" i="1" s="1"/>
  <c r="G9" i="1"/>
  <c r="H9" i="1"/>
  <c r="I9" i="1"/>
  <c r="J9" i="1"/>
  <c r="K9" i="1"/>
  <c r="K20" i="1" s="1"/>
  <c r="L9" i="1"/>
  <c r="M9" i="1"/>
  <c r="N9" i="1"/>
  <c r="F9" i="1"/>
  <c r="P9" i="1"/>
  <c r="Q9" i="1"/>
  <c r="O9" i="1"/>
  <c r="G8" i="1"/>
  <c r="G10" i="1" s="1"/>
  <c r="H8" i="1"/>
  <c r="I8" i="1"/>
  <c r="I10" i="1" s="1"/>
  <c r="J8" i="1"/>
  <c r="K8" i="1"/>
  <c r="K10" i="1" s="1"/>
  <c r="L8" i="1"/>
  <c r="L10" i="1" s="1"/>
  <c r="M8" i="1"/>
  <c r="M10" i="1" s="1"/>
  <c r="N8" i="1"/>
  <c r="N10" i="1" s="1"/>
  <c r="F10" i="1"/>
  <c r="P8" i="1"/>
  <c r="P10" i="1" s="1"/>
  <c r="Q8" i="1"/>
  <c r="Q10" i="1" s="1"/>
  <c r="O8" i="1"/>
  <c r="O10" i="1" s="1"/>
  <c r="J20" i="1" l="1"/>
  <c r="R17" i="1"/>
  <c r="R13" i="1"/>
  <c r="R10" i="1"/>
  <c r="G20" i="1"/>
  <c r="R12" i="1"/>
  <c r="R11" i="1"/>
  <c r="R9" i="1"/>
  <c r="N20" i="1"/>
  <c r="P20" i="1"/>
  <c r="H20" i="1"/>
  <c r="R19" i="1"/>
  <c r="M20" i="1"/>
  <c r="Q20" i="1"/>
  <c r="I20" i="1"/>
  <c r="O20" i="1"/>
  <c r="R8" i="1"/>
  <c r="L15" i="1"/>
  <c r="R15" i="1" s="1"/>
  <c r="F20" i="1"/>
  <c r="O16" i="1"/>
  <c r="O18" i="1" s="1"/>
  <c r="O14" i="1"/>
  <c r="K16" i="1"/>
  <c r="K18" i="1" s="1"/>
  <c r="K14" i="1"/>
  <c r="J16" i="1"/>
  <c r="J18" i="1" s="1"/>
  <c r="J14" i="1"/>
  <c r="Q16" i="1"/>
  <c r="Q18" i="1" s="1"/>
  <c r="F16" i="1"/>
  <c r="F14" i="1"/>
  <c r="M16" i="1"/>
  <c r="M18" i="1" s="1"/>
  <c r="M14" i="1"/>
  <c r="L16" i="1"/>
  <c r="L18" i="1" s="1"/>
  <c r="I16" i="1"/>
  <c r="I18" i="1" s="1"/>
  <c r="I14" i="1"/>
  <c r="P16" i="1"/>
  <c r="P18" i="1" s="1"/>
  <c r="P14" i="1"/>
  <c r="H16" i="1"/>
  <c r="H18" i="1" s="1"/>
  <c r="H14" i="1"/>
  <c r="G16" i="1"/>
  <c r="G18" i="1" s="1"/>
  <c r="G14" i="1"/>
  <c r="N16" i="1"/>
  <c r="N18" i="1" s="1"/>
  <c r="N14" i="1"/>
  <c r="F18" i="1" l="1"/>
  <c r="R18" i="1" s="1"/>
  <c r="R16" i="1"/>
  <c r="L20" i="1"/>
  <c r="R20" i="1" s="1"/>
  <c r="R14" i="1"/>
</calcChain>
</file>

<file path=xl/sharedStrings.xml><?xml version="1.0" encoding="utf-8"?>
<sst xmlns="http://schemas.openxmlformats.org/spreadsheetml/2006/main" count="60" uniqueCount="36">
  <si>
    <t>Cidade</t>
  </si>
  <si>
    <t>Fato</t>
  </si>
  <si>
    <t>Sudeste</t>
  </si>
  <si>
    <t>Rio de Janeiro</t>
  </si>
  <si>
    <t>São Paulo</t>
  </si>
  <si>
    <t>Estado</t>
  </si>
  <si>
    <t>Vendas</t>
  </si>
  <si>
    <t>Piracicaba</t>
  </si>
  <si>
    <t>Ribeirão Preto</t>
  </si>
  <si>
    <t>Devoluções</t>
  </si>
  <si>
    <t>Rio Grande do Sul</t>
  </si>
  <si>
    <t>Poa</t>
  </si>
  <si>
    <t>Porto Alegre</t>
  </si>
  <si>
    <t>Santa Catarina</t>
  </si>
  <si>
    <t>Florianópolis</t>
  </si>
  <si>
    <t>Bombas</t>
  </si>
  <si>
    <t>Sul</t>
  </si>
  <si>
    <t>Localidade</t>
  </si>
  <si>
    <t>Modalidade</t>
  </si>
  <si>
    <t>Semestre 01</t>
  </si>
  <si>
    <t>Semestre 02</t>
  </si>
  <si>
    <t>Total Faturado</t>
  </si>
  <si>
    <t>Total Anual</t>
  </si>
  <si>
    <t>Janeiro 2019</t>
  </si>
  <si>
    <t>Fevereiro 2019</t>
  </si>
  <si>
    <t>Março 2019</t>
  </si>
  <si>
    <t>Abril 2019</t>
  </si>
  <si>
    <t>Maio 2019</t>
  </si>
  <si>
    <t>Junho 2019</t>
  </si>
  <si>
    <t>Julho 2019</t>
  </si>
  <si>
    <t>Agosto 2019</t>
  </si>
  <si>
    <t>Setembro 2019</t>
  </si>
  <si>
    <t>Outubro 2019</t>
  </si>
  <si>
    <t>Novembro 2019</t>
  </si>
  <si>
    <t>Dezembro 2019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</si>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</sst>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511F-28C7-4E0D-A91B-2ED149B9EB6D}">
  <dimension ref="B2:R20"/>
  <sheetViews>
    <sheetView tabSelected="1" workbookViewId="0">
      <selection activeCell="C22" sqref="C22"/>
    </sheetView>
  </sheetViews>
  <sheetFormatPr defaultRowHeight="15" x14ac:dyDescent="0.25"/>
  <cols>
    <col min="1" max="1" width="3.85546875" style="1" customWidth="1"/>
    <col min="2" max="2" width="14.140625" style="1" customWidth="1"/>
    <col min="3" max="3" width="18.85546875" style="1" customWidth="1"/>
    <col min="4" max="4" width="19.140625" style="1" customWidth="1"/>
    <col min="5" max="5" width="17.7109375" style="1" customWidth="1"/>
    <col min="6" max="6" width="15.85546875" style="1" bestFit="1" customWidth="1"/>
    <col min="7" max="7" width="14.28515625" style="1" bestFit="1" customWidth="1"/>
    <col min="8" max="8" width="15.85546875" style="1" bestFit="1" customWidth="1"/>
    <col min="9" max="9" width="14.28515625" style="1" bestFit="1" customWidth="1"/>
    <col min="10" max="12" width="15.85546875" style="1" bestFit="1" customWidth="1"/>
    <col min="13" max="17" width="14.28515625" style="1" bestFit="1" customWidth="1"/>
    <col min="18" max="18" width="16.85546875" style="1" bestFit="1" customWidth="1"/>
    <col min="19" max="16384" width="9.140625" style="1"/>
  </cols>
  <sheetData>
    <row r="2" spans="2:18" ht="18.75" x14ac:dyDescent="0.3">
      <c r="B2" s="12" t="s">
        <v>17</v>
      </c>
      <c r="C2" s="13"/>
      <c r="D2" s="14"/>
      <c r="E2" s="4" t="s">
        <v>18</v>
      </c>
      <c r="F2" s="12" t="s">
        <v>19</v>
      </c>
      <c r="G2" s="13"/>
      <c r="H2" s="13"/>
      <c r="I2" s="13"/>
      <c r="J2" s="13"/>
      <c r="K2" s="14"/>
      <c r="L2" s="12" t="s">
        <v>20</v>
      </c>
      <c r="M2" s="13"/>
      <c r="N2" s="13"/>
      <c r="O2" s="13"/>
      <c r="P2" s="13"/>
      <c r="Q2" s="14"/>
      <c r="R2" s="10" t="s">
        <v>22</v>
      </c>
    </row>
    <row r="3" spans="2:18" x14ac:dyDescent="0.25">
      <c r="B3" s="8" t="s">
        <v>35</v>
      </c>
      <c r="C3" s="8" t="s">
        <v>5</v>
      </c>
      <c r="D3" s="8" t="s">
        <v>0</v>
      </c>
      <c r="E3" s="8" t="s">
        <v>1</v>
      </c>
      <c r="F3" s="6" t="s">
        <v>23</v>
      </c>
      <c r="G3" s="6" t="s">
        <v>24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s="6" t="s">
        <v>31</v>
      </c>
      <c r="O3" s="6" t="s">
        <v>32</v>
      </c>
      <c r="P3" s="6" t="s">
        <v>33</v>
      </c>
      <c r="Q3" s="6" t="s">
        <v>34</v>
      </c>
      <c r="R3" s="11"/>
    </row>
    <row r="4" spans="2:18" x14ac:dyDescent="0.25">
      <c r="B4" s="20" t="s">
        <v>2</v>
      </c>
      <c r="C4" s="15" t="s">
        <v>3</v>
      </c>
      <c r="D4" s="5" t="s">
        <v>3</v>
      </c>
      <c r="E4" s="5" t="s">
        <v>9</v>
      </c>
      <c r="F4" s="5">
        <v>5463</v>
      </c>
      <c r="G4" s="5">
        <v>1456</v>
      </c>
      <c r="H4" s="5">
        <v>5335</v>
      </c>
      <c r="I4" s="5">
        <v>2143</v>
      </c>
      <c r="J4" s="5">
        <v>1432</v>
      </c>
      <c r="K4" s="5">
        <v>1564</v>
      </c>
      <c r="L4" s="5">
        <v>1223</v>
      </c>
      <c r="M4" s="5">
        <v>1446</v>
      </c>
      <c r="N4" s="5">
        <v>6433</v>
      </c>
      <c r="O4" s="5">
        <v>1345</v>
      </c>
      <c r="P4" s="5">
        <v>2576</v>
      </c>
      <c r="Q4" s="5">
        <v>2443</v>
      </c>
      <c r="R4" s="5">
        <f t="shared" ref="R4:R19" si="0">SUM(F4:Q4)</f>
        <v>32859</v>
      </c>
    </row>
    <row r="5" spans="2:18" x14ac:dyDescent="0.25">
      <c r="B5" s="21"/>
      <c r="C5" s="16"/>
      <c r="D5" s="2" t="s">
        <v>3</v>
      </c>
      <c r="E5" s="2" t="s">
        <v>6</v>
      </c>
      <c r="F5" s="3">
        <v>34657</v>
      </c>
      <c r="G5" s="3">
        <v>46575</v>
      </c>
      <c r="H5" s="3">
        <v>756876</v>
      </c>
      <c r="I5" s="3">
        <v>67867</v>
      </c>
      <c r="J5" s="3">
        <v>678978</v>
      </c>
      <c r="K5" s="3">
        <v>987978</v>
      </c>
      <c r="L5" s="3">
        <v>909898</v>
      </c>
      <c r="M5" s="3">
        <v>98098</v>
      </c>
      <c r="N5" s="3">
        <v>34564</v>
      </c>
      <c r="O5" s="3">
        <v>345645</v>
      </c>
      <c r="P5" s="3">
        <v>87978</v>
      </c>
      <c r="Q5" s="3">
        <v>45678</v>
      </c>
      <c r="R5" s="3">
        <f t="shared" si="0"/>
        <v>4094792</v>
      </c>
    </row>
    <row r="6" spans="2:18" x14ac:dyDescent="0.25">
      <c r="B6" s="21"/>
      <c r="C6" s="17" t="s">
        <v>4</v>
      </c>
      <c r="D6" s="5" t="s">
        <v>4</v>
      </c>
      <c r="E6" s="5" t="s">
        <v>9</v>
      </c>
      <c r="F6" s="5">
        <v>8906</v>
      </c>
      <c r="G6" s="5">
        <v>5464</v>
      </c>
      <c r="H6" s="5">
        <v>4565</v>
      </c>
      <c r="I6" s="5">
        <v>5677</v>
      </c>
      <c r="J6" s="5">
        <v>8756</v>
      </c>
      <c r="K6" s="5">
        <v>5769</v>
      </c>
      <c r="L6" s="5">
        <v>4524</v>
      </c>
      <c r="M6" s="5">
        <v>8796</v>
      </c>
      <c r="N6" s="5">
        <v>6886</v>
      </c>
      <c r="O6" s="5">
        <v>3543</v>
      </c>
      <c r="P6" s="5">
        <v>5467</v>
      </c>
      <c r="Q6" s="5">
        <v>5744</v>
      </c>
      <c r="R6" s="5">
        <f t="shared" si="0"/>
        <v>74097</v>
      </c>
    </row>
    <row r="7" spans="2:18" x14ac:dyDescent="0.25">
      <c r="B7" s="21"/>
      <c r="C7" s="18"/>
      <c r="D7" s="2" t="s">
        <v>4</v>
      </c>
      <c r="E7" s="2" t="s">
        <v>6</v>
      </c>
      <c r="F7" s="3">
        <v>76564</v>
      </c>
      <c r="G7" s="3">
        <v>65774</v>
      </c>
      <c r="H7" s="3">
        <v>54643</v>
      </c>
      <c r="I7" s="3">
        <v>25456</v>
      </c>
      <c r="J7" s="3">
        <v>456453</v>
      </c>
      <c r="K7" s="3">
        <v>45636</v>
      </c>
      <c r="L7" s="3">
        <v>35464</v>
      </c>
      <c r="M7" s="3">
        <v>56768</v>
      </c>
      <c r="N7" s="3">
        <v>66443</v>
      </c>
      <c r="O7" s="3">
        <v>43565</v>
      </c>
      <c r="P7" s="3">
        <v>78876</v>
      </c>
      <c r="Q7" s="3">
        <v>35643</v>
      </c>
      <c r="R7" s="3">
        <f t="shared" si="0"/>
        <v>1041285</v>
      </c>
    </row>
    <row r="8" spans="2:18" x14ac:dyDescent="0.25">
      <c r="B8" s="21"/>
      <c r="C8" s="18"/>
      <c r="D8" s="5" t="s">
        <v>7</v>
      </c>
      <c r="E8" s="5" t="s">
        <v>9</v>
      </c>
      <c r="F8" s="5">
        <v>4357</v>
      </c>
      <c r="G8" s="5">
        <f t="shared" ref="G8:Q8" si="1">G6+23</f>
        <v>5487</v>
      </c>
      <c r="H8" s="5">
        <f t="shared" si="1"/>
        <v>4588</v>
      </c>
      <c r="I8" s="5">
        <f t="shared" si="1"/>
        <v>5700</v>
      </c>
      <c r="J8" s="5">
        <f t="shared" si="1"/>
        <v>8779</v>
      </c>
      <c r="K8" s="5">
        <f t="shared" si="1"/>
        <v>5792</v>
      </c>
      <c r="L8" s="5">
        <f t="shared" si="1"/>
        <v>4547</v>
      </c>
      <c r="M8" s="5">
        <f t="shared" si="1"/>
        <v>8819</v>
      </c>
      <c r="N8" s="5">
        <f t="shared" si="1"/>
        <v>6909</v>
      </c>
      <c r="O8" s="5">
        <f>O6+23</f>
        <v>3566</v>
      </c>
      <c r="P8" s="5">
        <f t="shared" si="1"/>
        <v>5490</v>
      </c>
      <c r="Q8" s="5">
        <f t="shared" si="1"/>
        <v>5767</v>
      </c>
      <c r="R8" s="5">
        <f t="shared" si="0"/>
        <v>69801</v>
      </c>
    </row>
    <row r="9" spans="2:18" x14ac:dyDescent="0.25">
      <c r="B9" s="21"/>
      <c r="C9" s="18"/>
      <c r="D9" s="2" t="s">
        <v>7</v>
      </c>
      <c r="E9" s="2" t="s">
        <v>6</v>
      </c>
      <c r="F9" s="3">
        <f>F7-564</f>
        <v>76000</v>
      </c>
      <c r="G9" s="3">
        <f t="shared" ref="G9:Q9" si="2">G7-564</f>
        <v>65210</v>
      </c>
      <c r="H9" s="3">
        <f t="shared" si="2"/>
        <v>54079</v>
      </c>
      <c r="I9" s="3">
        <f t="shared" si="2"/>
        <v>24892</v>
      </c>
      <c r="J9" s="3">
        <f t="shared" si="2"/>
        <v>455889</v>
      </c>
      <c r="K9" s="3">
        <f t="shared" si="2"/>
        <v>45072</v>
      </c>
      <c r="L9" s="3">
        <f t="shared" si="2"/>
        <v>34900</v>
      </c>
      <c r="M9" s="3">
        <f t="shared" si="2"/>
        <v>56204</v>
      </c>
      <c r="N9" s="3">
        <f t="shared" si="2"/>
        <v>65879</v>
      </c>
      <c r="O9" s="3">
        <f>O7-564</f>
        <v>43001</v>
      </c>
      <c r="P9" s="3">
        <f t="shared" si="2"/>
        <v>78312</v>
      </c>
      <c r="Q9" s="3">
        <f t="shared" si="2"/>
        <v>35079</v>
      </c>
      <c r="R9" s="3">
        <f t="shared" si="0"/>
        <v>1034517</v>
      </c>
    </row>
    <row r="10" spans="2:18" x14ac:dyDescent="0.25">
      <c r="B10" s="21"/>
      <c r="C10" s="18"/>
      <c r="D10" s="5" t="s">
        <v>8</v>
      </c>
      <c r="E10" s="5" t="s">
        <v>9</v>
      </c>
      <c r="F10" s="5">
        <f>F8-567</f>
        <v>3790</v>
      </c>
      <c r="G10" s="5">
        <f t="shared" ref="G10:Q10" si="3">G8-567</f>
        <v>4920</v>
      </c>
      <c r="H10" s="5">
        <v>456</v>
      </c>
      <c r="I10" s="5">
        <f t="shared" si="3"/>
        <v>5133</v>
      </c>
      <c r="J10" s="5">
        <v>564</v>
      </c>
      <c r="K10" s="5">
        <f t="shared" si="3"/>
        <v>5225</v>
      </c>
      <c r="L10" s="5">
        <f t="shared" si="3"/>
        <v>3980</v>
      </c>
      <c r="M10" s="5">
        <f t="shared" si="3"/>
        <v>8252</v>
      </c>
      <c r="N10" s="5">
        <f t="shared" si="3"/>
        <v>6342</v>
      </c>
      <c r="O10" s="5">
        <f>O8-567</f>
        <v>2999</v>
      </c>
      <c r="P10" s="5">
        <f t="shared" si="3"/>
        <v>4923</v>
      </c>
      <c r="Q10" s="5">
        <f t="shared" si="3"/>
        <v>5200</v>
      </c>
      <c r="R10" s="5">
        <f t="shared" si="0"/>
        <v>51784</v>
      </c>
    </row>
    <row r="11" spans="2:18" x14ac:dyDescent="0.25">
      <c r="B11" s="22"/>
      <c r="C11" s="19"/>
      <c r="D11" s="2" t="s">
        <v>8</v>
      </c>
      <c r="E11" s="2" t="s">
        <v>6</v>
      </c>
      <c r="F11" s="3">
        <f>F7+236</f>
        <v>76800</v>
      </c>
      <c r="G11" s="3">
        <f t="shared" ref="G11:Q11" si="4">G7+236</f>
        <v>66010</v>
      </c>
      <c r="H11" s="3">
        <f t="shared" si="4"/>
        <v>54879</v>
      </c>
      <c r="I11" s="3">
        <f t="shared" si="4"/>
        <v>25692</v>
      </c>
      <c r="J11" s="3">
        <f t="shared" si="4"/>
        <v>456689</v>
      </c>
      <c r="K11" s="3">
        <f t="shared" si="4"/>
        <v>45872</v>
      </c>
      <c r="L11" s="3">
        <f t="shared" si="4"/>
        <v>35700</v>
      </c>
      <c r="M11" s="3">
        <f t="shared" si="4"/>
        <v>57004</v>
      </c>
      <c r="N11" s="3">
        <f t="shared" si="4"/>
        <v>66679</v>
      </c>
      <c r="O11" s="3">
        <f>O7+236</f>
        <v>43801</v>
      </c>
      <c r="P11" s="3">
        <f t="shared" si="4"/>
        <v>79112</v>
      </c>
      <c r="Q11" s="3">
        <f t="shared" si="4"/>
        <v>35879</v>
      </c>
      <c r="R11" s="3">
        <f t="shared" si="0"/>
        <v>1044117</v>
      </c>
    </row>
    <row r="12" spans="2:18" x14ac:dyDescent="0.25">
      <c r="B12" s="20" t="s">
        <v>16</v>
      </c>
      <c r="C12" s="26" t="s">
        <v>10</v>
      </c>
      <c r="D12" s="5" t="s">
        <v>11</v>
      </c>
      <c r="E12" s="5" t="s">
        <v>9</v>
      </c>
      <c r="F12" s="5">
        <f>F4+234</f>
        <v>5697</v>
      </c>
      <c r="G12" s="5">
        <f t="shared" ref="G12:Q12" si="5">G4+234</f>
        <v>1690</v>
      </c>
      <c r="H12" s="5">
        <f t="shared" si="5"/>
        <v>5569</v>
      </c>
      <c r="I12" s="5">
        <f t="shared" si="5"/>
        <v>2377</v>
      </c>
      <c r="J12" s="5">
        <f t="shared" si="5"/>
        <v>1666</v>
      </c>
      <c r="K12" s="5">
        <f t="shared" si="5"/>
        <v>1798</v>
      </c>
      <c r="L12" s="5">
        <f t="shared" si="5"/>
        <v>1457</v>
      </c>
      <c r="M12" s="5">
        <f t="shared" si="5"/>
        <v>1680</v>
      </c>
      <c r="N12" s="5">
        <f t="shared" si="5"/>
        <v>6667</v>
      </c>
      <c r="O12" s="5">
        <f>O4+234</f>
        <v>1579</v>
      </c>
      <c r="P12" s="5">
        <v>432</v>
      </c>
      <c r="Q12" s="5">
        <f t="shared" si="5"/>
        <v>2677</v>
      </c>
      <c r="R12" s="5">
        <f t="shared" si="0"/>
        <v>33289</v>
      </c>
    </row>
    <row r="13" spans="2:18" x14ac:dyDescent="0.25">
      <c r="B13" s="21"/>
      <c r="C13" s="27"/>
      <c r="D13" s="2" t="s">
        <v>11</v>
      </c>
      <c r="E13" s="2" t="s">
        <v>6</v>
      </c>
      <c r="F13" s="3">
        <f>F5-1200</f>
        <v>33457</v>
      </c>
      <c r="G13" s="3">
        <f t="shared" ref="G13:Q13" si="6">G5-1200</f>
        <v>45375</v>
      </c>
      <c r="H13" s="3">
        <f t="shared" si="6"/>
        <v>755676</v>
      </c>
      <c r="I13" s="3">
        <f t="shared" si="6"/>
        <v>66667</v>
      </c>
      <c r="J13" s="3">
        <f t="shared" si="6"/>
        <v>677778</v>
      </c>
      <c r="K13" s="3">
        <f t="shared" si="6"/>
        <v>986778</v>
      </c>
      <c r="L13" s="3">
        <f t="shared" si="6"/>
        <v>908698</v>
      </c>
      <c r="M13" s="3">
        <f t="shared" si="6"/>
        <v>96898</v>
      </c>
      <c r="N13" s="3">
        <f t="shared" si="6"/>
        <v>33364</v>
      </c>
      <c r="O13" s="3">
        <f>O5-1200</f>
        <v>344445</v>
      </c>
      <c r="P13" s="3">
        <f t="shared" si="6"/>
        <v>86778</v>
      </c>
      <c r="Q13" s="3">
        <f t="shared" si="6"/>
        <v>44478</v>
      </c>
      <c r="R13" s="3">
        <f t="shared" si="0"/>
        <v>4080392</v>
      </c>
    </row>
    <row r="14" spans="2:18" x14ac:dyDescent="0.25">
      <c r="B14" s="21"/>
      <c r="C14" s="27"/>
      <c r="D14" s="5" t="s">
        <v>12</v>
      </c>
      <c r="E14" s="5" t="s">
        <v>9</v>
      </c>
      <c r="F14" s="5">
        <f>F10-1023</f>
        <v>2767</v>
      </c>
      <c r="G14" s="5">
        <f t="shared" ref="G14:P14" si="7">G10-1023</f>
        <v>3897</v>
      </c>
      <c r="H14" s="5">
        <f t="shared" si="7"/>
        <v>-567</v>
      </c>
      <c r="I14" s="5">
        <f t="shared" si="7"/>
        <v>4110</v>
      </c>
      <c r="J14" s="5">
        <f t="shared" si="7"/>
        <v>-459</v>
      </c>
      <c r="K14" s="5">
        <f t="shared" si="7"/>
        <v>4202</v>
      </c>
      <c r="L14" s="5">
        <v>443</v>
      </c>
      <c r="M14" s="5">
        <f t="shared" si="7"/>
        <v>7229</v>
      </c>
      <c r="N14" s="5">
        <f t="shared" si="7"/>
        <v>5319</v>
      </c>
      <c r="O14" s="5">
        <f>O10-1023</f>
        <v>1976</v>
      </c>
      <c r="P14" s="5">
        <f t="shared" si="7"/>
        <v>3900</v>
      </c>
      <c r="Q14" s="5">
        <v>443</v>
      </c>
      <c r="R14" s="5">
        <f t="shared" si="0"/>
        <v>33260</v>
      </c>
    </row>
    <row r="15" spans="2:18" x14ac:dyDescent="0.25">
      <c r="B15" s="21"/>
      <c r="C15" s="28"/>
      <c r="D15" s="2" t="s">
        <v>12</v>
      </c>
      <c r="E15" s="2" t="s">
        <v>6</v>
      </c>
      <c r="F15" s="3">
        <f>F11-1456</f>
        <v>75344</v>
      </c>
      <c r="G15" s="3">
        <f t="shared" ref="G15:Q15" si="8">G11-1456</f>
        <v>64554</v>
      </c>
      <c r="H15" s="3">
        <f t="shared" si="8"/>
        <v>53423</v>
      </c>
      <c r="I15" s="3">
        <f t="shared" si="8"/>
        <v>24236</v>
      </c>
      <c r="J15" s="3">
        <f t="shared" si="8"/>
        <v>455233</v>
      </c>
      <c r="K15" s="3">
        <f t="shared" si="8"/>
        <v>44416</v>
      </c>
      <c r="L15" s="3">
        <f t="shared" si="8"/>
        <v>34244</v>
      </c>
      <c r="M15" s="3">
        <f t="shared" si="8"/>
        <v>55548</v>
      </c>
      <c r="N15" s="3">
        <f t="shared" si="8"/>
        <v>65223</v>
      </c>
      <c r="O15" s="3">
        <f>O11-1456</f>
        <v>42345</v>
      </c>
      <c r="P15" s="3">
        <f t="shared" si="8"/>
        <v>77656</v>
      </c>
      <c r="Q15" s="3">
        <f t="shared" si="8"/>
        <v>34423</v>
      </c>
      <c r="R15" s="3">
        <f t="shared" si="0"/>
        <v>1026645</v>
      </c>
    </row>
    <row r="16" spans="2:18" x14ac:dyDescent="0.25">
      <c r="B16" s="21"/>
      <c r="C16" s="23" t="s">
        <v>13</v>
      </c>
      <c r="D16" s="5" t="s">
        <v>14</v>
      </c>
      <c r="E16" s="5" t="s">
        <v>9</v>
      </c>
      <c r="F16" s="5">
        <f>F10+231</f>
        <v>4021</v>
      </c>
      <c r="G16" s="5">
        <f t="shared" ref="G16:Q16" si="9">G10+231</f>
        <v>5151</v>
      </c>
      <c r="H16" s="5">
        <f t="shared" si="9"/>
        <v>687</v>
      </c>
      <c r="I16" s="5">
        <f t="shared" si="9"/>
        <v>5364</v>
      </c>
      <c r="J16" s="5">
        <f t="shared" si="9"/>
        <v>795</v>
      </c>
      <c r="K16" s="5">
        <f t="shared" si="9"/>
        <v>5456</v>
      </c>
      <c r="L16" s="5">
        <f t="shared" si="9"/>
        <v>4211</v>
      </c>
      <c r="M16" s="5">
        <f t="shared" si="9"/>
        <v>8483</v>
      </c>
      <c r="N16" s="5">
        <f t="shared" si="9"/>
        <v>6573</v>
      </c>
      <c r="O16" s="5">
        <f>O10+231</f>
        <v>3230</v>
      </c>
      <c r="P16" s="5">
        <f t="shared" si="9"/>
        <v>5154</v>
      </c>
      <c r="Q16" s="5">
        <f t="shared" si="9"/>
        <v>5431</v>
      </c>
      <c r="R16" s="5">
        <f t="shared" si="0"/>
        <v>54556</v>
      </c>
    </row>
    <row r="17" spans="2:18" x14ac:dyDescent="0.25">
      <c r="B17" s="21"/>
      <c r="C17" s="24"/>
      <c r="D17" s="2" t="s">
        <v>14</v>
      </c>
      <c r="E17" s="2" t="s">
        <v>6</v>
      </c>
      <c r="F17" s="3">
        <f>F5-2354</f>
        <v>32303</v>
      </c>
      <c r="G17" s="3">
        <f t="shared" ref="G17:Q17" si="10">G5-2354</f>
        <v>44221</v>
      </c>
      <c r="H17" s="3">
        <f t="shared" si="10"/>
        <v>754522</v>
      </c>
      <c r="I17" s="3">
        <f t="shared" si="10"/>
        <v>65513</v>
      </c>
      <c r="J17" s="3">
        <f t="shared" si="10"/>
        <v>676624</v>
      </c>
      <c r="K17" s="3">
        <f t="shared" si="10"/>
        <v>985624</v>
      </c>
      <c r="L17" s="3">
        <f t="shared" si="10"/>
        <v>907544</v>
      </c>
      <c r="M17" s="3">
        <f t="shared" si="10"/>
        <v>95744</v>
      </c>
      <c r="N17" s="3">
        <f t="shared" si="10"/>
        <v>32210</v>
      </c>
      <c r="O17" s="3">
        <f>O5-2354</f>
        <v>343291</v>
      </c>
      <c r="P17" s="3">
        <f t="shared" si="10"/>
        <v>85624</v>
      </c>
      <c r="Q17" s="3">
        <f t="shared" si="10"/>
        <v>43324</v>
      </c>
      <c r="R17" s="3">
        <f t="shared" si="0"/>
        <v>4066544</v>
      </c>
    </row>
    <row r="18" spans="2:18" x14ac:dyDescent="0.25">
      <c r="B18" s="21"/>
      <c r="C18" s="24"/>
      <c r="D18" s="5" t="s">
        <v>15</v>
      </c>
      <c r="E18" s="5" t="s">
        <v>9</v>
      </c>
      <c r="F18" s="5">
        <f>F16-123</f>
        <v>3898</v>
      </c>
      <c r="G18" s="5">
        <f t="shared" ref="G18:Q18" si="11">G16-123</f>
        <v>5028</v>
      </c>
      <c r="H18" s="5">
        <f t="shared" si="11"/>
        <v>564</v>
      </c>
      <c r="I18" s="5">
        <f t="shared" si="11"/>
        <v>5241</v>
      </c>
      <c r="J18" s="5">
        <f t="shared" si="11"/>
        <v>672</v>
      </c>
      <c r="K18" s="5">
        <f t="shared" si="11"/>
        <v>5333</v>
      </c>
      <c r="L18" s="5">
        <f t="shared" si="11"/>
        <v>4088</v>
      </c>
      <c r="M18" s="5">
        <f t="shared" si="11"/>
        <v>8360</v>
      </c>
      <c r="N18" s="5">
        <f t="shared" si="11"/>
        <v>6450</v>
      </c>
      <c r="O18" s="5">
        <f>O16-123</f>
        <v>3107</v>
      </c>
      <c r="P18" s="5">
        <f t="shared" si="11"/>
        <v>5031</v>
      </c>
      <c r="Q18" s="5">
        <f t="shared" si="11"/>
        <v>5308</v>
      </c>
      <c r="R18" s="5">
        <f t="shared" si="0"/>
        <v>53080</v>
      </c>
    </row>
    <row r="19" spans="2:18" x14ac:dyDescent="0.25">
      <c r="B19" s="22"/>
      <c r="C19" s="25"/>
      <c r="D19" s="2" t="s">
        <v>15</v>
      </c>
      <c r="E19" s="2" t="s">
        <v>6</v>
      </c>
      <c r="F19" s="3">
        <f>F17-12500</f>
        <v>19803</v>
      </c>
      <c r="G19" s="3">
        <f>G17-12500</f>
        <v>31721</v>
      </c>
      <c r="H19" s="3">
        <f t="shared" ref="H19:L19" si="12">H17-125000</f>
        <v>629522</v>
      </c>
      <c r="I19" s="3">
        <f>I17-12500</f>
        <v>53013</v>
      </c>
      <c r="J19" s="3">
        <f t="shared" si="12"/>
        <v>551624</v>
      </c>
      <c r="K19" s="3">
        <f t="shared" si="12"/>
        <v>860624</v>
      </c>
      <c r="L19" s="3">
        <f t="shared" si="12"/>
        <v>782544</v>
      </c>
      <c r="M19" s="3">
        <f>M17-12500</f>
        <v>83244</v>
      </c>
      <c r="N19" s="3">
        <f>N17-12500</f>
        <v>19710</v>
      </c>
      <c r="O19" s="3">
        <f>O17-125000</f>
        <v>218291</v>
      </c>
      <c r="P19" s="3">
        <f>P17-12500</f>
        <v>73124</v>
      </c>
      <c r="Q19" s="3">
        <f>Q17-12500</f>
        <v>30824</v>
      </c>
      <c r="R19" s="3">
        <f t="shared" si="0"/>
        <v>3354044</v>
      </c>
    </row>
    <row r="20" spans="2:18" x14ac:dyDescent="0.25">
      <c r="B20" s="9" t="s">
        <v>21</v>
      </c>
      <c r="C20" s="9"/>
      <c r="D20" s="9"/>
      <c r="E20" s="9"/>
      <c r="F20" s="7">
        <f>O5+O7+O9+O11+O13+O15+O17+O19</f>
        <v>1424384</v>
      </c>
      <c r="G20" s="7">
        <f t="shared" ref="G20:Q20" si="13">G5+G7+G9+G11+G13+G15+G17+G19</f>
        <v>429440</v>
      </c>
      <c r="H20" s="7">
        <f t="shared" si="13"/>
        <v>3113620</v>
      </c>
      <c r="I20" s="7">
        <f t="shared" si="13"/>
        <v>353336</v>
      </c>
      <c r="J20" s="7">
        <f t="shared" si="13"/>
        <v>4409268</v>
      </c>
      <c r="K20" s="7">
        <f t="shared" si="13"/>
        <v>4002000</v>
      </c>
      <c r="L20" s="7">
        <f t="shared" si="13"/>
        <v>3648992</v>
      </c>
      <c r="M20" s="7">
        <f t="shared" si="13"/>
        <v>599508</v>
      </c>
      <c r="N20" s="7">
        <f t="shared" si="13"/>
        <v>384072</v>
      </c>
      <c r="O20" s="7">
        <f>F5+F7+F9+F11+F13+F15+F17+F19</f>
        <v>424928</v>
      </c>
      <c r="P20" s="7">
        <f t="shared" si="13"/>
        <v>647460</v>
      </c>
      <c r="Q20" s="7">
        <f t="shared" si="13"/>
        <v>305328</v>
      </c>
      <c r="R20" s="7">
        <f t="shared" ref="R20" si="14">SUM(F20:Q20)</f>
        <v>19742336</v>
      </c>
    </row>
  </sheetData>
  <mergeCells count="11">
    <mergeCell ref="B20:E20"/>
    <mergeCell ref="R2:R3"/>
    <mergeCell ref="F2:K2"/>
    <mergeCell ref="L2:Q2"/>
    <mergeCell ref="C4:C5"/>
    <mergeCell ref="C6:C11"/>
    <mergeCell ref="B4:B11"/>
    <mergeCell ref="C16:C19"/>
    <mergeCell ref="C12:C15"/>
    <mergeCell ref="B12:B19"/>
    <mergeCell ref="B2:D2"/>
  </mergeCells>
  <pageMargins left="0.511811024" right="0.511811024" top="0.78740157499999996" bottom="0.78740157499999996" header="0.31496062000000002" footer="0.31496062000000002"/>
  <ignoredErrors>
    <ignoredError sqref="G19:I19 M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Mafra</dc:creator>
  <cp:lastModifiedBy>Mafra</cp:lastModifiedBy>
  <dcterms:created xsi:type="dcterms:W3CDTF">2019-10-22T23:36:26Z</dcterms:created>
  <dcterms:modified xsi:type="dcterms:W3CDTF">2019-10-24T22:57:29Z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a940dfeb-ee39-46fe-812a-c7e5cd263208</vt:lpwstr>
  </property>
</Properties>
</file>