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Outpu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0" i="1"/>
  <c r="E19" i="1"/>
  <c r="F19" i="1" s="1"/>
  <c r="E18" i="1"/>
  <c r="F18" i="1" s="1"/>
  <c r="E17" i="1"/>
  <c r="E16" i="1"/>
  <c r="E15" i="1"/>
  <c r="C21" i="1"/>
  <c r="C20" i="1"/>
  <c r="C19" i="1"/>
  <c r="C18" i="1"/>
  <c r="C17" i="1"/>
  <c r="C16" i="1"/>
  <c r="C15" i="1"/>
  <c r="E9" i="1"/>
  <c r="E8" i="1"/>
  <c r="E7" i="1"/>
  <c r="E6" i="1"/>
  <c r="E5" i="1"/>
  <c r="F5" i="1" s="1"/>
  <c r="E4" i="1"/>
  <c r="F4" i="1" s="1"/>
  <c r="E3" i="1"/>
  <c r="C8" i="1"/>
  <c r="C9" i="1"/>
  <c r="C4" i="1"/>
  <c r="C5" i="1"/>
  <c r="C6" i="1"/>
  <c r="C7" i="1"/>
  <c r="C3" i="1"/>
  <c r="F6" i="1" l="1"/>
  <c r="F7" i="1"/>
  <c r="F16" i="1"/>
  <c r="F3" i="1"/>
  <c r="F20" i="1"/>
  <c r="F8" i="1"/>
  <c r="F9" i="1"/>
  <c r="F15" i="1"/>
  <c r="F17" i="1"/>
  <c r="F21" i="1"/>
</calcChain>
</file>

<file path=xl/sharedStrings.xml><?xml version="1.0" encoding="utf-8"?>
<sst xmlns="http://schemas.openxmlformats.org/spreadsheetml/2006/main" count="136" uniqueCount="133">
  <si>
    <t xml:space="preserve">billion </t>
  </si>
  <si>
    <t>conv</t>
  </si>
  <si>
    <t>year</t>
  </si>
  <si>
    <t xml:space="preserve">cost </t>
  </si>
  <si>
    <t>3 Billion Gallon -Cost</t>
  </si>
  <si>
    <t>6 Billion Gallon -Cost</t>
  </si>
  <si>
    <t>9 Billion Gallon -Cost</t>
  </si>
  <si>
    <t>12 Billion Gallon -Cost</t>
  </si>
  <si>
    <t>15 Billion Gallon -Cost</t>
  </si>
  <si>
    <t>18 Billion Gallon -Cost</t>
  </si>
  <si>
    <t>20 Billion Gallon -Cost</t>
  </si>
  <si>
    <t>3 Billion Gallon -GHG</t>
  </si>
  <si>
    <t>6 Billion Gallon -GHG</t>
  </si>
  <si>
    <t>9 Billion Gallon -GHG</t>
  </si>
  <si>
    <t>12 Billion Gallon -GHG</t>
  </si>
  <si>
    <t>GHG</t>
  </si>
  <si>
    <t>$/MJ</t>
  </si>
  <si>
    <t>GHG/MJ</t>
  </si>
  <si>
    <t>15 Billion Gallon -GHG</t>
  </si>
  <si>
    <t>18 Billion Gallon -GHG</t>
  </si>
  <si>
    <t>20 Billion Gallon -GHG</t>
  </si>
  <si>
    <t>For 3 billion, version district, minimum cost is 0.0303240359081739</t>
  </si>
  <si>
    <t>For 3 billion, version district, minimum GHG is 33.94119711207739</t>
  </si>
  <si>
    <t>For 3 billion, version _0.001district, minimum cost is 0.0303069173281497</t>
  </si>
  <si>
    <t>For 3 billion, version _0.001district, minimum GHG is 33.926607709848234</t>
  </si>
  <si>
    <t>For 3 billion, version _100000_0.1district, minimum cost is 0.0280894175972245</t>
  </si>
  <si>
    <t>For 3 billion, version _100000_0.1district, minimum GHG is 30.898886104721782</t>
  </si>
  <si>
    <t>For 3 billion, version _100000_0.001district, minimum cost is 0.0297612975184674</t>
  </si>
  <si>
    <t>For 3 billion, version _100000_0.001district, minimum GHG is 31.58485959299541</t>
  </si>
  <si>
    <t>For 3 billion, version _1000000_0.1district, minimum cost is 0.0300954629924082</t>
  </si>
  <si>
    <t>For 3 billion, version _1000000_0.1district, minimum GHG is 31.57294446145336</t>
  </si>
  <si>
    <t>For 3 billion, version _1000000_0.001district, minimum cost is 0.0276960011426091</t>
  </si>
  <si>
    <t>For 3 billion, version _1000000_0.001district, minimum GHG is 30.537264115847616</t>
  </si>
  <si>
    <t>For 3 billion, version _10000000_0.1district, minimum cost is 0.0267246437302077</t>
  </si>
  <si>
    <t>For 3 billion, version _10000000_0.1district, minimum GHG is 29.796500322034746</t>
  </si>
  <si>
    <t>For 3 billion, version _10000000_0.001district, minimum cost is 0.0256126265339015</t>
  </si>
  <si>
    <t>For 3 billion, version _10000000_0.001district, minimum GHG is 29.395769343870764</t>
  </si>
  <si>
    <t>For 6 billion, version district, minimum cost is 0.0387941951362356</t>
  </si>
  <si>
    <t>For 6 billion, version district, minimum GHG is 39.43710140375256</t>
  </si>
  <si>
    <t>For 6 billion, version _0.001district, minimum cost is 0.032028320566205</t>
  </si>
  <si>
    <t>For 6 billion, version _0.001district, minimum GHG is 35.24769644285657</t>
  </si>
  <si>
    <t>For 6 billion, version _100000_0.1district, minimum cost is 0.0570596890948608</t>
  </si>
  <si>
    <t>For 6 billion, version _100000_0.1district, minimum GHG is 46.18858687963164</t>
  </si>
  <si>
    <t>For 6 billion, version _100000_0.001district, minimum cost is 0.029196642029875</t>
  </si>
  <si>
    <t>For 6 billion, version _100000_0.001district, minimum GHG is 30.997250340132712</t>
  </si>
  <si>
    <t>For 6 billion, version _1000000_0.1district, minimum cost is 0.0287916618398268</t>
  </si>
  <si>
    <t>For 6 billion, version _1000000_0.1district, minimum GHG is 31.095687691204105</t>
  </si>
  <si>
    <t>For 6 billion, version _1000000_0.001district, minimum cost is 0.0285300979497288</t>
  </si>
  <si>
    <t>For 6 billion, version _1000000_0.001district, minimum GHG is 30.48162428555216</t>
  </si>
  <si>
    <t>For 6 billion, version _10000000_0.1district, minimum cost is 0.0278915666843002</t>
  </si>
  <si>
    <t>For 6 billion, version _10000000_0.1district, minimum GHG is 30.393748571057067</t>
  </si>
  <si>
    <t>For 6 billion, version _10000000_0.001district, minimum cost is 0.0269598550070121</t>
  </si>
  <si>
    <t>For 6 billion, version _10000000_0.001district, minimum GHG is 29.478992108986684</t>
  </si>
  <si>
    <t>For 9 billion, version district, minimum cost is 0.0545225216958289</t>
  </si>
  <si>
    <t>For 9 billion, version district, minimum GHG is 43.598021806998894</t>
  </si>
  <si>
    <t>For 9 billion, version _0.001district, minimum cost is 0.0424908455734677</t>
  </si>
  <si>
    <t>For 9 billion, version _0.001district, minimum GHG is 37.54270588783246</t>
  </si>
  <si>
    <t>For 9 billion, version _100000_0.1district, minimum cost is 0.0406105139444408</t>
  </si>
  <si>
    <t>For 9 billion, version _100000_0.1district, minimum GHG is 41.18233917610495</t>
  </si>
  <si>
    <t>For 9 billion, version _100000_0.001district, minimum cost is 0.0371878266020961</t>
  </si>
  <si>
    <t>For 9 billion, version _100000_0.001district, minimum GHG is 35.6384939395564</t>
  </si>
  <si>
    <t>For 9 billion, version _1000000_0.1district, minimum cost is 0.0297846116498392</t>
  </si>
  <si>
    <t>For 9 billion, version _1000000_0.1district, minimum GHG is 32.398738145648046</t>
  </si>
  <si>
    <t>For 9 billion, version _1000000_0.001district, minimum cost is 0.0302727112274566</t>
  </si>
  <si>
    <t>For 9 billion, version _1000000_0.001district, minimum GHG is 32.93969412518896</t>
  </si>
  <si>
    <t>For 9 billion, version _10000000_0.1district, minimum cost is 0.0288001282151679</t>
  </si>
  <si>
    <t>For 9 billion, version _10000000_0.1district, minimum GHG is 31.78219076043607</t>
  </si>
  <si>
    <t>For 9 billion, version _10000000_0.001district, minimum cost is 0.0283163817593202</t>
  </si>
  <si>
    <t>For 9 billion, version _10000000_0.001district, minimum GHG is 30.14463467482281</t>
  </si>
  <si>
    <t>For 12 billion, version district, minimum cost is 0.0806594592250189</t>
  </si>
  <si>
    <t>For 12 billion, version district, minimum GHG is 57.09764021096572</t>
  </si>
  <si>
    <t>For 12 billion, version _0.001district, minimum cost is 0.0580820680428172</t>
  </si>
  <si>
    <t>For 12 billion, version _0.001district, minimum GHG is 47.27853790463321</t>
  </si>
  <si>
    <t>For 12 billion, version _100000_0.1district, minimum cost is 0.0428707396826016</t>
  </si>
  <si>
    <t>For 12 billion, version _100000_0.1district, minimum GHG is 38.66052504710352</t>
  </si>
  <si>
    <t>For 12 billion, version _100000_0.001district, minimum cost is 0.0408763901504267</t>
  </si>
  <si>
    <t>For 12 billion, version _100000_0.001district, minimum GHG is 38.212953389828456</t>
  </si>
  <si>
    <t>For 12 billion, version _1000000_0.1district, minimum cost is 0.0318375729773842</t>
  </si>
  <si>
    <t>For 12 billion, version _1000000_0.1district, minimum GHG is 33.99389204629312</t>
  </si>
  <si>
    <t>For 12 billion, version _1000000_0.001district, minimum cost is 0.0308913271187136</t>
  </si>
  <si>
    <t>For 12 billion, version _1000000_0.001district, minimum GHG is 31.403182647788103</t>
  </si>
  <si>
    <t>For 12 billion, version _10000000_0.1district, minimum cost is 0.0305388775782667</t>
  </si>
  <si>
    <t>For 12 billion, version _10000000_0.1district, minimum GHG is 31.392023308393057</t>
  </si>
  <si>
    <t>For 12 billion, version _10000000_0.001district, minimum cost is 0.0306501714575497</t>
  </si>
  <si>
    <t>For 12 billion, version _10000000_0.001district, minimum GHG is 30.143688526245544</t>
  </si>
  <si>
    <t>For 15 billion, version district, minimum cost is 0.0584465140815764</t>
  </si>
  <si>
    <t>For 15 billion, version district, minimum GHG is 47.60243153533726</t>
  </si>
  <si>
    <t>For 15 billion, version _0.001district, minimum cost is 0.0626996897816512</t>
  </si>
  <si>
    <t>For 15 billion, version _0.001district, minimum GHG is 49.89701597023956</t>
  </si>
  <si>
    <t>For 15 billion, version _100000_0.1district, minimum cost is 0.053133585463533</t>
  </si>
  <si>
    <t>For 15 billion, version _100000_0.1district, minimum GHG is 45.65771165578093</t>
  </si>
  <si>
    <t>For 15 billion, version _100000_0.001district, minimum cost is 0.0433738615540981</t>
  </si>
  <si>
    <t>For 15 billion, version _100000_0.001district, minimum GHG is 38.58774789320318</t>
  </si>
  <si>
    <t>For 15 billion, version _1000000_0.1district, minimum cost is 0.0350513744344385</t>
  </si>
  <si>
    <t>For 15 billion, version _1000000_0.1district, minimum GHG is 34.37118555540443</t>
  </si>
  <si>
    <t>For 15 billion, version _1000000_0.001district, minimum cost is 0.0364079762863895</t>
  </si>
  <si>
    <t>For 15 billion, version _1000000_0.001district, minimum GHG is 34.06725626969813</t>
  </si>
  <si>
    <t>For 15 billion, version _10000000_0.1district, minimum cost is 0.0322955217536169</t>
  </si>
  <si>
    <t>For 15 billion, version _10000000_0.1district, minimum GHG is 31.8987291672379</t>
  </si>
  <si>
    <t>For 15 billion, version _10000000_0.001district, minimum cost is 0.0324065527543457</t>
  </si>
  <si>
    <t>For 15 billion, version _10000000_0.001district, minimum GHG is 30.47430292231613</t>
  </si>
  <si>
    <t>For 18 billion, version district, minimum cost is 0.0665268761077133</t>
  </si>
  <si>
    <t>For 18 billion, version district, minimum GHG is 52.53813997401642</t>
  </si>
  <si>
    <t>For 18 billion, version _0.001district, minimum cost is 0.0770814002158008</t>
  </si>
  <si>
    <t>For 18 billion, version _0.001district, minimum GHG is 58.2000231474516</t>
  </si>
  <si>
    <t>For 18 billion, version _100000_0.1district, minimum cost is 0.0635744650449001</t>
  </si>
  <si>
    <t>For 18 billion, version _100000_0.1district, minimum GHG is 50.79165395482226</t>
  </si>
  <si>
    <t>For 18 billion, version _100000_0.001district, minimum cost is 0.0596797172913682</t>
  </si>
  <si>
    <t>For 18 billion, version _100000_0.001district, minimum GHG is 49.501349845475566</t>
  </si>
  <si>
    <t>For 18 billion, version _1000000_0.1district, minimum cost is 0.0409625931499835</t>
  </si>
  <si>
    <t>For 18 billion, version _1000000_0.1district, minimum GHG is 37.23865653031874</t>
  </si>
  <si>
    <t>For 18 billion, version _1000000_0.001district, minimum cost is 0.0379681075018154</t>
  </si>
  <si>
    <t>For 18 billion, version _1000000_0.001district, minimum GHG is 35.020330257896646</t>
  </si>
  <si>
    <t>For 18 billion, version _10000000_0.1district, minimum cost is 0.0382275055493433</t>
  </si>
  <si>
    <t>For 18 billion, version _10000000_0.1district, minimum GHG is 36.09586472375872</t>
  </si>
  <si>
    <t>For 18 billion, version _10000000_0.001district, minimum cost is 0.0352294490768026</t>
  </si>
  <si>
    <t>For 18 billion, version _10000000_0.001district, minimum GHG is 34.125513062263366</t>
  </si>
  <si>
    <t>For 20 billion, version district, minimum cost is 0.0720735431145304</t>
  </si>
  <si>
    <t>For 20 billion, version district, minimum GHG is 54.76639373062669</t>
  </si>
  <si>
    <t>For 20 billion, version _0.001district, minimum cost is 0.0753107313575267</t>
  </si>
  <si>
    <t>For 20 billion, version _0.001district, minimum GHG is 55.08182608526439</t>
  </si>
  <si>
    <t>For 20 billion, version _100000_0.1district, minimum cost is 0.0722966031431612</t>
  </si>
  <si>
    <t>For 20 billion, version _100000_0.1district, minimum GHG is 56.39514371186898</t>
  </si>
  <si>
    <t>For 20 billion, version _100000_0.001district, minimum cost is 0.0546339954918039</t>
  </si>
  <si>
    <t>For 20 billion, version _100000_0.001district, minimum GHG is 45.50649102945858</t>
  </si>
  <si>
    <t>For 20 billion, version _1000000_0.1district, minimum cost is 0.0443041885323018</t>
  </si>
  <si>
    <t>For 20 billion, version _1000000_0.1district, minimum GHG is 39.52940593141527</t>
  </si>
  <si>
    <t>For 20 billion, version _1000000_0.001district, minimum cost is 0.0435421166453268</t>
  </si>
  <si>
    <t>For 20 billion, version _1000000_0.001district, minimum GHG is 38.5278845912286</t>
  </si>
  <si>
    <t>For 20 billion, version _10000000_0.1district, minimum cost is 0.0421282273840844</t>
  </si>
  <si>
    <t>For 20 billion, version _10000000_0.1district, minimum GHG is 38.29511730909358</t>
  </si>
  <si>
    <t>For 20 billion, version _10000000_0.001district, minimum cost is 0.0409104157046532</t>
  </si>
  <si>
    <t>For 20 billion, version _10000000_0.001district, minimum GHG is 37.213139199403685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</si>
</sst>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297180</xdr:colOff>
      <xdr:row>2</xdr:row>
      <xdr:rowOff>83820</xdr:rowOff>
    </xdr:from>
    <xdr:to>
      <xdr:col>8</xdr:col>
      <xdr:colOff>459677</xdr:colOff>
      <xdr:row>22</xdr:row>
      <xdr:rowOff>60960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" y="464820"/>
          <a:ext cx="4429697" cy="3787140"/>
        </a:xfrm>
        <a:prstGeom prst="rect">
          <a:avLst/>
        </a:prstGeom>
      </xdr:spPr>
    </xdr:pic>
    <xdr:clientData/>
  </xdr:twoCellAnchor>
  <xdr:twoCellAnchor editAs="oneCell">
    <xdr:from>
      <xdr:col>10</xdr:col>
      <xdr:colOff>320040</xdr:colOff>
      <xdr:row>2</xdr:row>
      <xdr:rowOff>91440</xdr:rowOff>
    </xdr:from>
    <xdr:to>
      <xdr:col>17</xdr:col>
      <xdr:colOff>312680</xdr:colOff>
      <xdr:row>22</xdr:row>
      <xdr:rowOff>73152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16040" y="472440"/>
          <a:ext cx="4259840" cy="3639312"/>
        </a:xfrm>
        <a:prstGeom prst="rect">
          <a:avLst/>
        </a:prstGeom>
      </xdr:spPr>
    </xdr:pic>
    <xdr:clientData/>
  </xdr:twoCellAnchor>
  <xdr:twoCellAnchor editAs="oneCell">
    <xdr:from>
      <xdr:col>19</xdr:col>
      <xdr:colOff>395470</xdr:colOff>
      <xdr:row>2</xdr:row>
      <xdr:rowOff>106101</xdr:rowOff>
    </xdr:from>
    <xdr:to>
      <xdr:col>26</xdr:col>
      <xdr:colOff>261723</xdr:colOff>
      <xdr:row>22</xdr:row>
      <xdr:rowOff>89241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41217" y="491924"/>
          <a:ext cx="4119949" cy="3648456"/>
        </a:xfrm>
        <a:prstGeom prst="rect">
          <a:avLst/>
        </a:prstGeom>
      </xdr:spPr>
    </xdr:pic>
    <xdr:clientData/>
  </xdr:twoCellAnchor>
  <xdr:twoCellAnchor editAs="oneCell">
    <xdr:from>
      <xdr:col>28</xdr:col>
      <xdr:colOff>295835</xdr:colOff>
      <xdr:row>2</xdr:row>
      <xdr:rowOff>71718</xdr:rowOff>
    </xdr:from>
    <xdr:to>
      <xdr:col>35</xdr:col>
      <xdr:colOff>400850</xdr:colOff>
      <xdr:row>22</xdr:row>
      <xdr:rowOff>134292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364635" y="448236"/>
          <a:ext cx="4372215" cy="3648456"/>
        </a:xfrm>
        <a:prstGeom prst="rect">
          <a:avLst/>
        </a:prstGeom>
      </xdr:spPr>
    </xdr:pic>
    <xdr:clientData/>
  </xdr:twoCellAnchor>
  <xdr:twoCellAnchor editAs="oneCell">
    <xdr:from>
      <xdr:col>37</xdr:col>
      <xdr:colOff>331694</xdr:colOff>
      <xdr:row>2</xdr:row>
      <xdr:rowOff>44824</xdr:rowOff>
    </xdr:from>
    <xdr:to>
      <xdr:col>44</xdr:col>
      <xdr:colOff>365655</xdr:colOff>
      <xdr:row>22</xdr:row>
      <xdr:rowOff>107398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886894" y="421342"/>
          <a:ext cx="4301161" cy="3648456"/>
        </a:xfrm>
        <a:prstGeom prst="rect">
          <a:avLst/>
        </a:prstGeom>
      </xdr:spPr>
    </xdr:pic>
    <xdr:clientData/>
  </xdr:twoCellAnchor>
  <xdr:twoCellAnchor editAs="oneCell">
    <xdr:from>
      <xdr:col>46</xdr:col>
      <xdr:colOff>277905</xdr:colOff>
      <xdr:row>2</xdr:row>
      <xdr:rowOff>71718</xdr:rowOff>
    </xdr:from>
    <xdr:to>
      <xdr:col>53</xdr:col>
      <xdr:colOff>425503</xdr:colOff>
      <xdr:row>22</xdr:row>
      <xdr:rowOff>134292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319505" y="448236"/>
          <a:ext cx="4414798" cy="3648456"/>
        </a:xfrm>
        <a:prstGeom prst="rect">
          <a:avLst/>
        </a:prstGeom>
      </xdr:spPr>
    </xdr:pic>
    <xdr:clientData/>
  </xdr:twoCellAnchor>
  <xdr:twoCellAnchor editAs="oneCell">
    <xdr:from>
      <xdr:col>55</xdr:col>
      <xdr:colOff>354105</xdr:colOff>
      <xdr:row>2</xdr:row>
      <xdr:rowOff>93490</xdr:rowOff>
    </xdr:from>
    <xdr:to>
      <xdr:col>62</xdr:col>
      <xdr:colOff>347625</xdr:colOff>
      <xdr:row>22</xdr:row>
      <xdr:rowOff>40803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r="13480" b="18579"/>
        <a:stretch/>
      </xdr:blipFill>
      <xdr:spPr>
        <a:xfrm>
          <a:off x="33882105" y="485376"/>
          <a:ext cx="4260720" cy="3648456"/>
        </a:xfrm>
        <a:prstGeom prst="rect">
          <a:avLst/>
        </a:prstGeom>
      </xdr:spPr>
    </xdr:pic>
    <xdr:clientData/>
  </xdr:twoCellAnchor>
  <xdr:twoCellAnchor editAs="oneCell">
    <xdr:from>
      <xdr:col>1</xdr:col>
      <xdr:colOff>277905</xdr:colOff>
      <xdr:row>28</xdr:row>
      <xdr:rowOff>93489</xdr:rowOff>
    </xdr:from>
    <xdr:to>
      <xdr:col>8</xdr:col>
      <xdr:colOff>277176</xdr:colOff>
      <xdr:row>47</xdr:row>
      <xdr:rowOff>122445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7505" y="5427489"/>
          <a:ext cx="4266471" cy="3648456"/>
        </a:xfrm>
        <a:prstGeom prst="rect">
          <a:avLst/>
        </a:prstGeom>
      </xdr:spPr>
    </xdr:pic>
    <xdr:clientData/>
  </xdr:twoCellAnchor>
  <xdr:twoCellAnchor editAs="oneCell">
    <xdr:from>
      <xdr:col>10</xdr:col>
      <xdr:colOff>201706</xdr:colOff>
      <xdr:row>28</xdr:row>
      <xdr:rowOff>93489</xdr:rowOff>
    </xdr:from>
    <xdr:to>
      <xdr:col>17</xdr:col>
      <xdr:colOff>410997</xdr:colOff>
      <xdr:row>47</xdr:row>
      <xdr:rowOff>122445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297706" y="5427489"/>
          <a:ext cx="4476491" cy="3648456"/>
        </a:xfrm>
        <a:prstGeom prst="rect">
          <a:avLst/>
        </a:prstGeom>
      </xdr:spPr>
    </xdr:pic>
    <xdr:clientData/>
  </xdr:twoCellAnchor>
  <xdr:twoCellAnchor editAs="oneCell">
    <xdr:from>
      <xdr:col>19</xdr:col>
      <xdr:colOff>298688</xdr:colOff>
      <xdr:row>28</xdr:row>
      <xdr:rowOff>79634</xdr:rowOff>
    </xdr:from>
    <xdr:to>
      <xdr:col>26</xdr:col>
      <xdr:colOff>336552</xdr:colOff>
      <xdr:row>48</xdr:row>
      <xdr:rowOff>125908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881088" y="5191961"/>
          <a:ext cx="4305064" cy="3648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187854</xdr:colOff>
      <xdr:row>28</xdr:row>
      <xdr:rowOff>93490</xdr:rowOff>
    </xdr:from>
    <xdr:to>
      <xdr:col>35</xdr:col>
      <xdr:colOff>375367</xdr:colOff>
      <xdr:row>48</xdr:row>
      <xdr:rowOff>139764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256654" y="5205817"/>
          <a:ext cx="4454713" cy="3648456"/>
        </a:xfrm>
        <a:prstGeom prst="rect">
          <a:avLst/>
        </a:prstGeom>
      </xdr:spPr>
    </xdr:pic>
    <xdr:clientData/>
  </xdr:twoCellAnchor>
  <xdr:twoCellAnchor editAs="oneCell">
    <xdr:from>
      <xdr:col>37</xdr:col>
      <xdr:colOff>277091</xdr:colOff>
      <xdr:row>28</xdr:row>
      <xdr:rowOff>83127</xdr:rowOff>
    </xdr:from>
    <xdr:to>
      <xdr:col>44</xdr:col>
      <xdr:colOff>361525</xdr:colOff>
      <xdr:row>48</xdr:row>
      <xdr:rowOff>129401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832291" y="5195454"/>
          <a:ext cx="4351634" cy="3648456"/>
        </a:xfrm>
        <a:prstGeom prst="rect">
          <a:avLst/>
        </a:prstGeom>
      </xdr:spPr>
    </xdr:pic>
    <xdr:clientData/>
  </xdr:twoCellAnchor>
  <xdr:twoCellAnchor editAs="oneCell">
    <xdr:from>
      <xdr:col>46</xdr:col>
      <xdr:colOff>360218</xdr:colOff>
      <xdr:row>28</xdr:row>
      <xdr:rowOff>96981</xdr:rowOff>
    </xdr:from>
    <xdr:to>
      <xdr:col>53</xdr:col>
      <xdr:colOff>285100</xdr:colOff>
      <xdr:row>48</xdr:row>
      <xdr:rowOff>143255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401818" y="5209308"/>
          <a:ext cx="4192082" cy="3648456"/>
        </a:xfrm>
        <a:prstGeom prst="rect">
          <a:avLst/>
        </a:prstGeom>
      </xdr:spPr>
    </xdr:pic>
    <xdr:clientData/>
  </xdr:twoCellAnchor>
  <xdr:twoCellAnchor editAs="oneCell">
    <xdr:from>
      <xdr:col>55</xdr:col>
      <xdr:colOff>360219</xdr:colOff>
      <xdr:row>28</xdr:row>
      <xdr:rowOff>110836</xdr:rowOff>
    </xdr:from>
    <xdr:to>
      <xdr:col>62</xdr:col>
      <xdr:colOff>357152</xdr:colOff>
      <xdr:row>48</xdr:row>
      <xdr:rowOff>157110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888219" y="5223163"/>
          <a:ext cx="4264133" cy="36484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8"/>
  <sheetViews>
    <sheetView tabSelected="1" zoomScale="85" zoomScaleNormal="85" workbookViewId="0">
      <selection activeCell="W10" sqref="W10"/>
    </sheetView>
  </sheetViews>
  <sheetFormatPr defaultRowHeight="14.4" x14ac:dyDescent="0.3"/>
  <cols>
    <col min="1" max="1" width="2.21875" customWidth="1"/>
    <col min="5" max="5" width="12" bestFit="1" customWidth="1"/>
  </cols>
  <sheetData>
    <row r="2" spans="2:20" x14ac:dyDescent="0.3">
      <c r="B2" t="s">
        <v>0</v>
      </c>
      <c r="C2" t="s">
        <v>1</v>
      </c>
      <c r="D2" t="s">
        <v>2</v>
      </c>
      <c r="E2" t="s">
        <v>3</v>
      </c>
      <c r="F2" t="s">
        <v>16</v>
      </c>
    </row>
    <row r="3" spans="2:20" x14ac:dyDescent="0.3">
      <c r="B3">
        <v>3</v>
      </c>
      <c r="C3">
        <f>B3*10^9*30.81*(1/0.2641)</f>
        <v>349981067777.35706</v>
      </c>
      <c r="D3">
        <v>16</v>
      </c>
      <c r="E3">
        <f>1.1957544957*10^11</f>
        <v>119575449569.99998</v>
      </c>
      <c r="F3" s="10">
        <f>E3/(C3*D3)</f>
        <v>2.1353913929079437E-2</v>
      </c>
      <c r="I3" t="s">
        <v>21</v>
      </c>
      <c r="T3" t="s">
        <v>22</v>
      </c>
    </row>
    <row r="4" spans="2:20" x14ac:dyDescent="0.3">
      <c r="B4">
        <v>6</v>
      </c>
      <c r="C4">
        <f t="shared" ref="C4:C7" si="0">B4*10^9*30.81*(1/0.2641)</f>
        <v>699962135554.71411</v>
      </c>
      <c r="D4">
        <v>16</v>
      </c>
      <c r="E4">
        <f>2.5110123247*10^11</f>
        <v>251101232469.99997</v>
      </c>
      <c r="F4" s="10">
        <f>E4/(C4*D4)</f>
        <v>2.2420965695434041E-2</v>
      </c>
      <c r="I4" t="s">
        <v>23</v>
      </c>
      <c r="T4" t="s">
        <v>24</v>
      </c>
    </row>
    <row r="5" spans="2:20" x14ac:dyDescent="0.3">
      <c r="B5">
        <v>9</v>
      </c>
      <c r="C5">
        <f t="shared" si="0"/>
        <v>1049943203332.0712</v>
      </c>
      <c r="D5">
        <v>16</v>
      </c>
      <c r="E5">
        <f>4.3158337378*10^11</f>
        <v>431583373780</v>
      </c>
      <c r="F5" s="10">
        <f t="shared" ref="F5:F21" si="1">E5/(C5*D5)</f>
        <v>2.569087620706165E-2</v>
      </c>
      <c r="I5" t="s">
        <v>25</v>
      </c>
      <c r="T5" t="s">
        <v>26</v>
      </c>
    </row>
    <row r="6" spans="2:20" x14ac:dyDescent="0.3">
      <c r="B6">
        <v>12</v>
      </c>
      <c r="C6">
        <f t="shared" si="0"/>
        <v>1399924271109.4282</v>
      </c>
      <c r="D6">
        <v>16</v>
      </c>
      <c r="E6">
        <f>6.3250309175*10^11</f>
        <v>632503091750</v>
      </c>
      <c r="F6" s="10">
        <f t="shared" si="1"/>
        <v>2.8238272633880877E-2</v>
      </c>
      <c r="I6" t="s">
        <v>27</v>
      </c>
      <c r="T6" t="s">
        <v>28</v>
      </c>
    </row>
    <row r="7" spans="2:20" x14ac:dyDescent="0.3">
      <c r="B7">
        <v>15</v>
      </c>
      <c r="C7">
        <f t="shared" si="0"/>
        <v>1749905338886.7854</v>
      </c>
      <c r="D7">
        <v>16</v>
      </c>
      <c r="E7">
        <f>8.4112055844*10^11</f>
        <v>841120558439.99988</v>
      </c>
      <c r="F7" s="10">
        <f t="shared" si="1"/>
        <v>3.0041644958888343E-2</v>
      </c>
      <c r="I7" t="s">
        <v>29</v>
      </c>
      <c r="T7" t="s">
        <v>30</v>
      </c>
    </row>
    <row r="8" spans="2:20" x14ac:dyDescent="0.3">
      <c r="B8">
        <v>18</v>
      </c>
      <c r="C8">
        <f>B8*10^9*30.81*(1/0.2641)</f>
        <v>2099886406664.1423</v>
      </c>
      <c r="D8">
        <v>16</v>
      </c>
      <c r="E8">
        <f>1.1580980424*10^12</f>
        <v>1158098042400</v>
      </c>
      <c r="F8" s="10">
        <f t="shared" si="1"/>
        <v>3.4469068145921239E-2</v>
      </c>
      <c r="I8" t="s">
        <v>31</v>
      </c>
      <c r="T8" t="s">
        <v>32</v>
      </c>
    </row>
    <row r="9" spans="2:20" x14ac:dyDescent="0.3">
      <c r="B9">
        <v>20</v>
      </c>
      <c r="C9">
        <f>B9*10^9*30.81*(1/0.2641)</f>
        <v>2333207118515.7139</v>
      </c>
      <c r="D9">
        <v>16</v>
      </c>
      <c r="E9">
        <f>1.4980982283*10^12</f>
        <v>1498098228300</v>
      </c>
      <c r="F9" s="10">
        <f t="shared" si="1"/>
        <v>4.0129801819014724E-2</v>
      </c>
      <c r="I9" t="s">
        <v>33</v>
      </c>
      <c r="T9" t="s">
        <v>34</v>
      </c>
    </row>
    <row r="10" spans="2:20" x14ac:dyDescent="0.3">
      <c r="I10" s="10" t="s">
        <v>35</v>
      </c>
      <c r="J10" s="10"/>
      <c r="K10" s="10"/>
      <c r="L10" s="10"/>
      <c r="M10" s="10"/>
      <c r="N10" s="10"/>
      <c r="O10" s="10"/>
      <c r="P10" s="10"/>
      <c r="Q10" s="10"/>
      <c r="T10" t="s">
        <v>36</v>
      </c>
    </row>
    <row r="11" spans="2:20" x14ac:dyDescent="0.3">
      <c r="I11" t="s">
        <v>37</v>
      </c>
      <c r="T11" t="s">
        <v>38</v>
      </c>
    </row>
    <row r="12" spans="2:20" x14ac:dyDescent="0.3">
      <c r="I12" t="s">
        <v>39</v>
      </c>
      <c r="T12" t="s">
        <v>40</v>
      </c>
    </row>
    <row r="13" spans="2:20" x14ac:dyDescent="0.3">
      <c r="I13" t="s">
        <v>41</v>
      </c>
      <c r="T13" t="s">
        <v>42</v>
      </c>
    </row>
    <row r="14" spans="2:20" x14ac:dyDescent="0.3">
      <c r="B14" t="s">
        <v>0</v>
      </c>
      <c r="C14" t="s">
        <v>1</v>
      </c>
      <c r="D14" t="s">
        <v>2</v>
      </c>
      <c r="E14" t="s">
        <v>15</v>
      </c>
      <c r="F14" t="s">
        <v>17</v>
      </c>
      <c r="I14" t="s">
        <v>43</v>
      </c>
      <c r="T14" t="s">
        <v>44</v>
      </c>
    </row>
    <row r="15" spans="2:20" x14ac:dyDescent="0.3">
      <c r="B15">
        <v>3</v>
      </c>
      <c r="C15">
        <f>B15*10^9*30.81*(1/0.2641)</f>
        <v>349981067777.35706</v>
      </c>
      <c r="D15">
        <v>16</v>
      </c>
      <c r="E15">
        <f>1.643432048*10^14</f>
        <v>164343204800000</v>
      </c>
      <c r="F15">
        <f t="shared" si="1"/>
        <v>29.348588382884344</v>
      </c>
      <c r="I15" t="s">
        <v>45</v>
      </c>
      <c r="T15" t="s">
        <v>46</v>
      </c>
    </row>
    <row r="16" spans="2:20" x14ac:dyDescent="0.3">
      <c r="B16">
        <v>6</v>
      </c>
      <c r="C16">
        <f t="shared" ref="C16:C19" si="2">B16*10^9*30.81*(1/0.2641)</f>
        <v>699962135554.71411</v>
      </c>
      <c r="D16">
        <v>16</v>
      </c>
      <c r="E16">
        <f>3.3031606666*10^14</f>
        <v>330316066660000</v>
      </c>
      <c r="F16">
        <f t="shared" si="1"/>
        <v>29.49410134862396</v>
      </c>
      <c r="I16" t="s">
        <v>47</v>
      </c>
      <c r="T16" t="s">
        <v>48</v>
      </c>
    </row>
    <row r="17" spans="2:20" x14ac:dyDescent="0.3">
      <c r="B17">
        <v>9</v>
      </c>
      <c r="C17">
        <f t="shared" si="2"/>
        <v>1049943203332.0712</v>
      </c>
      <c r="D17">
        <v>16</v>
      </c>
      <c r="E17">
        <f>5.0068291485*10^14</f>
        <v>500682914849999.94</v>
      </c>
      <c r="F17">
        <f t="shared" si="1"/>
        <v>29.804166624266333</v>
      </c>
      <c r="I17" t="s">
        <v>49</v>
      </c>
      <c r="T17" t="s">
        <v>50</v>
      </c>
    </row>
    <row r="18" spans="2:20" x14ac:dyDescent="0.3">
      <c r="B18">
        <v>12</v>
      </c>
      <c r="C18">
        <f t="shared" si="2"/>
        <v>1399924271109.4282</v>
      </c>
      <c r="D18">
        <v>16</v>
      </c>
      <c r="E18">
        <f>6.7158145666*10^14</f>
        <v>671581456660000</v>
      </c>
      <c r="F18">
        <f t="shared" si="1"/>
        <v>29.982936868425092</v>
      </c>
      <c r="I18" s="10" t="s">
        <v>51</v>
      </c>
      <c r="J18" s="10"/>
      <c r="K18" s="10"/>
      <c r="L18" s="10"/>
      <c r="M18" s="10"/>
      <c r="N18" s="10"/>
      <c r="O18" s="10"/>
      <c r="P18" s="10"/>
      <c r="Q18" s="10"/>
      <c r="T18" t="s">
        <v>52</v>
      </c>
    </row>
    <row r="19" spans="2:20" x14ac:dyDescent="0.3">
      <c r="B19">
        <v>15</v>
      </c>
      <c r="C19">
        <f t="shared" si="2"/>
        <v>1749905338886.7854</v>
      </c>
      <c r="D19">
        <v>16</v>
      </c>
      <c r="E19">
        <f>8.4380595047*10^14</f>
        <v>843805950470000</v>
      </c>
      <c r="F19">
        <f t="shared" si="1"/>
        <v>30.137557005183247</v>
      </c>
      <c r="I19" t="s">
        <v>53</v>
      </c>
      <c r="T19" t="s">
        <v>54</v>
      </c>
    </row>
    <row r="20" spans="2:20" x14ac:dyDescent="0.3">
      <c r="B20">
        <v>18</v>
      </c>
      <c r="C20">
        <f>B20*10^9*30.81*(1/0.2641)</f>
        <v>2099886406664.1423</v>
      </c>
      <c r="D20">
        <v>16</v>
      </c>
      <c r="E20">
        <f>1.0727942944*10^15</f>
        <v>1072794294400000</v>
      </c>
      <c r="F20">
        <f t="shared" si="1"/>
        <v>31.930128785639585</v>
      </c>
      <c r="I20" t="s">
        <v>55</v>
      </c>
      <c r="T20" t="s">
        <v>56</v>
      </c>
    </row>
    <row r="21" spans="2:20" x14ac:dyDescent="0.3">
      <c r="B21">
        <v>20</v>
      </c>
      <c r="C21">
        <f>B21*10^9*30.81*(1/0.2641)</f>
        <v>2333207118515.7139</v>
      </c>
      <c r="D21">
        <v>16</v>
      </c>
      <c r="E21">
        <f>1.3313686335*10^15</f>
        <v>1331368633500000</v>
      </c>
      <c r="F21">
        <f t="shared" si="1"/>
        <v>35.663588943053185</v>
      </c>
      <c r="I21" t="s">
        <v>57</v>
      </c>
      <c r="T21" t="s">
        <v>58</v>
      </c>
    </row>
    <row r="22" spans="2:20" x14ac:dyDescent="0.3">
      <c r="I22" t="s">
        <v>59</v>
      </c>
      <c r="T22" t="s">
        <v>60</v>
      </c>
    </row>
    <row r="23" spans="2:20" x14ac:dyDescent="0.3">
      <c r="I23" t="s">
        <v>61</v>
      </c>
      <c r="T23" t="s">
        <v>62</v>
      </c>
    </row>
    <row r="24" spans="2:20" x14ac:dyDescent="0.3">
      <c r="I24" t="s">
        <v>63</v>
      </c>
      <c r="T24" t="s">
        <v>64</v>
      </c>
    </row>
    <row r="25" spans="2:20" x14ac:dyDescent="0.3">
      <c r="I25" t="s">
        <v>65</v>
      </c>
      <c r="T25" t="s">
        <v>66</v>
      </c>
    </row>
    <row r="26" spans="2:20" x14ac:dyDescent="0.3">
      <c r="I26" s="10" t="s">
        <v>67</v>
      </c>
      <c r="J26" s="10"/>
      <c r="K26" s="10"/>
      <c r="L26" s="10"/>
      <c r="M26" s="10"/>
      <c r="N26" s="10"/>
      <c r="O26" s="10"/>
      <c r="P26" s="10"/>
      <c r="Q26" s="10"/>
      <c r="T26" t="s">
        <v>68</v>
      </c>
    </row>
    <row r="27" spans="2:20" x14ac:dyDescent="0.3">
      <c r="I27" t="s">
        <v>69</v>
      </c>
      <c r="T27" t="s">
        <v>70</v>
      </c>
    </row>
    <row r="28" spans="2:20" x14ac:dyDescent="0.3">
      <c r="I28" t="s">
        <v>71</v>
      </c>
      <c r="T28" t="s">
        <v>72</v>
      </c>
    </row>
    <row r="29" spans="2:20" x14ac:dyDescent="0.3">
      <c r="I29" t="s">
        <v>73</v>
      </c>
      <c r="T29" t="s">
        <v>74</v>
      </c>
    </row>
    <row r="30" spans="2:20" x14ac:dyDescent="0.3">
      <c r="I30" t="s">
        <v>75</v>
      </c>
      <c r="T30" t="s">
        <v>76</v>
      </c>
    </row>
    <row r="31" spans="2:20" x14ac:dyDescent="0.3">
      <c r="I31" t="s">
        <v>77</v>
      </c>
      <c r="T31" t="s">
        <v>78</v>
      </c>
    </row>
    <row r="32" spans="2:20" x14ac:dyDescent="0.3">
      <c r="I32" t="s">
        <v>79</v>
      </c>
      <c r="T32" t="s">
        <v>80</v>
      </c>
    </row>
    <row r="33" spans="9:20" x14ac:dyDescent="0.3">
      <c r="I33" s="10" t="s">
        <v>81</v>
      </c>
      <c r="J33" s="10"/>
      <c r="K33" s="10"/>
      <c r="L33" s="10"/>
      <c r="M33" s="10"/>
      <c r="N33" s="10"/>
      <c r="O33" s="10"/>
      <c r="P33" s="10"/>
      <c r="Q33" s="10"/>
      <c r="T33" t="s">
        <v>82</v>
      </c>
    </row>
    <row r="34" spans="9:20" x14ac:dyDescent="0.3">
      <c r="I34" t="s">
        <v>83</v>
      </c>
      <c r="T34" t="s">
        <v>84</v>
      </c>
    </row>
    <row r="35" spans="9:20" x14ac:dyDescent="0.3">
      <c r="I35" t="s">
        <v>85</v>
      </c>
      <c r="T35" t="s">
        <v>86</v>
      </c>
    </row>
    <row r="36" spans="9:20" x14ac:dyDescent="0.3">
      <c r="I36" t="s">
        <v>87</v>
      </c>
      <c r="T36" t="s">
        <v>88</v>
      </c>
    </row>
    <row r="37" spans="9:20" x14ac:dyDescent="0.3">
      <c r="I37" t="s">
        <v>89</v>
      </c>
      <c r="T37" t="s">
        <v>90</v>
      </c>
    </row>
    <row r="38" spans="9:20" x14ac:dyDescent="0.3">
      <c r="I38" t="s">
        <v>91</v>
      </c>
      <c r="T38" t="s">
        <v>92</v>
      </c>
    </row>
    <row r="39" spans="9:20" x14ac:dyDescent="0.3">
      <c r="I39" t="s">
        <v>93</v>
      </c>
      <c r="T39" t="s">
        <v>94</v>
      </c>
    </row>
    <row r="40" spans="9:20" x14ac:dyDescent="0.3">
      <c r="I40" t="s">
        <v>95</v>
      </c>
      <c r="T40" t="s">
        <v>96</v>
      </c>
    </row>
    <row r="41" spans="9:20" x14ac:dyDescent="0.3">
      <c r="I41" s="10" t="s">
        <v>97</v>
      </c>
      <c r="J41" s="10"/>
      <c r="K41" s="10"/>
      <c r="L41" s="10"/>
      <c r="M41" s="10"/>
      <c r="N41" s="10"/>
      <c r="O41" s="10"/>
      <c r="P41" s="10"/>
      <c r="Q41" s="10"/>
      <c r="T41" t="s">
        <v>98</v>
      </c>
    </row>
    <row r="42" spans="9:20" x14ac:dyDescent="0.3">
      <c r="I42" t="s">
        <v>99</v>
      </c>
      <c r="T42" t="s">
        <v>100</v>
      </c>
    </row>
    <row r="43" spans="9:20" x14ac:dyDescent="0.3">
      <c r="I43" t="s">
        <v>101</v>
      </c>
      <c r="T43" t="s">
        <v>102</v>
      </c>
    </row>
    <row r="44" spans="9:20" x14ac:dyDescent="0.3">
      <c r="I44" t="s">
        <v>103</v>
      </c>
      <c r="T44" t="s">
        <v>104</v>
      </c>
    </row>
    <row r="45" spans="9:20" x14ac:dyDescent="0.3">
      <c r="I45" t="s">
        <v>105</v>
      </c>
      <c r="T45" t="s">
        <v>106</v>
      </c>
    </row>
    <row r="46" spans="9:20" x14ac:dyDescent="0.3">
      <c r="I46" t="s">
        <v>107</v>
      </c>
      <c r="T46" t="s">
        <v>108</v>
      </c>
    </row>
    <row r="47" spans="9:20" x14ac:dyDescent="0.3">
      <c r="I47" t="s">
        <v>109</v>
      </c>
      <c r="T47" t="s">
        <v>110</v>
      </c>
    </row>
    <row r="48" spans="9:20" x14ac:dyDescent="0.3">
      <c r="I48" t="s">
        <v>111</v>
      </c>
      <c r="T48" t="s">
        <v>112</v>
      </c>
    </row>
    <row r="49" spans="9:20" x14ac:dyDescent="0.3">
      <c r="I49" t="s">
        <v>113</v>
      </c>
      <c r="T49" t="s">
        <v>114</v>
      </c>
    </row>
    <row r="50" spans="9:20" x14ac:dyDescent="0.3">
      <c r="I50" s="10" t="s">
        <v>115</v>
      </c>
      <c r="J50" s="10"/>
      <c r="K50" s="10"/>
      <c r="L50" s="10"/>
      <c r="M50" s="10"/>
      <c r="N50" s="10"/>
      <c r="O50" s="10"/>
      <c r="P50" s="10"/>
      <c r="Q50" s="10"/>
      <c r="T50" t="s">
        <v>116</v>
      </c>
    </row>
    <row r="51" spans="9:20" x14ac:dyDescent="0.3">
      <c r="I51" t="s">
        <v>117</v>
      </c>
      <c r="T51" t="s">
        <v>118</v>
      </c>
    </row>
    <row r="52" spans="9:20" x14ac:dyDescent="0.3">
      <c r="I52" t="s">
        <v>119</v>
      </c>
      <c r="T52" t="s">
        <v>120</v>
      </c>
    </row>
    <row r="53" spans="9:20" x14ac:dyDescent="0.3">
      <c r="I53" t="s">
        <v>121</v>
      </c>
      <c r="T53" t="s">
        <v>122</v>
      </c>
    </row>
    <row r="54" spans="9:20" x14ac:dyDescent="0.3">
      <c r="I54" t="s">
        <v>123</v>
      </c>
      <c r="T54" t="s">
        <v>124</v>
      </c>
    </row>
    <row r="55" spans="9:20" x14ac:dyDescent="0.3">
      <c r="I55" t="s">
        <v>125</v>
      </c>
      <c r="T55" t="s">
        <v>126</v>
      </c>
    </row>
    <row r="56" spans="9:20" x14ac:dyDescent="0.3">
      <c r="I56" t="s">
        <v>127</v>
      </c>
      <c r="T56" t="s">
        <v>128</v>
      </c>
    </row>
    <row r="57" spans="9:20" x14ac:dyDescent="0.3">
      <c r="I57" t="s">
        <v>129</v>
      </c>
      <c r="T57" t="s">
        <v>130</v>
      </c>
    </row>
    <row r="58" spans="9:20" x14ac:dyDescent="0.3">
      <c r="I58" s="10" t="s">
        <v>131</v>
      </c>
      <c r="J58" s="10"/>
      <c r="K58" s="10"/>
      <c r="L58" s="10"/>
      <c r="M58" s="10"/>
      <c r="N58" s="10"/>
      <c r="O58" s="10"/>
      <c r="P58" s="10"/>
      <c r="Q58" s="10"/>
      <c r="T58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49"/>
  <sheetViews>
    <sheetView topLeftCell="V1" zoomScale="55" zoomScaleNormal="55" workbookViewId="0">
      <selection activeCell="BD29" sqref="BD29:BK49"/>
    </sheetView>
  </sheetViews>
  <sheetFormatPr defaultRowHeight="14.4" x14ac:dyDescent="0.3"/>
  <sheetData>
    <row r="1" spans="2:63" ht="15" thickBot="1" x14ac:dyDescent="0.35"/>
    <row r="2" spans="2:63" ht="15" thickBot="1" x14ac:dyDescent="0.35">
      <c r="B2" s="1" t="s">
        <v>4</v>
      </c>
      <c r="C2" s="2"/>
      <c r="D2" s="2"/>
      <c r="E2" s="2"/>
      <c r="F2" s="2"/>
      <c r="G2" s="2"/>
      <c r="H2" s="2"/>
      <c r="I2" s="3"/>
      <c r="K2" s="1" t="s">
        <v>5</v>
      </c>
      <c r="L2" s="2"/>
      <c r="M2" s="2"/>
      <c r="N2" s="2"/>
      <c r="O2" s="2"/>
      <c r="P2" s="2"/>
      <c r="Q2" s="2"/>
      <c r="R2" s="3"/>
      <c r="T2" s="1" t="s">
        <v>6</v>
      </c>
      <c r="U2" s="2"/>
      <c r="V2" s="2"/>
      <c r="W2" s="2"/>
      <c r="X2" s="2"/>
      <c r="Y2" s="2"/>
      <c r="Z2" s="2"/>
      <c r="AA2" s="3"/>
      <c r="AC2" s="1" t="s">
        <v>7</v>
      </c>
      <c r="AD2" s="2"/>
      <c r="AE2" s="2"/>
      <c r="AF2" s="2"/>
      <c r="AG2" s="2"/>
      <c r="AH2" s="2"/>
      <c r="AI2" s="2"/>
      <c r="AJ2" s="3"/>
      <c r="AL2" s="1" t="s">
        <v>8</v>
      </c>
      <c r="AM2" s="2"/>
      <c r="AN2" s="2"/>
      <c r="AO2" s="2"/>
      <c r="AP2" s="2"/>
      <c r="AQ2" s="2"/>
      <c r="AR2" s="2"/>
      <c r="AS2" s="3"/>
      <c r="AU2" s="1" t="s">
        <v>9</v>
      </c>
      <c r="AV2" s="2"/>
      <c r="AW2" s="2"/>
      <c r="AX2" s="2"/>
      <c r="AY2" s="2"/>
      <c r="AZ2" s="2"/>
      <c r="BA2" s="2"/>
      <c r="BB2" s="3"/>
      <c r="BD2" s="1" t="s">
        <v>10</v>
      </c>
      <c r="BE2" s="2"/>
      <c r="BF2" s="2"/>
      <c r="BG2" s="2"/>
      <c r="BH2" s="2"/>
      <c r="BI2" s="2"/>
      <c r="BJ2" s="2"/>
      <c r="BK2" s="3"/>
    </row>
    <row r="3" spans="2:63" x14ac:dyDescent="0.3">
      <c r="B3" s="4"/>
      <c r="C3" s="5"/>
      <c r="D3" s="5"/>
      <c r="E3" s="5"/>
      <c r="F3" s="5"/>
      <c r="G3" s="5"/>
      <c r="H3" s="5"/>
      <c r="I3" s="6"/>
      <c r="K3" s="4"/>
      <c r="L3" s="5"/>
      <c r="M3" s="5"/>
      <c r="N3" s="5"/>
      <c r="O3" s="5"/>
      <c r="P3" s="5"/>
      <c r="Q3" s="5"/>
      <c r="R3" s="6"/>
      <c r="T3" s="4"/>
      <c r="U3" s="5"/>
      <c r="V3" s="5"/>
      <c r="W3" s="5"/>
      <c r="X3" s="5"/>
      <c r="Y3" s="5"/>
      <c r="Z3" s="5"/>
      <c r="AA3" s="6"/>
      <c r="AC3" s="4"/>
      <c r="AD3" s="5"/>
      <c r="AE3" s="5"/>
      <c r="AF3" s="5"/>
      <c r="AG3" s="5"/>
      <c r="AH3" s="5"/>
      <c r="AI3" s="5"/>
      <c r="AJ3" s="6"/>
      <c r="AL3" s="4"/>
      <c r="AM3" s="5"/>
      <c r="AN3" s="5"/>
      <c r="AO3" s="5"/>
      <c r="AP3" s="5"/>
      <c r="AQ3" s="5"/>
      <c r="AR3" s="5"/>
      <c r="AS3" s="6"/>
      <c r="AU3" s="4"/>
      <c r="AV3" s="5"/>
      <c r="AW3" s="5"/>
      <c r="AX3" s="5"/>
      <c r="AY3" s="5"/>
      <c r="AZ3" s="5"/>
      <c r="BA3" s="5"/>
      <c r="BB3" s="6"/>
      <c r="BD3" s="4"/>
      <c r="BE3" s="5"/>
      <c r="BF3" s="5"/>
      <c r="BG3" s="5"/>
      <c r="BH3" s="5"/>
      <c r="BI3" s="5"/>
      <c r="BJ3" s="5"/>
      <c r="BK3" s="6"/>
    </row>
    <row r="4" spans="2:63" x14ac:dyDescent="0.3">
      <c r="B4" s="4"/>
      <c r="C4" s="5"/>
      <c r="D4" s="5"/>
      <c r="E4" s="5"/>
      <c r="F4" s="5"/>
      <c r="G4" s="5"/>
      <c r="H4" s="5"/>
      <c r="I4" s="6"/>
      <c r="K4" s="4"/>
      <c r="L4" s="5"/>
      <c r="M4" s="5"/>
      <c r="N4" s="5"/>
      <c r="O4" s="5"/>
      <c r="P4" s="5"/>
      <c r="Q4" s="5"/>
      <c r="R4" s="6"/>
      <c r="T4" s="4"/>
      <c r="U4" s="5"/>
      <c r="V4" s="5"/>
      <c r="W4" s="5"/>
      <c r="X4" s="5"/>
      <c r="Y4" s="5"/>
      <c r="Z4" s="5"/>
      <c r="AA4" s="6"/>
      <c r="AC4" s="4"/>
      <c r="AD4" s="5"/>
      <c r="AE4" s="5"/>
      <c r="AF4" s="5"/>
      <c r="AG4" s="5"/>
      <c r="AH4" s="5"/>
      <c r="AI4" s="5"/>
      <c r="AJ4" s="6"/>
      <c r="AL4" s="4"/>
      <c r="AM4" s="5"/>
      <c r="AN4" s="5"/>
      <c r="AO4" s="5"/>
      <c r="AP4" s="5"/>
      <c r="AQ4" s="5"/>
      <c r="AR4" s="5"/>
      <c r="AS4" s="6"/>
      <c r="AU4" s="4"/>
      <c r="AV4" s="5"/>
      <c r="AW4" s="5"/>
      <c r="AX4" s="5"/>
      <c r="AY4" s="5"/>
      <c r="AZ4" s="5"/>
      <c r="BA4" s="5"/>
      <c r="BB4" s="6"/>
      <c r="BD4" s="4"/>
      <c r="BE4" s="5"/>
      <c r="BF4" s="5"/>
      <c r="BG4" s="5"/>
      <c r="BH4" s="5"/>
      <c r="BI4" s="5"/>
      <c r="BJ4" s="5"/>
      <c r="BK4" s="6"/>
    </row>
    <row r="5" spans="2:63" x14ac:dyDescent="0.3">
      <c r="B5" s="4"/>
      <c r="C5" s="5"/>
      <c r="D5" s="5"/>
      <c r="E5" s="5"/>
      <c r="F5" s="5"/>
      <c r="G5" s="5"/>
      <c r="H5" s="5"/>
      <c r="I5" s="6"/>
      <c r="K5" s="4"/>
      <c r="L5" s="5"/>
      <c r="M5" s="5"/>
      <c r="N5" s="5"/>
      <c r="O5" s="5"/>
      <c r="P5" s="5"/>
      <c r="Q5" s="5"/>
      <c r="R5" s="6"/>
      <c r="T5" s="4"/>
      <c r="U5" s="5"/>
      <c r="V5" s="5"/>
      <c r="W5" s="5"/>
      <c r="X5" s="5"/>
      <c r="Y5" s="5"/>
      <c r="Z5" s="5"/>
      <c r="AA5" s="6"/>
      <c r="AC5" s="4"/>
      <c r="AD5" s="5"/>
      <c r="AE5" s="5"/>
      <c r="AF5" s="5"/>
      <c r="AG5" s="5"/>
      <c r="AH5" s="5"/>
      <c r="AI5" s="5"/>
      <c r="AJ5" s="6"/>
      <c r="AL5" s="4"/>
      <c r="AM5" s="5"/>
      <c r="AN5" s="5"/>
      <c r="AO5" s="5"/>
      <c r="AP5" s="5"/>
      <c r="AQ5" s="5"/>
      <c r="AR5" s="5"/>
      <c r="AS5" s="6"/>
      <c r="AU5" s="4"/>
      <c r="AV5" s="5"/>
      <c r="AW5" s="5"/>
      <c r="AX5" s="5"/>
      <c r="AY5" s="5"/>
      <c r="AZ5" s="5"/>
      <c r="BA5" s="5"/>
      <c r="BB5" s="6"/>
      <c r="BD5" s="4"/>
      <c r="BE5" s="5"/>
      <c r="BF5" s="5"/>
      <c r="BG5" s="5"/>
      <c r="BH5" s="5"/>
      <c r="BI5" s="5"/>
      <c r="BJ5" s="5"/>
      <c r="BK5" s="6"/>
    </row>
    <row r="6" spans="2:63" x14ac:dyDescent="0.3">
      <c r="B6" s="4"/>
      <c r="C6" s="5"/>
      <c r="D6" s="5"/>
      <c r="E6" s="5"/>
      <c r="F6" s="5"/>
      <c r="G6" s="5"/>
      <c r="H6" s="5"/>
      <c r="I6" s="6"/>
      <c r="K6" s="4"/>
      <c r="L6" s="5"/>
      <c r="M6" s="5"/>
      <c r="N6" s="5"/>
      <c r="O6" s="5"/>
      <c r="P6" s="5"/>
      <c r="Q6" s="5"/>
      <c r="R6" s="6"/>
      <c r="T6" s="4"/>
      <c r="U6" s="5"/>
      <c r="V6" s="5"/>
      <c r="W6" s="5"/>
      <c r="X6" s="5"/>
      <c r="Y6" s="5"/>
      <c r="Z6" s="5"/>
      <c r="AA6" s="6"/>
      <c r="AC6" s="4"/>
      <c r="AD6" s="5"/>
      <c r="AE6" s="5"/>
      <c r="AF6" s="5"/>
      <c r="AG6" s="5"/>
      <c r="AH6" s="5"/>
      <c r="AI6" s="5"/>
      <c r="AJ6" s="6"/>
      <c r="AL6" s="4"/>
      <c r="AM6" s="5"/>
      <c r="AN6" s="5"/>
      <c r="AO6" s="5"/>
      <c r="AP6" s="5"/>
      <c r="AQ6" s="5"/>
      <c r="AR6" s="5"/>
      <c r="AS6" s="6"/>
      <c r="AU6" s="4"/>
      <c r="AV6" s="5"/>
      <c r="AW6" s="5"/>
      <c r="AX6" s="5"/>
      <c r="AY6" s="5"/>
      <c r="AZ6" s="5"/>
      <c r="BA6" s="5"/>
      <c r="BB6" s="6"/>
      <c r="BD6" s="4"/>
      <c r="BE6" s="5"/>
      <c r="BF6" s="5"/>
      <c r="BG6" s="5"/>
      <c r="BH6" s="5"/>
      <c r="BI6" s="5"/>
      <c r="BJ6" s="5"/>
      <c r="BK6" s="6"/>
    </row>
    <row r="7" spans="2:63" x14ac:dyDescent="0.3">
      <c r="B7" s="4"/>
      <c r="C7" s="5"/>
      <c r="D7" s="5"/>
      <c r="E7" s="5"/>
      <c r="F7" s="5"/>
      <c r="G7" s="5"/>
      <c r="H7" s="5"/>
      <c r="I7" s="6"/>
      <c r="K7" s="4"/>
      <c r="L7" s="5"/>
      <c r="M7" s="5"/>
      <c r="N7" s="5"/>
      <c r="O7" s="5"/>
      <c r="P7" s="5"/>
      <c r="Q7" s="5"/>
      <c r="R7" s="6"/>
      <c r="T7" s="4"/>
      <c r="U7" s="5"/>
      <c r="V7" s="5"/>
      <c r="W7" s="5"/>
      <c r="X7" s="5"/>
      <c r="Y7" s="5"/>
      <c r="Z7" s="5"/>
      <c r="AA7" s="6"/>
      <c r="AC7" s="4"/>
      <c r="AD7" s="5"/>
      <c r="AE7" s="5"/>
      <c r="AF7" s="5"/>
      <c r="AG7" s="5"/>
      <c r="AH7" s="5"/>
      <c r="AI7" s="5"/>
      <c r="AJ7" s="6"/>
      <c r="AL7" s="4"/>
      <c r="AM7" s="5"/>
      <c r="AN7" s="5"/>
      <c r="AO7" s="5"/>
      <c r="AP7" s="5"/>
      <c r="AQ7" s="5"/>
      <c r="AR7" s="5"/>
      <c r="AS7" s="6"/>
      <c r="AU7" s="4"/>
      <c r="AV7" s="5"/>
      <c r="AW7" s="5"/>
      <c r="AX7" s="5"/>
      <c r="AY7" s="5"/>
      <c r="AZ7" s="5"/>
      <c r="BA7" s="5"/>
      <c r="BB7" s="6"/>
      <c r="BD7" s="4"/>
      <c r="BE7" s="5"/>
      <c r="BF7" s="5"/>
      <c r="BG7" s="5"/>
      <c r="BH7" s="5"/>
      <c r="BI7" s="5"/>
      <c r="BJ7" s="5"/>
      <c r="BK7" s="6"/>
    </row>
    <row r="8" spans="2:63" x14ac:dyDescent="0.3">
      <c r="B8" s="4"/>
      <c r="C8" s="5"/>
      <c r="D8" s="5"/>
      <c r="E8" s="5"/>
      <c r="F8" s="5"/>
      <c r="G8" s="5"/>
      <c r="H8" s="5"/>
      <c r="I8" s="6"/>
      <c r="K8" s="4"/>
      <c r="L8" s="5"/>
      <c r="M8" s="5"/>
      <c r="N8" s="5"/>
      <c r="O8" s="5"/>
      <c r="P8" s="5"/>
      <c r="Q8" s="5"/>
      <c r="R8" s="6"/>
      <c r="T8" s="4"/>
      <c r="U8" s="5"/>
      <c r="V8" s="5"/>
      <c r="W8" s="5"/>
      <c r="X8" s="5"/>
      <c r="Y8" s="5"/>
      <c r="Z8" s="5"/>
      <c r="AA8" s="6"/>
      <c r="AC8" s="4"/>
      <c r="AD8" s="5"/>
      <c r="AE8" s="5"/>
      <c r="AF8" s="5"/>
      <c r="AG8" s="5"/>
      <c r="AH8" s="5"/>
      <c r="AI8" s="5"/>
      <c r="AJ8" s="6"/>
      <c r="AL8" s="4"/>
      <c r="AM8" s="5"/>
      <c r="AN8" s="5"/>
      <c r="AO8" s="5"/>
      <c r="AP8" s="5"/>
      <c r="AQ8" s="5"/>
      <c r="AR8" s="5"/>
      <c r="AS8" s="6"/>
      <c r="AU8" s="4"/>
      <c r="AV8" s="5"/>
      <c r="AW8" s="5"/>
      <c r="AX8" s="5"/>
      <c r="AY8" s="5"/>
      <c r="AZ8" s="5"/>
      <c r="BA8" s="5"/>
      <c r="BB8" s="6"/>
      <c r="BD8" s="4"/>
      <c r="BE8" s="5"/>
      <c r="BF8" s="5"/>
      <c r="BG8" s="5"/>
      <c r="BH8" s="5"/>
      <c r="BI8" s="5"/>
      <c r="BJ8" s="5"/>
      <c r="BK8" s="6"/>
    </row>
    <row r="9" spans="2:63" x14ac:dyDescent="0.3">
      <c r="B9" s="4"/>
      <c r="C9" s="5"/>
      <c r="D9" s="5"/>
      <c r="E9" s="5"/>
      <c r="F9" s="5"/>
      <c r="G9" s="5"/>
      <c r="H9" s="5"/>
      <c r="I9" s="6"/>
      <c r="K9" s="4"/>
      <c r="L9" s="5"/>
      <c r="M9" s="5"/>
      <c r="N9" s="5"/>
      <c r="O9" s="5"/>
      <c r="P9" s="5"/>
      <c r="Q9" s="5"/>
      <c r="R9" s="6"/>
      <c r="T9" s="4"/>
      <c r="U9" s="5"/>
      <c r="V9" s="5"/>
      <c r="W9" s="5"/>
      <c r="X9" s="5"/>
      <c r="Y9" s="5"/>
      <c r="Z9" s="5"/>
      <c r="AA9" s="6"/>
      <c r="AC9" s="4"/>
      <c r="AD9" s="5"/>
      <c r="AE9" s="5"/>
      <c r="AF9" s="5"/>
      <c r="AG9" s="5"/>
      <c r="AH9" s="5"/>
      <c r="AI9" s="5"/>
      <c r="AJ9" s="6"/>
      <c r="AL9" s="4"/>
      <c r="AM9" s="5"/>
      <c r="AN9" s="5"/>
      <c r="AO9" s="5"/>
      <c r="AP9" s="5"/>
      <c r="AQ9" s="5"/>
      <c r="AR9" s="5"/>
      <c r="AS9" s="6"/>
      <c r="AU9" s="4"/>
      <c r="AV9" s="5"/>
      <c r="AW9" s="5"/>
      <c r="AX9" s="5"/>
      <c r="AY9" s="5"/>
      <c r="AZ9" s="5"/>
      <c r="BA9" s="5"/>
      <c r="BB9" s="6"/>
      <c r="BD9" s="4"/>
      <c r="BE9" s="5"/>
      <c r="BF9" s="5"/>
      <c r="BG9" s="5"/>
      <c r="BH9" s="5"/>
      <c r="BI9" s="5"/>
      <c r="BJ9" s="5"/>
      <c r="BK9" s="6"/>
    </row>
    <row r="10" spans="2:63" x14ac:dyDescent="0.3">
      <c r="B10" s="4"/>
      <c r="C10" s="5"/>
      <c r="D10" s="5"/>
      <c r="E10" s="5"/>
      <c r="F10" s="5"/>
      <c r="G10" s="5"/>
      <c r="H10" s="5"/>
      <c r="I10" s="6"/>
      <c r="K10" s="4"/>
      <c r="L10" s="5"/>
      <c r="M10" s="5"/>
      <c r="N10" s="5"/>
      <c r="O10" s="5"/>
      <c r="P10" s="5"/>
      <c r="Q10" s="5"/>
      <c r="R10" s="6"/>
      <c r="T10" s="4"/>
      <c r="U10" s="5"/>
      <c r="V10" s="5"/>
      <c r="W10" s="5"/>
      <c r="X10" s="5"/>
      <c r="Y10" s="5"/>
      <c r="Z10" s="5"/>
      <c r="AA10" s="6"/>
      <c r="AC10" s="4"/>
      <c r="AD10" s="5"/>
      <c r="AE10" s="5"/>
      <c r="AF10" s="5"/>
      <c r="AG10" s="5"/>
      <c r="AH10" s="5"/>
      <c r="AI10" s="5"/>
      <c r="AJ10" s="6"/>
      <c r="AL10" s="4"/>
      <c r="AM10" s="5"/>
      <c r="AN10" s="5"/>
      <c r="AO10" s="5"/>
      <c r="AP10" s="5"/>
      <c r="AQ10" s="5"/>
      <c r="AR10" s="5"/>
      <c r="AS10" s="6"/>
      <c r="AU10" s="4"/>
      <c r="AV10" s="5"/>
      <c r="AW10" s="5"/>
      <c r="AX10" s="5"/>
      <c r="AY10" s="5"/>
      <c r="AZ10" s="5"/>
      <c r="BA10" s="5"/>
      <c r="BB10" s="6"/>
      <c r="BD10" s="4"/>
      <c r="BE10" s="5"/>
      <c r="BF10" s="5"/>
      <c r="BG10" s="5"/>
      <c r="BH10" s="5"/>
      <c r="BI10" s="5"/>
      <c r="BJ10" s="5"/>
      <c r="BK10" s="6"/>
    </row>
    <row r="11" spans="2:63" x14ac:dyDescent="0.3">
      <c r="B11" s="4"/>
      <c r="C11" s="5"/>
      <c r="D11" s="5"/>
      <c r="E11" s="5"/>
      <c r="F11" s="5"/>
      <c r="G11" s="5"/>
      <c r="H11" s="5"/>
      <c r="I11" s="6"/>
      <c r="K11" s="4"/>
      <c r="L11" s="5"/>
      <c r="M11" s="5"/>
      <c r="N11" s="5"/>
      <c r="O11" s="5"/>
      <c r="P11" s="5"/>
      <c r="Q11" s="5"/>
      <c r="R11" s="6"/>
      <c r="T11" s="4"/>
      <c r="U11" s="5"/>
      <c r="V11" s="5"/>
      <c r="W11" s="5"/>
      <c r="X11" s="5"/>
      <c r="Y11" s="5"/>
      <c r="Z11" s="5"/>
      <c r="AA11" s="6"/>
      <c r="AC11" s="4"/>
      <c r="AD11" s="5"/>
      <c r="AE11" s="5"/>
      <c r="AF11" s="5"/>
      <c r="AG11" s="5"/>
      <c r="AH11" s="5"/>
      <c r="AI11" s="5"/>
      <c r="AJ11" s="6"/>
      <c r="AL11" s="4"/>
      <c r="AM11" s="5"/>
      <c r="AN11" s="5"/>
      <c r="AO11" s="5"/>
      <c r="AP11" s="5"/>
      <c r="AQ11" s="5"/>
      <c r="AR11" s="5"/>
      <c r="AS11" s="6"/>
      <c r="AU11" s="4"/>
      <c r="AV11" s="5"/>
      <c r="AW11" s="5"/>
      <c r="AX11" s="5"/>
      <c r="AY11" s="5"/>
      <c r="AZ11" s="5"/>
      <c r="BA11" s="5"/>
      <c r="BB11" s="6"/>
      <c r="BD11" s="4"/>
      <c r="BE11" s="5"/>
      <c r="BF11" s="5"/>
      <c r="BG11" s="5"/>
      <c r="BH11" s="5"/>
      <c r="BI11" s="5"/>
      <c r="BJ11" s="5"/>
      <c r="BK11" s="6"/>
    </row>
    <row r="12" spans="2:63" x14ac:dyDescent="0.3">
      <c r="B12" s="4"/>
      <c r="C12" s="5"/>
      <c r="D12" s="5"/>
      <c r="E12" s="5"/>
      <c r="F12" s="5"/>
      <c r="G12" s="5"/>
      <c r="H12" s="5"/>
      <c r="I12" s="6"/>
      <c r="K12" s="4"/>
      <c r="L12" s="5"/>
      <c r="M12" s="5"/>
      <c r="N12" s="5"/>
      <c r="O12" s="5"/>
      <c r="P12" s="5"/>
      <c r="Q12" s="5"/>
      <c r="R12" s="6"/>
      <c r="T12" s="4"/>
      <c r="U12" s="5"/>
      <c r="V12" s="5"/>
      <c r="W12" s="5"/>
      <c r="X12" s="5"/>
      <c r="Y12" s="5"/>
      <c r="Z12" s="5"/>
      <c r="AA12" s="6"/>
      <c r="AC12" s="4"/>
      <c r="AD12" s="5"/>
      <c r="AE12" s="5"/>
      <c r="AF12" s="5"/>
      <c r="AG12" s="5"/>
      <c r="AH12" s="5"/>
      <c r="AI12" s="5"/>
      <c r="AJ12" s="6"/>
      <c r="AL12" s="4"/>
      <c r="AM12" s="5"/>
      <c r="AN12" s="5"/>
      <c r="AO12" s="5"/>
      <c r="AP12" s="5"/>
      <c r="AQ12" s="5"/>
      <c r="AR12" s="5"/>
      <c r="AS12" s="6"/>
      <c r="AU12" s="4"/>
      <c r="AV12" s="5"/>
      <c r="AW12" s="5"/>
      <c r="AX12" s="5"/>
      <c r="AY12" s="5"/>
      <c r="AZ12" s="5"/>
      <c r="BA12" s="5"/>
      <c r="BB12" s="6"/>
      <c r="BD12" s="4"/>
      <c r="BE12" s="5"/>
      <c r="BF12" s="5"/>
      <c r="BG12" s="5"/>
      <c r="BH12" s="5"/>
      <c r="BI12" s="5"/>
      <c r="BJ12" s="5"/>
      <c r="BK12" s="6"/>
    </row>
    <row r="13" spans="2:63" x14ac:dyDescent="0.3">
      <c r="B13" s="4"/>
      <c r="C13" s="5"/>
      <c r="D13" s="5"/>
      <c r="E13" s="5"/>
      <c r="F13" s="5"/>
      <c r="G13" s="5"/>
      <c r="H13" s="5"/>
      <c r="I13" s="6"/>
      <c r="K13" s="4"/>
      <c r="L13" s="5"/>
      <c r="M13" s="5"/>
      <c r="N13" s="5"/>
      <c r="O13" s="5"/>
      <c r="P13" s="5"/>
      <c r="Q13" s="5"/>
      <c r="R13" s="6"/>
      <c r="T13" s="4"/>
      <c r="U13" s="5"/>
      <c r="V13" s="5"/>
      <c r="W13" s="5"/>
      <c r="X13" s="5"/>
      <c r="Y13" s="5"/>
      <c r="Z13" s="5"/>
      <c r="AA13" s="6"/>
      <c r="AC13" s="4"/>
      <c r="AD13" s="5"/>
      <c r="AE13" s="5"/>
      <c r="AF13" s="5"/>
      <c r="AG13" s="5"/>
      <c r="AH13" s="5"/>
      <c r="AI13" s="5"/>
      <c r="AJ13" s="6"/>
      <c r="AL13" s="4"/>
      <c r="AM13" s="5"/>
      <c r="AN13" s="5"/>
      <c r="AO13" s="5"/>
      <c r="AP13" s="5"/>
      <c r="AQ13" s="5"/>
      <c r="AR13" s="5"/>
      <c r="AS13" s="6"/>
      <c r="AU13" s="4"/>
      <c r="AV13" s="5"/>
      <c r="AW13" s="5"/>
      <c r="AX13" s="5"/>
      <c r="AY13" s="5"/>
      <c r="AZ13" s="5"/>
      <c r="BA13" s="5"/>
      <c r="BB13" s="6"/>
      <c r="BD13" s="4"/>
      <c r="BE13" s="5"/>
      <c r="BF13" s="5"/>
      <c r="BG13" s="5"/>
      <c r="BH13" s="5"/>
      <c r="BI13" s="5"/>
      <c r="BJ13" s="5"/>
      <c r="BK13" s="6"/>
    </row>
    <row r="14" spans="2:63" x14ac:dyDescent="0.3">
      <c r="B14" s="4"/>
      <c r="C14" s="5"/>
      <c r="D14" s="5"/>
      <c r="E14" s="5"/>
      <c r="F14" s="5"/>
      <c r="G14" s="5"/>
      <c r="H14" s="5"/>
      <c r="I14" s="6"/>
      <c r="K14" s="4"/>
      <c r="L14" s="5"/>
      <c r="M14" s="5"/>
      <c r="N14" s="5"/>
      <c r="O14" s="5"/>
      <c r="P14" s="5"/>
      <c r="Q14" s="5"/>
      <c r="R14" s="6"/>
      <c r="T14" s="4"/>
      <c r="U14" s="5"/>
      <c r="V14" s="5"/>
      <c r="W14" s="5"/>
      <c r="X14" s="5"/>
      <c r="Y14" s="5"/>
      <c r="Z14" s="5"/>
      <c r="AA14" s="6"/>
      <c r="AC14" s="4"/>
      <c r="AD14" s="5"/>
      <c r="AE14" s="5"/>
      <c r="AF14" s="5"/>
      <c r="AG14" s="5"/>
      <c r="AH14" s="5"/>
      <c r="AI14" s="5"/>
      <c r="AJ14" s="6"/>
      <c r="AL14" s="4"/>
      <c r="AM14" s="5"/>
      <c r="AN14" s="5"/>
      <c r="AO14" s="5"/>
      <c r="AP14" s="5"/>
      <c r="AQ14" s="5"/>
      <c r="AR14" s="5"/>
      <c r="AS14" s="6"/>
      <c r="AU14" s="4"/>
      <c r="AV14" s="5"/>
      <c r="AW14" s="5"/>
      <c r="AX14" s="5"/>
      <c r="AY14" s="5"/>
      <c r="AZ14" s="5"/>
      <c r="BA14" s="5"/>
      <c r="BB14" s="6"/>
      <c r="BD14" s="4"/>
      <c r="BE14" s="5"/>
      <c r="BF14" s="5"/>
      <c r="BG14" s="5"/>
      <c r="BH14" s="5"/>
      <c r="BI14" s="5"/>
      <c r="BJ14" s="5"/>
      <c r="BK14" s="6"/>
    </row>
    <row r="15" spans="2:63" x14ac:dyDescent="0.3">
      <c r="B15" s="4"/>
      <c r="C15" s="5"/>
      <c r="D15" s="5"/>
      <c r="E15" s="5"/>
      <c r="F15" s="5"/>
      <c r="G15" s="5"/>
      <c r="H15" s="5"/>
      <c r="I15" s="6"/>
      <c r="K15" s="4"/>
      <c r="L15" s="5"/>
      <c r="M15" s="5"/>
      <c r="N15" s="5"/>
      <c r="O15" s="5"/>
      <c r="P15" s="5"/>
      <c r="Q15" s="5"/>
      <c r="R15" s="6"/>
      <c r="T15" s="4"/>
      <c r="U15" s="5"/>
      <c r="V15" s="5"/>
      <c r="W15" s="5"/>
      <c r="X15" s="5"/>
      <c r="Y15" s="5"/>
      <c r="Z15" s="5"/>
      <c r="AA15" s="6"/>
      <c r="AC15" s="4"/>
      <c r="AD15" s="5"/>
      <c r="AE15" s="5"/>
      <c r="AF15" s="5"/>
      <c r="AG15" s="5"/>
      <c r="AH15" s="5"/>
      <c r="AI15" s="5"/>
      <c r="AJ15" s="6"/>
      <c r="AL15" s="4"/>
      <c r="AM15" s="5"/>
      <c r="AN15" s="5"/>
      <c r="AO15" s="5"/>
      <c r="AP15" s="5"/>
      <c r="AQ15" s="5"/>
      <c r="AR15" s="5"/>
      <c r="AS15" s="6"/>
      <c r="AU15" s="4"/>
      <c r="AV15" s="5"/>
      <c r="AW15" s="5"/>
      <c r="AX15" s="5"/>
      <c r="AY15" s="5"/>
      <c r="AZ15" s="5"/>
      <c r="BA15" s="5"/>
      <c r="BB15" s="6"/>
      <c r="BD15" s="4"/>
      <c r="BE15" s="5"/>
      <c r="BF15" s="5"/>
      <c r="BG15" s="5"/>
      <c r="BH15" s="5"/>
      <c r="BI15" s="5"/>
      <c r="BJ15" s="5"/>
      <c r="BK15" s="6"/>
    </row>
    <row r="16" spans="2:63" x14ac:dyDescent="0.3">
      <c r="B16" s="4"/>
      <c r="C16" s="5"/>
      <c r="D16" s="5"/>
      <c r="E16" s="5"/>
      <c r="F16" s="5"/>
      <c r="G16" s="5"/>
      <c r="H16" s="5"/>
      <c r="I16" s="6"/>
      <c r="K16" s="4"/>
      <c r="L16" s="5"/>
      <c r="M16" s="5"/>
      <c r="N16" s="5"/>
      <c r="O16" s="5"/>
      <c r="P16" s="5"/>
      <c r="Q16" s="5"/>
      <c r="R16" s="6"/>
      <c r="T16" s="4"/>
      <c r="U16" s="5"/>
      <c r="V16" s="5"/>
      <c r="W16" s="5"/>
      <c r="X16" s="5"/>
      <c r="Y16" s="5"/>
      <c r="Z16" s="5"/>
      <c r="AA16" s="6"/>
      <c r="AC16" s="4"/>
      <c r="AD16" s="5"/>
      <c r="AE16" s="5"/>
      <c r="AF16" s="5"/>
      <c r="AG16" s="5"/>
      <c r="AH16" s="5"/>
      <c r="AI16" s="5"/>
      <c r="AJ16" s="6"/>
      <c r="AL16" s="4"/>
      <c r="AM16" s="5"/>
      <c r="AN16" s="5"/>
      <c r="AO16" s="5"/>
      <c r="AP16" s="5"/>
      <c r="AQ16" s="5"/>
      <c r="AR16" s="5"/>
      <c r="AS16" s="6"/>
      <c r="AU16" s="4"/>
      <c r="AV16" s="5"/>
      <c r="AW16" s="5"/>
      <c r="AX16" s="5"/>
      <c r="AY16" s="5"/>
      <c r="AZ16" s="5"/>
      <c r="BA16" s="5"/>
      <c r="BB16" s="6"/>
      <c r="BD16" s="4"/>
      <c r="BE16" s="5"/>
      <c r="BF16" s="5"/>
      <c r="BG16" s="5"/>
      <c r="BH16" s="5"/>
      <c r="BI16" s="5"/>
      <c r="BJ16" s="5"/>
      <c r="BK16" s="6"/>
    </row>
    <row r="17" spans="2:63" x14ac:dyDescent="0.3">
      <c r="B17" s="4"/>
      <c r="C17" s="5"/>
      <c r="D17" s="5"/>
      <c r="E17" s="5"/>
      <c r="F17" s="5"/>
      <c r="G17" s="5"/>
      <c r="H17" s="5"/>
      <c r="I17" s="6"/>
      <c r="K17" s="4"/>
      <c r="L17" s="5"/>
      <c r="M17" s="5"/>
      <c r="N17" s="5"/>
      <c r="O17" s="5"/>
      <c r="P17" s="5"/>
      <c r="Q17" s="5"/>
      <c r="R17" s="6"/>
      <c r="T17" s="4"/>
      <c r="U17" s="5"/>
      <c r="V17" s="5"/>
      <c r="W17" s="5"/>
      <c r="X17" s="5"/>
      <c r="Y17" s="5"/>
      <c r="Z17" s="5"/>
      <c r="AA17" s="6"/>
      <c r="AC17" s="4"/>
      <c r="AD17" s="5"/>
      <c r="AE17" s="5"/>
      <c r="AF17" s="5"/>
      <c r="AG17" s="5"/>
      <c r="AH17" s="5"/>
      <c r="AI17" s="5"/>
      <c r="AJ17" s="6"/>
      <c r="AL17" s="4"/>
      <c r="AM17" s="5"/>
      <c r="AN17" s="5"/>
      <c r="AO17" s="5"/>
      <c r="AP17" s="5"/>
      <c r="AQ17" s="5"/>
      <c r="AR17" s="5"/>
      <c r="AS17" s="6"/>
      <c r="AU17" s="4"/>
      <c r="AV17" s="5"/>
      <c r="AW17" s="5"/>
      <c r="AX17" s="5"/>
      <c r="AY17" s="5"/>
      <c r="AZ17" s="5"/>
      <c r="BA17" s="5"/>
      <c r="BB17" s="6"/>
      <c r="BD17" s="4"/>
      <c r="BE17" s="5"/>
      <c r="BF17" s="5"/>
      <c r="BG17" s="5"/>
      <c r="BH17" s="5"/>
      <c r="BI17" s="5"/>
      <c r="BJ17" s="5"/>
      <c r="BK17" s="6"/>
    </row>
    <row r="18" spans="2:63" x14ac:dyDescent="0.3">
      <c r="B18" s="4"/>
      <c r="C18" s="5"/>
      <c r="D18" s="5"/>
      <c r="E18" s="5"/>
      <c r="F18" s="5"/>
      <c r="G18" s="5"/>
      <c r="H18" s="5"/>
      <c r="I18" s="6"/>
      <c r="K18" s="4"/>
      <c r="L18" s="5"/>
      <c r="M18" s="5"/>
      <c r="N18" s="5"/>
      <c r="O18" s="5"/>
      <c r="P18" s="5"/>
      <c r="Q18" s="5"/>
      <c r="R18" s="6"/>
      <c r="T18" s="4"/>
      <c r="U18" s="5"/>
      <c r="V18" s="5"/>
      <c r="W18" s="5"/>
      <c r="X18" s="5"/>
      <c r="Y18" s="5"/>
      <c r="Z18" s="5"/>
      <c r="AA18" s="6"/>
      <c r="AC18" s="4"/>
      <c r="AD18" s="5"/>
      <c r="AE18" s="5"/>
      <c r="AF18" s="5"/>
      <c r="AG18" s="5"/>
      <c r="AH18" s="5"/>
      <c r="AI18" s="5"/>
      <c r="AJ18" s="6"/>
      <c r="AL18" s="4"/>
      <c r="AM18" s="5"/>
      <c r="AN18" s="5"/>
      <c r="AO18" s="5"/>
      <c r="AP18" s="5"/>
      <c r="AQ18" s="5"/>
      <c r="AR18" s="5"/>
      <c r="AS18" s="6"/>
      <c r="AU18" s="4"/>
      <c r="AV18" s="5"/>
      <c r="AW18" s="5"/>
      <c r="AX18" s="5"/>
      <c r="AY18" s="5"/>
      <c r="AZ18" s="5"/>
      <c r="BA18" s="5"/>
      <c r="BB18" s="6"/>
      <c r="BD18" s="4"/>
      <c r="BE18" s="5"/>
      <c r="BF18" s="5"/>
      <c r="BG18" s="5"/>
      <c r="BH18" s="5"/>
      <c r="BI18" s="5"/>
      <c r="BJ18" s="5"/>
      <c r="BK18" s="6"/>
    </row>
    <row r="19" spans="2:63" x14ac:dyDescent="0.3">
      <c r="B19" s="4"/>
      <c r="C19" s="5"/>
      <c r="D19" s="5"/>
      <c r="E19" s="5"/>
      <c r="F19" s="5"/>
      <c r="G19" s="5"/>
      <c r="H19" s="5"/>
      <c r="I19" s="6"/>
      <c r="K19" s="4"/>
      <c r="L19" s="5"/>
      <c r="M19" s="5"/>
      <c r="N19" s="5"/>
      <c r="O19" s="5"/>
      <c r="P19" s="5"/>
      <c r="Q19" s="5"/>
      <c r="R19" s="6"/>
      <c r="T19" s="4"/>
      <c r="U19" s="5"/>
      <c r="V19" s="5"/>
      <c r="W19" s="5"/>
      <c r="X19" s="5"/>
      <c r="Y19" s="5"/>
      <c r="Z19" s="5"/>
      <c r="AA19" s="6"/>
      <c r="AC19" s="4"/>
      <c r="AD19" s="5"/>
      <c r="AE19" s="5"/>
      <c r="AF19" s="5"/>
      <c r="AG19" s="5"/>
      <c r="AH19" s="5"/>
      <c r="AI19" s="5"/>
      <c r="AJ19" s="6"/>
      <c r="AL19" s="4"/>
      <c r="AM19" s="5"/>
      <c r="AN19" s="5"/>
      <c r="AO19" s="5"/>
      <c r="AP19" s="5"/>
      <c r="AQ19" s="5"/>
      <c r="AR19" s="5"/>
      <c r="AS19" s="6"/>
      <c r="AU19" s="4"/>
      <c r="AV19" s="5"/>
      <c r="AW19" s="5"/>
      <c r="AX19" s="5"/>
      <c r="AY19" s="5"/>
      <c r="AZ19" s="5"/>
      <c r="BA19" s="5"/>
      <c r="BB19" s="6"/>
      <c r="BD19" s="4"/>
      <c r="BE19" s="5"/>
      <c r="BF19" s="5"/>
      <c r="BG19" s="5"/>
      <c r="BH19" s="5"/>
      <c r="BI19" s="5"/>
      <c r="BJ19" s="5"/>
      <c r="BK19" s="6"/>
    </row>
    <row r="20" spans="2:63" x14ac:dyDescent="0.3">
      <c r="B20" s="4"/>
      <c r="C20" s="5"/>
      <c r="D20" s="5"/>
      <c r="E20" s="5"/>
      <c r="F20" s="5"/>
      <c r="G20" s="5"/>
      <c r="H20" s="5"/>
      <c r="I20" s="6"/>
      <c r="K20" s="4"/>
      <c r="L20" s="5"/>
      <c r="M20" s="5"/>
      <c r="N20" s="5"/>
      <c r="O20" s="5"/>
      <c r="P20" s="5"/>
      <c r="Q20" s="5"/>
      <c r="R20" s="6"/>
      <c r="T20" s="4"/>
      <c r="U20" s="5"/>
      <c r="V20" s="5"/>
      <c r="W20" s="5"/>
      <c r="X20" s="5"/>
      <c r="Y20" s="5"/>
      <c r="Z20" s="5"/>
      <c r="AA20" s="6"/>
      <c r="AC20" s="4"/>
      <c r="AD20" s="5"/>
      <c r="AE20" s="5"/>
      <c r="AF20" s="5"/>
      <c r="AG20" s="5"/>
      <c r="AH20" s="5"/>
      <c r="AI20" s="5"/>
      <c r="AJ20" s="6"/>
      <c r="AL20" s="4"/>
      <c r="AM20" s="5"/>
      <c r="AN20" s="5"/>
      <c r="AO20" s="5"/>
      <c r="AP20" s="5"/>
      <c r="AQ20" s="5"/>
      <c r="AR20" s="5"/>
      <c r="AS20" s="6"/>
      <c r="AU20" s="4"/>
      <c r="AV20" s="5"/>
      <c r="AW20" s="5"/>
      <c r="AX20" s="5"/>
      <c r="AY20" s="5"/>
      <c r="AZ20" s="5"/>
      <c r="BA20" s="5"/>
      <c r="BB20" s="6"/>
      <c r="BD20" s="4"/>
      <c r="BE20" s="5"/>
      <c r="BF20" s="5"/>
      <c r="BG20" s="5"/>
      <c r="BH20" s="5"/>
      <c r="BI20" s="5"/>
      <c r="BJ20" s="5"/>
      <c r="BK20" s="6"/>
    </row>
    <row r="21" spans="2:63" x14ac:dyDescent="0.3">
      <c r="B21" s="4"/>
      <c r="C21" s="5"/>
      <c r="D21" s="5"/>
      <c r="E21" s="5"/>
      <c r="F21" s="5"/>
      <c r="G21" s="5"/>
      <c r="H21" s="5"/>
      <c r="I21" s="6"/>
      <c r="K21" s="4"/>
      <c r="L21" s="5"/>
      <c r="M21" s="5"/>
      <c r="N21" s="5"/>
      <c r="O21" s="5"/>
      <c r="P21" s="5"/>
      <c r="Q21" s="5"/>
      <c r="R21" s="6"/>
      <c r="T21" s="4"/>
      <c r="U21" s="5"/>
      <c r="V21" s="5"/>
      <c r="W21" s="5"/>
      <c r="X21" s="5"/>
      <c r="Y21" s="5"/>
      <c r="Z21" s="5"/>
      <c r="AA21" s="6"/>
      <c r="AC21" s="4"/>
      <c r="AD21" s="5"/>
      <c r="AE21" s="5"/>
      <c r="AF21" s="5"/>
      <c r="AG21" s="5"/>
      <c r="AH21" s="5"/>
      <c r="AI21" s="5"/>
      <c r="AJ21" s="6"/>
      <c r="AL21" s="4"/>
      <c r="AM21" s="5"/>
      <c r="AN21" s="5"/>
      <c r="AO21" s="5"/>
      <c r="AP21" s="5"/>
      <c r="AQ21" s="5"/>
      <c r="AR21" s="5"/>
      <c r="AS21" s="6"/>
      <c r="AU21" s="4"/>
      <c r="AV21" s="5"/>
      <c r="AW21" s="5"/>
      <c r="AX21" s="5"/>
      <c r="AY21" s="5"/>
      <c r="AZ21" s="5"/>
      <c r="BA21" s="5"/>
      <c r="BB21" s="6"/>
      <c r="BD21" s="4"/>
      <c r="BE21" s="5"/>
      <c r="BF21" s="5"/>
      <c r="BG21" s="5"/>
      <c r="BH21" s="5"/>
      <c r="BI21" s="5"/>
      <c r="BJ21" s="5"/>
      <c r="BK21" s="6"/>
    </row>
    <row r="22" spans="2:63" x14ac:dyDescent="0.3">
      <c r="B22" s="4"/>
      <c r="C22" s="5"/>
      <c r="D22" s="5"/>
      <c r="E22" s="5"/>
      <c r="F22" s="5"/>
      <c r="G22" s="5"/>
      <c r="H22" s="5"/>
      <c r="I22" s="6"/>
      <c r="K22" s="4"/>
      <c r="L22" s="5"/>
      <c r="M22" s="5"/>
      <c r="N22" s="5"/>
      <c r="O22" s="5"/>
      <c r="P22" s="5"/>
      <c r="Q22" s="5"/>
      <c r="R22" s="6"/>
      <c r="T22" s="4"/>
      <c r="U22" s="5"/>
      <c r="V22" s="5"/>
      <c r="W22" s="5"/>
      <c r="X22" s="5"/>
      <c r="Y22" s="5"/>
      <c r="Z22" s="5"/>
      <c r="AA22" s="6"/>
      <c r="AC22" s="4"/>
      <c r="AD22" s="5"/>
      <c r="AE22" s="5"/>
      <c r="AF22" s="5"/>
      <c r="AG22" s="5"/>
      <c r="AH22" s="5"/>
      <c r="AI22" s="5"/>
      <c r="AJ22" s="6"/>
      <c r="AL22" s="4"/>
      <c r="AM22" s="5"/>
      <c r="AN22" s="5"/>
      <c r="AO22" s="5"/>
      <c r="AP22" s="5"/>
      <c r="AQ22" s="5"/>
      <c r="AR22" s="5"/>
      <c r="AS22" s="6"/>
      <c r="AU22" s="4"/>
      <c r="AV22" s="5"/>
      <c r="AW22" s="5"/>
      <c r="AX22" s="5"/>
      <c r="AY22" s="5"/>
      <c r="AZ22" s="5"/>
      <c r="BA22" s="5"/>
      <c r="BB22" s="6"/>
      <c r="BD22" s="4"/>
      <c r="BE22" s="5"/>
      <c r="BF22" s="5"/>
      <c r="BG22" s="5"/>
      <c r="BH22" s="5"/>
      <c r="BI22" s="5"/>
      <c r="BJ22" s="5"/>
      <c r="BK22" s="6"/>
    </row>
    <row r="23" spans="2:63" ht="15" thickBot="1" x14ac:dyDescent="0.35">
      <c r="B23" s="7"/>
      <c r="C23" s="8"/>
      <c r="D23" s="8"/>
      <c r="E23" s="8"/>
      <c r="F23" s="8"/>
      <c r="G23" s="8"/>
      <c r="H23" s="8"/>
      <c r="I23" s="9"/>
      <c r="K23" s="7"/>
      <c r="L23" s="8"/>
      <c r="M23" s="8"/>
      <c r="N23" s="8"/>
      <c r="O23" s="8"/>
      <c r="P23" s="8"/>
      <c r="Q23" s="8"/>
      <c r="R23" s="9"/>
      <c r="T23" s="7"/>
      <c r="U23" s="8"/>
      <c r="V23" s="8"/>
      <c r="W23" s="8"/>
      <c r="X23" s="8"/>
      <c r="Y23" s="8"/>
      <c r="Z23" s="8"/>
      <c r="AA23" s="9"/>
      <c r="AC23" s="7"/>
      <c r="AD23" s="8"/>
      <c r="AE23" s="8"/>
      <c r="AF23" s="8"/>
      <c r="AG23" s="8"/>
      <c r="AH23" s="8"/>
      <c r="AI23" s="8"/>
      <c r="AJ23" s="9"/>
      <c r="AL23" s="7"/>
      <c r="AM23" s="8"/>
      <c r="AN23" s="8"/>
      <c r="AO23" s="8"/>
      <c r="AP23" s="8"/>
      <c r="AQ23" s="8"/>
      <c r="AR23" s="8"/>
      <c r="AS23" s="9"/>
      <c r="AU23" s="7"/>
      <c r="AV23" s="8"/>
      <c r="AW23" s="8"/>
      <c r="AX23" s="8"/>
      <c r="AY23" s="8"/>
      <c r="AZ23" s="8"/>
      <c r="BA23" s="8"/>
      <c r="BB23" s="9"/>
      <c r="BD23" s="7"/>
      <c r="BE23" s="8"/>
      <c r="BF23" s="8"/>
      <c r="BG23" s="8"/>
      <c r="BH23" s="8"/>
      <c r="BI23" s="8"/>
      <c r="BJ23" s="8"/>
      <c r="BK23" s="9"/>
    </row>
    <row r="27" spans="2:63" ht="15" thickBot="1" x14ac:dyDescent="0.35"/>
    <row r="28" spans="2:63" ht="15" thickBot="1" x14ac:dyDescent="0.35">
      <c r="B28" s="1" t="s">
        <v>11</v>
      </c>
      <c r="C28" s="2"/>
      <c r="D28" s="2"/>
      <c r="E28" s="2"/>
      <c r="F28" s="2"/>
      <c r="G28" s="2"/>
      <c r="H28" s="2"/>
      <c r="I28" s="3"/>
      <c r="K28" s="1" t="s">
        <v>12</v>
      </c>
      <c r="L28" s="2"/>
      <c r="M28" s="2"/>
      <c r="N28" s="2"/>
      <c r="O28" s="2"/>
      <c r="P28" s="2"/>
      <c r="Q28" s="2"/>
      <c r="R28" s="3"/>
      <c r="T28" s="1" t="s">
        <v>13</v>
      </c>
      <c r="U28" s="2"/>
      <c r="V28" s="2"/>
      <c r="W28" s="2"/>
      <c r="X28" s="2"/>
      <c r="Y28" s="2"/>
      <c r="Z28" s="2"/>
      <c r="AA28" s="3"/>
      <c r="AC28" s="1" t="s">
        <v>14</v>
      </c>
      <c r="AD28" s="2"/>
      <c r="AE28" s="2"/>
      <c r="AF28" s="2"/>
      <c r="AG28" s="2"/>
      <c r="AH28" s="2"/>
      <c r="AI28" s="2"/>
      <c r="AJ28" s="3"/>
      <c r="AL28" s="1" t="s">
        <v>18</v>
      </c>
      <c r="AM28" s="2"/>
      <c r="AN28" s="2"/>
      <c r="AO28" s="2"/>
      <c r="AP28" s="2"/>
      <c r="AQ28" s="2"/>
      <c r="AR28" s="2"/>
      <c r="AS28" s="3"/>
      <c r="AU28" s="1" t="s">
        <v>19</v>
      </c>
      <c r="AV28" s="2"/>
      <c r="AW28" s="2"/>
      <c r="AX28" s="2"/>
      <c r="AY28" s="2"/>
      <c r="AZ28" s="2"/>
      <c r="BA28" s="2"/>
      <c r="BB28" s="3"/>
      <c r="BD28" s="1" t="s">
        <v>20</v>
      </c>
      <c r="BE28" s="2"/>
      <c r="BF28" s="2"/>
      <c r="BG28" s="2"/>
      <c r="BH28" s="2"/>
      <c r="BI28" s="2"/>
      <c r="BJ28" s="2"/>
      <c r="BK28" s="3"/>
    </row>
    <row r="29" spans="2:63" x14ac:dyDescent="0.3">
      <c r="B29" s="4"/>
      <c r="C29" s="5"/>
      <c r="D29" s="5"/>
      <c r="E29" s="5"/>
      <c r="F29" s="5"/>
      <c r="G29" s="5"/>
      <c r="H29" s="5"/>
      <c r="I29" s="6"/>
      <c r="K29" s="4"/>
      <c r="L29" s="5"/>
      <c r="M29" s="5"/>
      <c r="N29" s="5"/>
      <c r="O29" s="5"/>
      <c r="P29" s="5"/>
      <c r="Q29" s="5"/>
      <c r="R29" s="6"/>
      <c r="T29" s="4"/>
      <c r="U29" s="5"/>
      <c r="V29" s="5"/>
      <c r="W29" s="5"/>
      <c r="X29" s="5"/>
      <c r="Y29" s="5"/>
      <c r="Z29" s="5"/>
      <c r="AA29" s="6"/>
      <c r="AC29" s="4"/>
      <c r="AD29" s="5"/>
      <c r="AE29" s="5"/>
      <c r="AF29" s="5"/>
      <c r="AG29" s="5"/>
      <c r="AH29" s="5"/>
      <c r="AI29" s="5"/>
      <c r="AJ29" s="6"/>
      <c r="AL29" s="4"/>
      <c r="AM29" s="5"/>
      <c r="AN29" s="5"/>
      <c r="AO29" s="5"/>
      <c r="AP29" s="5"/>
      <c r="AQ29" s="5"/>
      <c r="AR29" s="5"/>
      <c r="AS29" s="6"/>
      <c r="AU29" s="4"/>
      <c r="AV29" s="5"/>
      <c r="AW29" s="5"/>
      <c r="AX29" s="5"/>
      <c r="AY29" s="5"/>
      <c r="AZ29" s="5"/>
      <c r="BA29" s="5"/>
      <c r="BB29" s="6"/>
      <c r="BD29" s="4"/>
      <c r="BE29" s="5"/>
      <c r="BF29" s="5"/>
      <c r="BG29" s="5"/>
      <c r="BH29" s="5"/>
      <c r="BI29" s="5"/>
      <c r="BJ29" s="5"/>
      <c r="BK29" s="6"/>
    </row>
    <row r="30" spans="2:63" x14ac:dyDescent="0.3">
      <c r="B30" s="4"/>
      <c r="C30" s="5"/>
      <c r="D30" s="5"/>
      <c r="E30" s="5"/>
      <c r="F30" s="5"/>
      <c r="G30" s="5"/>
      <c r="H30" s="5"/>
      <c r="I30" s="6"/>
      <c r="K30" s="4"/>
      <c r="L30" s="5"/>
      <c r="M30" s="5"/>
      <c r="N30" s="5"/>
      <c r="O30" s="5"/>
      <c r="P30" s="5"/>
      <c r="Q30" s="5"/>
      <c r="R30" s="6"/>
      <c r="T30" s="4"/>
      <c r="U30" s="5"/>
      <c r="V30" s="5"/>
      <c r="W30" s="5"/>
      <c r="X30" s="5"/>
      <c r="Y30" s="5"/>
      <c r="Z30" s="5"/>
      <c r="AA30" s="6"/>
      <c r="AC30" s="4"/>
      <c r="AD30" s="5"/>
      <c r="AE30" s="5"/>
      <c r="AF30" s="5"/>
      <c r="AG30" s="5"/>
      <c r="AH30" s="5"/>
      <c r="AI30" s="5"/>
      <c r="AJ30" s="6"/>
      <c r="AL30" s="4"/>
      <c r="AM30" s="5"/>
      <c r="AN30" s="5"/>
      <c r="AO30" s="5"/>
      <c r="AP30" s="5"/>
      <c r="AQ30" s="5"/>
      <c r="AR30" s="5"/>
      <c r="AS30" s="6"/>
      <c r="AU30" s="4"/>
      <c r="AV30" s="5"/>
      <c r="AW30" s="5"/>
      <c r="AX30" s="5"/>
      <c r="AY30" s="5"/>
      <c r="AZ30" s="5"/>
      <c r="BA30" s="5"/>
      <c r="BB30" s="6"/>
      <c r="BD30" s="4"/>
      <c r="BE30" s="5"/>
      <c r="BF30" s="5"/>
      <c r="BG30" s="5"/>
      <c r="BH30" s="5"/>
      <c r="BI30" s="5"/>
      <c r="BJ30" s="5"/>
      <c r="BK30" s="6"/>
    </row>
    <row r="31" spans="2:63" x14ac:dyDescent="0.3">
      <c r="B31" s="4"/>
      <c r="C31" s="5"/>
      <c r="D31" s="5"/>
      <c r="E31" s="5"/>
      <c r="F31" s="5"/>
      <c r="G31" s="5"/>
      <c r="H31" s="5"/>
      <c r="I31" s="6"/>
      <c r="K31" s="4"/>
      <c r="L31" s="5"/>
      <c r="M31" s="5"/>
      <c r="N31" s="5"/>
      <c r="O31" s="5"/>
      <c r="P31" s="5"/>
      <c r="Q31" s="5"/>
      <c r="R31" s="6"/>
      <c r="T31" s="4"/>
      <c r="U31" s="5"/>
      <c r="V31" s="5"/>
      <c r="W31" s="5"/>
      <c r="X31" s="5"/>
      <c r="Y31" s="5"/>
      <c r="Z31" s="5"/>
      <c r="AA31" s="6"/>
      <c r="AC31" s="4"/>
      <c r="AD31" s="5"/>
      <c r="AE31" s="5"/>
      <c r="AF31" s="5"/>
      <c r="AG31" s="5"/>
      <c r="AH31" s="5"/>
      <c r="AI31" s="5"/>
      <c r="AJ31" s="6"/>
      <c r="AL31" s="4"/>
      <c r="AM31" s="5"/>
      <c r="AN31" s="5"/>
      <c r="AO31" s="5"/>
      <c r="AP31" s="5"/>
      <c r="AQ31" s="5"/>
      <c r="AR31" s="5"/>
      <c r="AS31" s="6"/>
      <c r="AU31" s="4"/>
      <c r="AV31" s="5"/>
      <c r="AW31" s="5"/>
      <c r="AX31" s="5"/>
      <c r="AY31" s="5"/>
      <c r="AZ31" s="5"/>
      <c r="BA31" s="5"/>
      <c r="BB31" s="6"/>
      <c r="BD31" s="4"/>
      <c r="BE31" s="5"/>
      <c r="BF31" s="5"/>
      <c r="BG31" s="5"/>
      <c r="BH31" s="5"/>
      <c r="BI31" s="5"/>
      <c r="BJ31" s="5"/>
      <c r="BK31" s="6"/>
    </row>
    <row r="32" spans="2:63" x14ac:dyDescent="0.3">
      <c r="B32" s="4"/>
      <c r="C32" s="5"/>
      <c r="D32" s="5"/>
      <c r="E32" s="5"/>
      <c r="F32" s="5"/>
      <c r="G32" s="5"/>
      <c r="H32" s="5"/>
      <c r="I32" s="6"/>
      <c r="K32" s="4"/>
      <c r="L32" s="5"/>
      <c r="M32" s="5"/>
      <c r="N32" s="5"/>
      <c r="O32" s="5"/>
      <c r="P32" s="5"/>
      <c r="Q32" s="5"/>
      <c r="R32" s="6"/>
      <c r="T32" s="4"/>
      <c r="U32" s="5"/>
      <c r="V32" s="5"/>
      <c r="W32" s="5"/>
      <c r="X32" s="5"/>
      <c r="Y32" s="5"/>
      <c r="Z32" s="5"/>
      <c r="AA32" s="6"/>
      <c r="AC32" s="4"/>
      <c r="AD32" s="5"/>
      <c r="AE32" s="5"/>
      <c r="AF32" s="5"/>
      <c r="AG32" s="5"/>
      <c r="AH32" s="5"/>
      <c r="AI32" s="5"/>
      <c r="AJ32" s="6"/>
      <c r="AL32" s="4"/>
      <c r="AM32" s="5"/>
      <c r="AN32" s="5"/>
      <c r="AO32" s="5"/>
      <c r="AP32" s="5"/>
      <c r="AQ32" s="5"/>
      <c r="AR32" s="5"/>
      <c r="AS32" s="6"/>
      <c r="AU32" s="4"/>
      <c r="AV32" s="5"/>
      <c r="AW32" s="5"/>
      <c r="AX32" s="5"/>
      <c r="AY32" s="5"/>
      <c r="AZ32" s="5"/>
      <c r="BA32" s="5"/>
      <c r="BB32" s="6"/>
      <c r="BD32" s="4"/>
      <c r="BE32" s="5"/>
      <c r="BF32" s="5"/>
      <c r="BG32" s="5"/>
      <c r="BH32" s="5"/>
      <c r="BI32" s="5"/>
      <c r="BJ32" s="5"/>
      <c r="BK32" s="6"/>
    </row>
    <row r="33" spans="2:63" x14ac:dyDescent="0.3">
      <c r="B33" s="4"/>
      <c r="C33" s="5"/>
      <c r="D33" s="5"/>
      <c r="E33" s="5"/>
      <c r="F33" s="5"/>
      <c r="G33" s="5"/>
      <c r="H33" s="5"/>
      <c r="I33" s="6"/>
      <c r="K33" s="4"/>
      <c r="L33" s="5"/>
      <c r="M33" s="5"/>
      <c r="N33" s="5"/>
      <c r="O33" s="5"/>
      <c r="P33" s="5"/>
      <c r="Q33" s="5"/>
      <c r="R33" s="6"/>
      <c r="T33" s="4"/>
      <c r="U33" s="5"/>
      <c r="V33" s="5"/>
      <c r="W33" s="5"/>
      <c r="X33" s="5"/>
      <c r="Y33" s="5"/>
      <c r="Z33" s="5"/>
      <c r="AA33" s="6"/>
      <c r="AC33" s="4"/>
      <c r="AD33" s="5"/>
      <c r="AE33" s="5"/>
      <c r="AF33" s="5"/>
      <c r="AG33" s="5"/>
      <c r="AH33" s="5"/>
      <c r="AI33" s="5"/>
      <c r="AJ33" s="6"/>
      <c r="AL33" s="4"/>
      <c r="AM33" s="5"/>
      <c r="AN33" s="5"/>
      <c r="AO33" s="5"/>
      <c r="AP33" s="5"/>
      <c r="AQ33" s="5"/>
      <c r="AR33" s="5"/>
      <c r="AS33" s="6"/>
      <c r="AU33" s="4"/>
      <c r="AV33" s="5"/>
      <c r="AW33" s="5"/>
      <c r="AX33" s="5"/>
      <c r="AY33" s="5"/>
      <c r="AZ33" s="5"/>
      <c r="BA33" s="5"/>
      <c r="BB33" s="6"/>
      <c r="BD33" s="4"/>
      <c r="BE33" s="5"/>
      <c r="BF33" s="5"/>
      <c r="BG33" s="5"/>
      <c r="BH33" s="5"/>
      <c r="BI33" s="5"/>
      <c r="BJ33" s="5"/>
      <c r="BK33" s="6"/>
    </row>
    <row r="34" spans="2:63" x14ac:dyDescent="0.3">
      <c r="B34" s="4"/>
      <c r="C34" s="5"/>
      <c r="D34" s="5"/>
      <c r="E34" s="5"/>
      <c r="F34" s="5"/>
      <c r="G34" s="5"/>
      <c r="H34" s="5"/>
      <c r="I34" s="6"/>
      <c r="K34" s="4"/>
      <c r="L34" s="5"/>
      <c r="M34" s="5"/>
      <c r="N34" s="5"/>
      <c r="O34" s="5"/>
      <c r="P34" s="5"/>
      <c r="Q34" s="5"/>
      <c r="R34" s="6"/>
      <c r="T34" s="4"/>
      <c r="U34" s="5"/>
      <c r="V34" s="5"/>
      <c r="W34" s="5"/>
      <c r="X34" s="5"/>
      <c r="Y34" s="5"/>
      <c r="Z34" s="5"/>
      <c r="AA34" s="6"/>
      <c r="AC34" s="4"/>
      <c r="AD34" s="5"/>
      <c r="AE34" s="5"/>
      <c r="AF34" s="5"/>
      <c r="AG34" s="5"/>
      <c r="AH34" s="5"/>
      <c r="AI34" s="5"/>
      <c r="AJ34" s="6"/>
      <c r="AL34" s="4"/>
      <c r="AM34" s="5"/>
      <c r="AN34" s="5"/>
      <c r="AO34" s="5"/>
      <c r="AP34" s="5"/>
      <c r="AQ34" s="5"/>
      <c r="AR34" s="5"/>
      <c r="AS34" s="6"/>
      <c r="AU34" s="4"/>
      <c r="AV34" s="5"/>
      <c r="AW34" s="5"/>
      <c r="AX34" s="5"/>
      <c r="AY34" s="5"/>
      <c r="AZ34" s="5"/>
      <c r="BA34" s="5"/>
      <c r="BB34" s="6"/>
      <c r="BD34" s="4"/>
      <c r="BE34" s="5"/>
      <c r="BF34" s="5"/>
      <c r="BG34" s="5"/>
      <c r="BH34" s="5"/>
      <c r="BI34" s="5"/>
      <c r="BJ34" s="5"/>
      <c r="BK34" s="6"/>
    </row>
    <row r="35" spans="2:63" x14ac:dyDescent="0.3">
      <c r="B35" s="4"/>
      <c r="C35" s="5"/>
      <c r="D35" s="5"/>
      <c r="E35" s="5"/>
      <c r="F35" s="5"/>
      <c r="G35" s="5"/>
      <c r="H35" s="5"/>
      <c r="I35" s="6"/>
      <c r="K35" s="4"/>
      <c r="L35" s="5"/>
      <c r="M35" s="5"/>
      <c r="N35" s="5"/>
      <c r="O35" s="5"/>
      <c r="P35" s="5"/>
      <c r="Q35" s="5"/>
      <c r="R35" s="6"/>
      <c r="T35" s="4"/>
      <c r="U35" s="5"/>
      <c r="V35" s="5"/>
      <c r="W35" s="5"/>
      <c r="X35" s="5"/>
      <c r="Y35" s="5"/>
      <c r="Z35" s="5"/>
      <c r="AA35" s="6"/>
      <c r="AC35" s="4"/>
      <c r="AD35" s="5"/>
      <c r="AE35" s="5"/>
      <c r="AF35" s="5"/>
      <c r="AG35" s="5"/>
      <c r="AH35" s="5"/>
      <c r="AI35" s="5"/>
      <c r="AJ35" s="6"/>
      <c r="AL35" s="4"/>
      <c r="AM35" s="5"/>
      <c r="AN35" s="5"/>
      <c r="AO35" s="5"/>
      <c r="AP35" s="5"/>
      <c r="AQ35" s="5"/>
      <c r="AR35" s="5"/>
      <c r="AS35" s="6"/>
      <c r="AU35" s="4"/>
      <c r="AV35" s="5"/>
      <c r="AW35" s="5"/>
      <c r="AX35" s="5"/>
      <c r="AY35" s="5"/>
      <c r="AZ35" s="5"/>
      <c r="BA35" s="5"/>
      <c r="BB35" s="6"/>
      <c r="BD35" s="4"/>
      <c r="BE35" s="5"/>
      <c r="BF35" s="5"/>
      <c r="BG35" s="5"/>
      <c r="BH35" s="5"/>
      <c r="BI35" s="5"/>
      <c r="BJ35" s="5"/>
      <c r="BK35" s="6"/>
    </row>
    <row r="36" spans="2:63" x14ac:dyDescent="0.3">
      <c r="B36" s="4"/>
      <c r="C36" s="5"/>
      <c r="D36" s="5"/>
      <c r="E36" s="5"/>
      <c r="F36" s="5"/>
      <c r="G36" s="5"/>
      <c r="H36" s="5"/>
      <c r="I36" s="6"/>
      <c r="K36" s="4"/>
      <c r="L36" s="5"/>
      <c r="M36" s="5"/>
      <c r="N36" s="5"/>
      <c r="O36" s="5"/>
      <c r="P36" s="5"/>
      <c r="Q36" s="5"/>
      <c r="R36" s="6"/>
      <c r="T36" s="4"/>
      <c r="U36" s="5"/>
      <c r="V36" s="5"/>
      <c r="W36" s="5"/>
      <c r="X36" s="5"/>
      <c r="Y36" s="5"/>
      <c r="Z36" s="5"/>
      <c r="AA36" s="6"/>
      <c r="AC36" s="4"/>
      <c r="AD36" s="5"/>
      <c r="AE36" s="5"/>
      <c r="AF36" s="5"/>
      <c r="AG36" s="5"/>
      <c r="AH36" s="5"/>
      <c r="AI36" s="5"/>
      <c r="AJ36" s="6"/>
      <c r="AL36" s="4"/>
      <c r="AM36" s="5"/>
      <c r="AN36" s="5"/>
      <c r="AO36" s="5"/>
      <c r="AP36" s="5"/>
      <c r="AQ36" s="5"/>
      <c r="AR36" s="5"/>
      <c r="AS36" s="6"/>
      <c r="AU36" s="4"/>
      <c r="AV36" s="5"/>
      <c r="AW36" s="5"/>
      <c r="AX36" s="5"/>
      <c r="AY36" s="5"/>
      <c r="AZ36" s="5"/>
      <c r="BA36" s="5"/>
      <c r="BB36" s="6"/>
      <c r="BD36" s="4"/>
      <c r="BE36" s="5"/>
      <c r="BF36" s="5"/>
      <c r="BG36" s="5"/>
      <c r="BH36" s="5"/>
      <c r="BI36" s="5"/>
      <c r="BJ36" s="5"/>
      <c r="BK36" s="6"/>
    </row>
    <row r="37" spans="2:63" x14ac:dyDescent="0.3">
      <c r="B37" s="4"/>
      <c r="C37" s="5"/>
      <c r="D37" s="5"/>
      <c r="E37" s="5"/>
      <c r="F37" s="5"/>
      <c r="G37" s="5"/>
      <c r="H37" s="5"/>
      <c r="I37" s="6"/>
      <c r="K37" s="4"/>
      <c r="L37" s="5"/>
      <c r="M37" s="5"/>
      <c r="N37" s="5"/>
      <c r="O37" s="5"/>
      <c r="P37" s="5"/>
      <c r="Q37" s="5"/>
      <c r="R37" s="6"/>
      <c r="T37" s="4"/>
      <c r="U37" s="5"/>
      <c r="V37" s="5"/>
      <c r="W37" s="5"/>
      <c r="X37" s="5"/>
      <c r="Y37" s="5"/>
      <c r="Z37" s="5"/>
      <c r="AA37" s="6"/>
      <c r="AC37" s="4"/>
      <c r="AD37" s="5"/>
      <c r="AE37" s="5"/>
      <c r="AF37" s="5"/>
      <c r="AG37" s="5"/>
      <c r="AH37" s="5"/>
      <c r="AI37" s="5"/>
      <c r="AJ37" s="6"/>
      <c r="AL37" s="4"/>
      <c r="AM37" s="5"/>
      <c r="AN37" s="5"/>
      <c r="AO37" s="5"/>
      <c r="AP37" s="5"/>
      <c r="AQ37" s="5"/>
      <c r="AR37" s="5"/>
      <c r="AS37" s="6"/>
      <c r="AU37" s="4"/>
      <c r="AV37" s="5"/>
      <c r="AW37" s="5"/>
      <c r="AX37" s="5"/>
      <c r="AY37" s="5"/>
      <c r="AZ37" s="5"/>
      <c r="BA37" s="5"/>
      <c r="BB37" s="6"/>
      <c r="BD37" s="4"/>
      <c r="BE37" s="5"/>
      <c r="BF37" s="5"/>
      <c r="BG37" s="5"/>
      <c r="BH37" s="5"/>
      <c r="BI37" s="5"/>
      <c r="BJ37" s="5"/>
      <c r="BK37" s="6"/>
    </row>
    <row r="38" spans="2:63" x14ac:dyDescent="0.3">
      <c r="B38" s="4"/>
      <c r="C38" s="5"/>
      <c r="D38" s="5"/>
      <c r="E38" s="5"/>
      <c r="F38" s="5"/>
      <c r="G38" s="5"/>
      <c r="H38" s="5"/>
      <c r="I38" s="6"/>
      <c r="K38" s="4"/>
      <c r="L38" s="5"/>
      <c r="M38" s="5"/>
      <c r="N38" s="5"/>
      <c r="O38" s="5"/>
      <c r="P38" s="5"/>
      <c r="Q38" s="5"/>
      <c r="R38" s="6"/>
      <c r="T38" s="4"/>
      <c r="U38" s="5"/>
      <c r="V38" s="5"/>
      <c r="W38" s="5"/>
      <c r="X38" s="5"/>
      <c r="Y38" s="5"/>
      <c r="Z38" s="5"/>
      <c r="AA38" s="6"/>
      <c r="AC38" s="4"/>
      <c r="AD38" s="5"/>
      <c r="AE38" s="5"/>
      <c r="AF38" s="5"/>
      <c r="AG38" s="5"/>
      <c r="AH38" s="5"/>
      <c r="AI38" s="5"/>
      <c r="AJ38" s="6"/>
      <c r="AL38" s="4"/>
      <c r="AM38" s="5"/>
      <c r="AN38" s="5"/>
      <c r="AO38" s="5"/>
      <c r="AP38" s="5"/>
      <c r="AQ38" s="5"/>
      <c r="AR38" s="5"/>
      <c r="AS38" s="6"/>
      <c r="AU38" s="4"/>
      <c r="AV38" s="5"/>
      <c r="AW38" s="5"/>
      <c r="AX38" s="5"/>
      <c r="AY38" s="5"/>
      <c r="AZ38" s="5"/>
      <c r="BA38" s="5"/>
      <c r="BB38" s="6"/>
      <c r="BD38" s="4"/>
      <c r="BE38" s="5"/>
      <c r="BF38" s="5"/>
      <c r="BG38" s="5"/>
      <c r="BH38" s="5"/>
      <c r="BI38" s="5"/>
      <c r="BJ38" s="5"/>
      <c r="BK38" s="6"/>
    </row>
    <row r="39" spans="2:63" x14ac:dyDescent="0.3">
      <c r="B39" s="4"/>
      <c r="C39" s="5"/>
      <c r="D39" s="5"/>
      <c r="E39" s="5"/>
      <c r="F39" s="5"/>
      <c r="G39" s="5"/>
      <c r="H39" s="5"/>
      <c r="I39" s="6"/>
      <c r="K39" s="4"/>
      <c r="L39" s="5"/>
      <c r="M39" s="5"/>
      <c r="N39" s="5"/>
      <c r="O39" s="5"/>
      <c r="P39" s="5"/>
      <c r="Q39" s="5"/>
      <c r="R39" s="6"/>
      <c r="T39" s="4"/>
      <c r="U39" s="5"/>
      <c r="V39" s="5"/>
      <c r="W39" s="5"/>
      <c r="X39" s="5"/>
      <c r="Y39" s="5"/>
      <c r="Z39" s="5"/>
      <c r="AA39" s="6"/>
      <c r="AC39" s="4"/>
      <c r="AD39" s="5"/>
      <c r="AE39" s="5"/>
      <c r="AF39" s="5"/>
      <c r="AG39" s="5"/>
      <c r="AH39" s="5"/>
      <c r="AI39" s="5"/>
      <c r="AJ39" s="6"/>
      <c r="AL39" s="4"/>
      <c r="AM39" s="5"/>
      <c r="AN39" s="5"/>
      <c r="AO39" s="5"/>
      <c r="AP39" s="5"/>
      <c r="AQ39" s="5"/>
      <c r="AR39" s="5"/>
      <c r="AS39" s="6"/>
      <c r="AU39" s="4"/>
      <c r="AV39" s="5"/>
      <c r="AW39" s="5"/>
      <c r="AX39" s="5"/>
      <c r="AY39" s="5"/>
      <c r="AZ39" s="5"/>
      <c r="BA39" s="5"/>
      <c r="BB39" s="6"/>
      <c r="BD39" s="4"/>
      <c r="BE39" s="5"/>
      <c r="BF39" s="5"/>
      <c r="BG39" s="5"/>
      <c r="BH39" s="5"/>
      <c r="BI39" s="5"/>
      <c r="BJ39" s="5"/>
      <c r="BK39" s="6"/>
    </row>
    <row r="40" spans="2:63" x14ac:dyDescent="0.3">
      <c r="B40" s="4"/>
      <c r="C40" s="5"/>
      <c r="D40" s="5"/>
      <c r="E40" s="5"/>
      <c r="F40" s="5"/>
      <c r="G40" s="5"/>
      <c r="H40" s="5"/>
      <c r="I40" s="6"/>
      <c r="K40" s="4"/>
      <c r="L40" s="5"/>
      <c r="M40" s="5"/>
      <c r="N40" s="5"/>
      <c r="O40" s="5"/>
      <c r="P40" s="5"/>
      <c r="Q40" s="5"/>
      <c r="R40" s="6"/>
      <c r="T40" s="4"/>
      <c r="U40" s="5"/>
      <c r="V40" s="5"/>
      <c r="W40" s="5"/>
      <c r="X40" s="5"/>
      <c r="Y40" s="5"/>
      <c r="Z40" s="5"/>
      <c r="AA40" s="6"/>
      <c r="AC40" s="4"/>
      <c r="AD40" s="5"/>
      <c r="AE40" s="5"/>
      <c r="AF40" s="5"/>
      <c r="AG40" s="5"/>
      <c r="AH40" s="5"/>
      <c r="AI40" s="5"/>
      <c r="AJ40" s="6"/>
      <c r="AL40" s="4"/>
      <c r="AM40" s="5"/>
      <c r="AN40" s="5"/>
      <c r="AO40" s="5"/>
      <c r="AP40" s="5"/>
      <c r="AQ40" s="5"/>
      <c r="AR40" s="5"/>
      <c r="AS40" s="6"/>
      <c r="AU40" s="4"/>
      <c r="AV40" s="5"/>
      <c r="AW40" s="5"/>
      <c r="AX40" s="5"/>
      <c r="AY40" s="5"/>
      <c r="AZ40" s="5"/>
      <c r="BA40" s="5"/>
      <c r="BB40" s="6"/>
      <c r="BD40" s="4"/>
      <c r="BE40" s="5"/>
      <c r="BF40" s="5"/>
      <c r="BG40" s="5"/>
      <c r="BH40" s="5"/>
      <c r="BI40" s="5"/>
      <c r="BJ40" s="5"/>
      <c r="BK40" s="6"/>
    </row>
    <row r="41" spans="2:63" x14ac:dyDescent="0.3">
      <c r="B41" s="4"/>
      <c r="C41" s="5"/>
      <c r="D41" s="5"/>
      <c r="E41" s="5"/>
      <c r="F41" s="5"/>
      <c r="G41" s="5"/>
      <c r="H41" s="5"/>
      <c r="I41" s="6"/>
      <c r="K41" s="4"/>
      <c r="L41" s="5"/>
      <c r="M41" s="5"/>
      <c r="N41" s="5"/>
      <c r="O41" s="5"/>
      <c r="P41" s="5"/>
      <c r="Q41" s="5"/>
      <c r="R41" s="6"/>
      <c r="T41" s="4"/>
      <c r="U41" s="5"/>
      <c r="V41" s="5"/>
      <c r="W41" s="5"/>
      <c r="X41" s="5"/>
      <c r="Y41" s="5"/>
      <c r="Z41" s="5"/>
      <c r="AA41" s="6"/>
      <c r="AC41" s="4"/>
      <c r="AD41" s="5"/>
      <c r="AE41" s="5"/>
      <c r="AF41" s="5"/>
      <c r="AG41" s="5"/>
      <c r="AH41" s="5"/>
      <c r="AI41" s="5"/>
      <c r="AJ41" s="6"/>
      <c r="AL41" s="4"/>
      <c r="AM41" s="5"/>
      <c r="AN41" s="5"/>
      <c r="AO41" s="5"/>
      <c r="AP41" s="5"/>
      <c r="AQ41" s="5"/>
      <c r="AR41" s="5"/>
      <c r="AS41" s="6"/>
      <c r="AU41" s="4"/>
      <c r="AV41" s="5"/>
      <c r="AW41" s="5"/>
      <c r="AX41" s="5"/>
      <c r="AY41" s="5"/>
      <c r="AZ41" s="5"/>
      <c r="BA41" s="5"/>
      <c r="BB41" s="6"/>
      <c r="BD41" s="4"/>
      <c r="BE41" s="5"/>
      <c r="BF41" s="5"/>
      <c r="BG41" s="5"/>
      <c r="BH41" s="5"/>
      <c r="BI41" s="5"/>
      <c r="BJ41" s="5"/>
      <c r="BK41" s="6"/>
    </row>
    <row r="42" spans="2:63" x14ac:dyDescent="0.3">
      <c r="B42" s="4"/>
      <c r="C42" s="5"/>
      <c r="D42" s="5"/>
      <c r="E42" s="5"/>
      <c r="F42" s="5"/>
      <c r="G42" s="5"/>
      <c r="H42" s="5"/>
      <c r="I42" s="6"/>
      <c r="K42" s="4"/>
      <c r="L42" s="5"/>
      <c r="M42" s="5"/>
      <c r="N42" s="5"/>
      <c r="O42" s="5"/>
      <c r="P42" s="5"/>
      <c r="Q42" s="5"/>
      <c r="R42" s="6"/>
      <c r="T42" s="4"/>
      <c r="U42" s="5"/>
      <c r="V42" s="5"/>
      <c r="W42" s="5"/>
      <c r="X42" s="5"/>
      <c r="Y42" s="5"/>
      <c r="Z42" s="5"/>
      <c r="AA42" s="6"/>
      <c r="AC42" s="4"/>
      <c r="AD42" s="5"/>
      <c r="AE42" s="5"/>
      <c r="AF42" s="5"/>
      <c r="AG42" s="5"/>
      <c r="AH42" s="5"/>
      <c r="AI42" s="5"/>
      <c r="AJ42" s="6"/>
      <c r="AL42" s="4"/>
      <c r="AM42" s="5"/>
      <c r="AN42" s="5"/>
      <c r="AO42" s="5"/>
      <c r="AP42" s="5"/>
      <c r="AQ42" s="5"/>
      <c r="AR42" s="5"/>
      <c r="AS42" s="6"/>
      <c r="AU42" s="4"/>
      <c r="AV42" s="5"/>
      <c r="AW42" s="5"/>
      <c r="AX42" s="5"/>
      <c r="AY42" s="5"/>
      <c r="AZ42" s="5"/>
      <c r="BA42" s="5"/>
      <c r="BB42" s="6"/>
      <c r="BD42" s="4"/>
      <c r="BE42" s="5"/>
      <c r="BF42" s="5"/>
      <c r="BG42" s="5"/>
      <c r="BH42" s="5"/>
      <c r="BI42" s="5"/>
      <c r="BJ42" s="5"/>
      <c r="BK42" s="6"/>
    </row>
    <row r="43" spans="2:63" x14ac:dyDescent="0.3">
      <c r="B43" s="4"/>
      <c r="C43" s="5"/>
      <c r="D43" s="5"/>
      <c r="E43" s="5"/>
      <c r="F43" s="5"/>
      <c r="G43" s="5"/>
      <c r="H43" s="5"/>
      <c r="I43" s="6"/>
      <c r="K43" s="4"/>
      <c r="L43" s="5"/>
      <c r="M43" s="5"/>
      <c r="N43" s="5"/>
      <c r="O43" s="5"/>
      <c r="P43" s="5"/>
      <c r="Q43" s="5"/>
      <c r="R43" s="6"/>
      <c r="T43" s="4"/>
      <c r="U43" s="5"/>
      <c r="V43" s="5"/>
      <c r="W43" s="5"/>
      <c r="X43" s="5"/>
      <c r="Y43" s="5"/>
      <c r="Z43" s="5"/>
      <c r="AA43" s="6"/>
      <c r="AC43" s="4"/>
      <c r="AD43" s="5"/>
      <c r="AE43" s="5"/>
      <c r="AF43" s="5"/>
      <c r="AG43" s="5"/>
      <c r="AH43" s="5"/>
      <c r="AI43" s="5"/>
      <c r="AJ43" s="6"/>
      <c r="AL43" s="4"/>
      <c r="AM43" s="5"/>
      <c r="AN43" s="5"/>
      <c r="AO43" s="5"/>
      <c r="AP43" s="5"/>
      <c r="AQ43" s="5"/>
      <c r="AR43" s="5"/>
      <c r="AS43" s="6"/>
      <c r="AU43" s="4"/>
      <c r="AV43" s="5"/>
      <c r="AW43" s="5"/>
      <c r="AX43" s="5"/>
      <c r="AY43" s="5"/>
      <c r="AZ43" s="5"/>
      <c r="BA43" s="5"/>
      <c r="BB43" s="6"/>
      <c r="BD43" s="4"/>
      <c r="BE43" s="5"/>
      <c r="BF43" s="5"/>
      <c r="BG43" s="5"/>
      <c r="BH43" s="5"/>
      <c r="BI43" s="5"/>
      <c r="BJ43" s="5"/>
      <c r="BK43" s="6"/>
    </row>
    <row r="44" spans="2:63" x14ac:dyDescent="0.3">
      <c r="B44" s="4"/>
      <c r="C44" s="5"/>
      <c r="D44" s="5"/>
      <c r="E44" s="5"/>
      <c r="F44" s="5"/>
      <c r="G44" s="5"/>
      <c r="H44" s="5"/>
      <c r="I44" s="6"/>
      <c r="K44" s="4"/>
      <c r="L44" s="5"/>
      <c r="M44" s="5"/>
      <c r="N44" s="5"/>
      <c r="O44" s="5"/>
      <c r="P44" s="5"/>
      <c r="Q44" s="5"/>
      <c r="R44" s="6"/>
      <c r="T44" s="4"/>
      <c r="U44" s="5"/>
      <c r="V44" s="5"/>
      <c r="W44" s="5"/>
      <c r="X44" s="5"/>
      <c r="Y44" s="5"/>
      <c r="Z44" s="5"/>
      <c r="AA44" s="6"/>
      <c r="AC44" s="4"/>
      <c r="AD44" s="5"/>
      <c r="AE44" s="5"/>
      <c r="AF44" s="5"/>
      <c r="AG44" s="5"/>
      <c r="AH44" s="5"/>
      <c r="AI44" s="5"/>
      <c r="AJ44" s="6"/>
      <c r="AL44" s="4"/>
      <c r="AM44" s="5"/>
      <c r="AN44" s="5"/>
      <c r="AO44" s="5"/>
      <c r="AP44" s="5"/>
      <c r="AQ44" s="5"/>
      <c r="AR44" s="5"/>
      <c r="AS44" s="6"/>
      <c r="AU44" s="4"/>
      <c r="AV44" s="5"/>
      <c r="AW44" s="5"/>
      <c r="AX44" s="5"/>
      <c r="AY44" s="5"/>
      <c r="AZ44" s="5"/>
      <c r="BA44" s="5"/>
      <c r="BB44" s="6"/>
      <c r="BD44" s="4"/>
      <c r="BE44" s="5"/>
      <c r="BF44" s="5"/>
      <c r="BG44" s="5"/>
      <c r="BH44" s="5"/>
      <c r="BI44" s="5"/>
      <c r="BJ44" s="5"/>
      <c r="BK44" s="6"/>
    </row>
    <row r="45" spans="2:63" x14ac:dyDescent="0.3">
      <c r="B45" s="4"/>
      <c r="C45" s="5"/>
      <c r="D45" s="5"/>
      <c r="E45" s="5"/>
      <c r="F45" s="5"/>
      <c r="G45" s="5"/>
      <c r="H45" s="5"/>
      <c r="I45" s="6"/>
      <c r="K45" s="4"/>
      <c r="L45" s="5"/>
      <c r="M45" s="5"/>
      <c r="N45" s="5"/>
      <c r="O45" s="5"/>
      <c r="P45" s="5"/>
      <c r="Q45" s="5"/>
      <c r="R45" s="6"/>
      <c r="T45" s="4"/>
      <c r="U45" s="5"/>
      <c r="V45" s="5"/>
      <c r="W45" s="5"/>
      <c r="X45" s="5"/>
      <c r="Y45" s="5"/>
      <c r="Z45" s="5"/>
      <c r="AA45" s="6"/>
      <c r="AC45" s="4"/>
      <c r="AD45" s="5"/>
      <c r="AE45" s="5"/>
      <c r="AF45" s="5"/>
      <c r="AG45" s="5"/>
      <c r="AH45" s="5"/>
      <c r="AI45" s="5"/>
      <c r="AJ45" s="6"/>
      <c r="AL45" s="4"/>
      <c r="AM45" s="5"/>
      <c r="AN45" s="5"/>
      <c r="AO45" s="5"/>
      <c r="AP45" s="5"/>
      <c r="AQ45" s="5"/>
      <c r="AR45" s="5"/>
      <c r="AS45" s="6"/>
      <c r="AU45" s="4"/>
      <c r="AV45" s="5"/>
      <c r="AW45" s="5"/>
      <c r="AX45" s="5"/>
      <c r="AY45" s="5"/>
      <c r="AZ45" s="5"/>
      <c r="BA45" s="5"/>
      <c r="BB45" s="6"/>
      <c r="BD45" s="4"/>
      <c r="BE45" s="5"/>
      <c r="BF45" s="5"/>
      <c r="BG45" s="5"/>
      <c r="BH45" s="5"/>
      <c r="BI45" s="5"/>
      <c r="BJ45" s="5"/>
      <c r="BK45" s="6"/>
    </row>
    <row r="46" spans="2:63" x14ac:dyDescent="0.3">
      <c r="B46" s="4"/>
      <c r="C46" s="5"/>
      <c r="D46" s="5"/>
      <c r="E46" s="5"/>
      <c r="F46" s="5"/>
      <c r="G46" s="5"/>
      <c r="H46" s="5"/>
      <c r="I46" s="6"/>
      <c r="K46" s="4"/>
      <c r="L46" s="5"/>
      <c r="M46" s="5"/>
      <c r="N46" s="5"/>
      <c r="O46" s="5"/>
      <c r="P46" s="5"/>
      <c r="Q46" s="5"/>
      <c r="R46" s="6"/>
      <c r="T46" s="4"/>
      <c r="U46" s="5"/>
      <c r="V46" s="5"/>
      <c r="W46" s="5"/>
      <c r="X46" s="5"/>
      <c r="Y46" s="5"/>
      <c r="Z46" s="5"/>
      <c r="AA46" s="6"/>
      <c r="AC46" s="4"/>
      <c r="AD46" s="5"/>
      <c r="AE46" s="5"/>
      <c r="AF46" s="5"/>
      <c r="AG46" s="5"/>
      <c r="AH46" s="5"/>
      <c r="AI46" s="5"/>
      <c r="AJ46" s="6"/>
      <c r="AL46" s="4"/>
      <c r="AM46" s="5"/>
      <c r="AN46" s="5"/>
      <c r="AO46" s="5"/>
      <c r="AP46" s="5"/>
      <c r="AQ46" s="5"/>
      <c r="AR46" s="5"/>
      <c r="AS46" s="6"/>
      <c r="AU46" s="4"/>
      <c r="AV46" s="5"/>
      <c r="AW46" s="5"/>
      <c r="AX46" s="5"/>
      <c r="AY46" s="5"/>
      <c r="AZ46" s="5"/>
      <c r="BA46" s="5"/>
      <c r="BB46" s="6"/>
      <c r="BD46" s="4"/>
      <c r="BE46" s="5"/>
      <c r="BF46" s="5"/>
      <c r="BG46" s="5"/>
      <c r="BH46" s="5"/>
      <c r="BI46" s="5"/>
      <c r="BJ46" s="5"/>
      <c r="BK46" s="6"/>
    </row>
    <row r="47" spans="2:63" x14ac:dyDescent="0.3">
      <c r="B47" s="4"/>
      <c r="C47" s="5"/>
      <c r="D47" s="5"/>
      <c r="E47" s="5"/>
      <c r="F47" s="5"/>
      <c r="G47" s="5"/>
      <c r="H47" s="5"/>
      <c r="I47" s="6"/>
      <c r="K47" s="4"/>
      <c r="L47" s="5"/>
      <c r="M47" s="5"/>
      <c r="N47" s="5"/>
      <c r="O47" s="5"/>
      <c r="P47" s="5"/>
      <c r="Q47" s="5"/>
      <c r="R47" s="6"/>
      <c r="T47" s="4"/>
      <c r="U47" s="5"/>
      <c r="V47" s="5"/>
      <c r="W47" s="5"/>
      <c r="X47" s="5"/>
      <c r="Y47" s="5"/>
      <c r="Z47" s="5"/>
      <c r="AA47" s="6"/>
      <c r="AC47" s="4"/>
      <c r="AD47" s="5"/>
      <c r="AE47" s="5"/>
      <c r="AF47" s="5"/>
      <c r="AG47" s="5"/>
      <c r="AH47" s="5"/>
      <c r="AI47" s="5"/>
      <c r="AJ47" s="6"/>
      <c r="AL47" s="4"/>
      <c r="AM47" s="5"/>
      <c r="AN47" s="5"/>
      <c r="AO47" s="5"/>
      <c r="AP47" s="5"/>
      <c r="AQ47" s="5"/>
      <c r="AR47" s="5"/>
      <c r="AS47" s="6"/>
      <c r="AU47" s="4"/>
      <c r="AV47" s="5"/>
      <c r="AW47" s="5"/>
      <c r="AX47" s="5"/>
      <c r="AY47" s="5"/>
      <c r="AZ47" s="5"/>
      <c r="BA47" s="5"/>
      <c r="BB47" s="6"/>
      <c r="BD47" s="4"/>
      <c r="BE47" s="5"/>
      <c r="BF47" s="5"/>
      <c r="BG47" s="5"/>
      <c r="BH47" s="5"/>
      <c r="BI47" s="5"/>
      <c r="BJ47" s="5"/>
      <c r="BK47" s="6"/>
    </row>
    <row r="48" spans="2:63" x14ac:dyDescent="0.3">
      <c r="B48" s="4"/>
      <c r="C48" s="5"/>
      <c r="D48" s="5"/>
      <c r="E48" s="5"/>
      <c r="F48" s="5"/>
      <c r="G48" s="5"/>
      <c r="H48" s="5"/>
      <c r="I48" s="6"/>
      <c r="K48" s="4"/>
      <c r="L48" s="5"/>
      <c r="M48" s="5"/>
      <c r="N48" s="5"/>
      <c r="O48" s="5"/>
      <c r="P48" s="5"/>
      <c r="Q48" s="5"/>
      <c r="R48" s="6"/>
      <c r="T48" s="4"/>
      <c r="U48" s="5"/>
      <c r="V48" s="5"/>
      <c r="W48" s="5"/>
      <c r="X48" s="5"/>
      <c r="Y48" s="5"/>
      <c r="Z48" s="5"/>
      <c r="AA48" s="6"/>
      <c r="AC48" s="4"/>
      <c r="AD48" s="5"/>
      <c r="AE48" s="5"/>
      <c r="AF48" s="5"/>
      <c r="AG48" s="5"/>
      <c r="AH48" s="5"/>
      <c r="AI48" s="5"/>
      <c r="AJ48" s="6"/>
      <c r="AL48" s="4"/>
      <c r="AM48" s="5"/>
      <c r="AN48" s="5"/>
      <c r="AO48" s="5"/>
      <c r="AP48" s="5"/>
      <c r="AQ48" s="5"/>
      <c r="AR48" s="5"/>
      <c r="AS48" s="6"/>
      <c r="AU48" s="4"/>
      <c r="AV48" s="5"/>
      <c r="AW48" s="5"/>
      <c r="AX48" s="5"/>
      <c r="AY48" s="5"/>
      <c r="AZ48" s="5"/>
      <c r="BA48" s="5"/>
      <c r="BB48" s="6"/>
      <c r="BD48" s="4"/>
      <c r="BE48" s="5"/>
      <c r="BF48" s="5"/>
      <c r="BG48" s="5"/>
      <c r="BH48" s="5"/>
      <c r="BI48" s="5"/>
      <c r="BJ48" s="5"/>
      <c r="BK48" s="6"/>
    </row>
    <row r="49" spans="2:63" ht="15" thickBot="1" x14ac:dyDescent="0.35">
      <c r="B49" s="7"/>
      <c r="C49" s="8"/>
      <c r="D49" s="8"/>
      <c r="E49" s="8"/>
      <c r="F49" s="8"/>
      <c r="G49" s="8"/>
      <c r="H49" s="8"/>
      <c r="I49" s="9"/>
      <c r="K49" s="7"/>
      <c r="L49" s="8"/>
      <c r="M49" s="8"/>
      <c r="N49" s="8"/>
      <c r="O49" s="8"/>
      <c r="P49" s="8"/>
      <c r="Q49" s="8"/>
      <c r="R49" s="9"/>
      <c r="T49" s="7"/>
      <c r="U49" s="8"/>
      <c r="V49" s="8"/>
      <c r="W49" s="8"/>
      <c r="X49" s="8"/>
      <c r="Y49" s="8"/>
      <c r="Z49" s="8"/>
      <c r="AA49" s="9"/>
      <c r="AC49" s="7"/>
      <c r="AD49" s="8"/>
      <c r="AE49" s="8"/>
      <c r="AF49" s="8"/>
      <c r="AG49" s="8"/>
      <c r="AH49" s="8"/>
      <c r="AI49" s="8"/>
      <c r="AJ49" s="9"/>
      <c r="AL49" s="7"/>
      <c r="AM49" s="8"/>
      <c r="AN49" s="8"/>
      <c r="AO49" s="8"/>
      <c r="AP49" s="8"/>
      <c r="AQ49" s="8"/>
      <c r="AR49" s="8"/>
      <c r="AS49" s="9"/>
      <c r="AU49" s="7"/>
      <c r="AV49" s="8"/>
      <c r="AW49" s="8"/>
      <c r="AX49" s="8"/>
      <c r="AY49" s="8"/>
      <c r="AZ49" s="8"/>
      <c r="BA49" s="8"/>
      <c r="BB49" s="9"/>
      <c r="BD49" s="7"/>
      <c r="BE49" s="8"/>
      <c r="BF49" s="8"/>
      <c r="BG49" s="8"/>
      <c r="BH49" s="8"/>
      <c r="BI49" s="8"/>
      <c r="BJ49" s="8"/>
      <c r="BK49" s="9"/>
    </row>
  </sheetData>
  <mergeCells count="28">
    <mergeCell ref="BD2:BK2"/>
    <mergeCell ref="AU3:BB23"/>
    <mergeCell ref="BD3:BK23"/>
    <mergeCell ref="B2:I2"/>
    <mergeCell ref="B3:I23"/>
    <mergeCell ref="K2:R2"/>
    <mergeCell ref="K3:R23"/>
    <mergeCell ref="T2:AA2"/>
    <mergeCell ref="T3:AA23"/>
    <mergeCell ref="AC2:AJ2"/>
    <mergeCell ref="AC3:AJ23"/>
    <mergeCell ref="AL2:AS2"/>
    <mergeCell ref="AL3:AS23"/>
    <mergeCell ref="AU2:BB2"/>
    <mergeCell ref="BD28:BK28"/>
    <mergeCell ref="B29:I49"/>
    <mergeCell ref="K29:R49"/>
    <mergeCell ref="T29:AA49"/>
    <mergeCell ref="AC29:AJ49"/>
    <mergeCell ref="AL29:AS49"/>
    <mergeCell ref="AU29:BB49"/>
    <mergeCell ref="BD29:BK49"/>
    <mergeCell ref="B28:I28"/>
    <mergeCell ref="K28:R28"/>
    <mergeCell ref="T28:AA28"/>
    <mergeCell ref="AC28:AJ28"/>
    <mergeCell ref="AL28:AS28"/>
    <mergeCell ref="AU28:BB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2023-03-05T21:54:22Z</dcterms:modified>
</cp:coreProperties>
</file>