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<sst xmlns="http://schemas.openxmlformats.org/spreadsheetml/2006/main" count="120" uniqueCount="73">
  <si>
    <t xml:space="preserve">Name</t>
  </si>
  <si>
    <t xml:space="preserve">Comment</t>
  </si>
  <si>
    <t xml:space="preserve">Izydor</t>
  </si>
  <si>
    <t xml:space="preserve">one task</t>
  </si>
  <si>
    <t xml:space="preserve">Jeremiusz</t>
  </si>
  <si>
    <t xml:space="preserve">two tasks</t>
  </si>
  <si>
    <t xml:space="preserve">Maurycy</t>
  </si>
  <si>
    <t xml:space="preserve">three tasks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</si>
  <si>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</si>
  <si>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</si>
  <si>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</si>
  <si>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</si>
  <si>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</si>
  <si>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</si>
  <si>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</si>
  <si>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</si>
  <si>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math</t>
  </si>
  <si>
    <t xml:space="preserve">history</t>
  </si>
  <si>
    <t xml:space="preserve">archaeology</t>
  </si>
  <si>
    <t xml:space="preserve">biology</t>
  </si>
  <si>
    <t xml:space="preserve">zoology</t>
  </si>
  <si>
    <t xml:space="preserve">botany</t>
  </si>
  <si>
    <t xml:space="preserve">Expert</t>
  </si>
  <si>
    <t xml:space="preserve">Task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</si>
  <si>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</si>
  <si>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</si>
  <si>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</si>
  <si>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</si>
  <si>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</si>
  <si>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</si>
  <si>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</si>
  <si>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</si>
  <si>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</si>
  <si>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</si>
  <si>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</si>
  <si>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</si>
  <si>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</si>
  <si>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solid-ubday-overflow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</si>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</sst>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6F9D4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16384" min="3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b">
        <f aca="false">AND(C2:C950)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4" t="b">
        <f aca="false">COUNTIF(assign!$A$1:$A$563,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4" t="b">
        <f aca="false">COUNTIF(assign!$A$1:$A$563,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4" t="b">
        <f aca="false">COUNTIF(assign!$A$1:$A$563, A4)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3" min="3" style="1" width="11.53"/>
    <col collapsed="false" customWidth="true" hidden="false" outlineLevel="0" max="4" min="4" style="1" width="20.27"/>
  </cols>
  <sheetData>
    <row r="1" customFormat="false" ht="14.2" hidden="false" customHeight="true" outlineLevel="0" collapsed="false">
      <c r="A1" s="9" t="s">
        <v>31</v>
      </c>
      <c r="B1" s="9" t="s">
        <v>32</v>
      </c>
      <c r="C1" s="9" t="s">
        <v>33</v>
      </c>
      <c r="D1" s="9" t="s">
        <v>34</v>
      </c>
      <c r="E1" s="28" t="s">
        <v>35</v>
      </c>
    </row>
    <row r="2" customFormat="false" ht="12.8" hidden="false" customHeight="false" outlineLevel="0" collapsed="false">
      <c r="A2" s="23" t="n">
        <v>45641</v>
      </c>
      <c r="B2" s="5" t="n">
        <v>8</v>
      </c>
      <c r="C2" s="5" t="s">
        <v>36</v>
      </c>
      <c r="D2" s="5" t="s">
        <v>37</v>
      </c>
      <c r="E2" s="29" t="n">
        <f aca="false">MAX(MAX(period!C2:C900),MAX(task!C2:C900))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30" t="s">
        <v>38</v>
      </c>
      <c r="B1" s="9" t="s">
        <v>39</v>
      </c>
      <c r="C1" s="9" t="s">
        <v>40</v>
      </c>
      <c r="D1" s="9" t="s">
        <v>41</v>
      </c>
      <c r="E1" s="9" t="s">
        <v>8</v>
      </c>
      <c r="F1" s="9" t="s">
        <v>9</v>
      </c>
      <c r="G1" s="31" t="s">
        <v>42</v>
      </c>
      <c r="H1" s="31" t="s">
        <v>43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26" t="n">
        <f aca="false">misc!A2+1</f>
        <v>45642</v>
      </c>
      <c r="F2" s="26" t="n">
        <f aca="false">misc!E2</f>
        <v>45795</v>
      </c>
      <c r="G2" s="4" t="b">
        <f aca="false">AND(ISNUMBER(E2), E2&gt;misc!A2)</f>
        <v>1</v>
      </c>
      <c r="H2" s="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2" width="23.18"/>
  </cols>
  <sheetData>
    <row r="1" customFormat="false" ht="17.35" hidden="false" customHeight="false" outlineLevel="0" collapsed="false">
      <c r="A1" s="30" t="s">
        <v>32</v>
      </c>
      <c r="B1" s="9" t="s">
        <v>44</v>
      </c>
      <c r="C1" s="9" t="s">
        <v>45</v>
      </c>
      <c r="D1" s="9" t="s">
        <v>46</v>
      </c>
    </row>
    <row r="2" customFormat="false" ht="12.8" hidden="false" customHeight="false" outlineLevel="0" collapsed="false">
      <c r="B2" s="23" t="s">
        <v>47</v>
      </c>
      <c r="C2" s="23" t="s">
        <v>48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0" t="s">
        <v>49</v>
      </c>
      <c r="B1" s="9" t="s">
        <v>44</v>
      </c>
      <c r="C1" s="9" t="s">
        <v>45</v>
      </c>
      <c r="D1" s="9" t="s">
        <v>46</v>
      </c>
    </row>
    <row r="2" customFormat="false" ht="12.8" hidden="false" customHeight="false" outlineLevel="0" collapsed="false">
      <c r="B2" s="23" t="s">
        <v>50</v>
      </c>
      <c r="C2" s="23" t="s">
        <v>51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52</v>
      </c>
      <c r="B1" s="9" t="s">
        <v>46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0" t="s">
        <v>53</v>
      </c>
      <c r="B1" s="9" t="s">
        <v>54</v>
      </c>
      <c r="C1" s="9" t="s">
        <v>55</v>
      </c>
      <c r="D1" s="9" t="s">
        <v>56</v>
      </c>
    </row>
    <row r="2" customFormat="false" ht="12.8" hidden="false" customHeight="false" outlineLevel="0" collapsed="false">
      <c r="B2" s="23" t="s">
        <v>57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0" t="s">
        <v>58</v>
      </c>
      <c r="B1" s="9" t="s">
        <v>44</v>
      </c>
      <c r="C1" s="9" t="s">
        <v>59</v>
      </c>
      <c r="D1" s="9" t="s">
        <v>60</v>
      </c>
    </row>
    <row r="2" customFormat="false" ht="12.8" hidden="false" customHeight="false" outlineLevel="0" collapsed="false">
      <c r="B2" s="23" t="s">
        <v>61</v>
      </c>
      <c r="C2" s="5" t="s">
        <v>62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30" t="s">
        <v>63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</row>
    <row r="2" customFormat="false" ht="12.8" hidden="false" customHeight="false" outlineLevel="0" collapsed="false">
      <c r="B2" s="23" t="s">
        <v>70</v>
      </c>
      <c r="C2" s="23" t="s">
        <v>48</v>
      </c>
      <c r="D2" s="5" t="n">
        <v>0.2</v>
      </c>
      <c r="E2" s="5" t="s">
        <v>71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72</v>
      </c>
      <c r="B1" s="9" t="s">
        <v>46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9" min="5" style="1" width="11.53"/>
    <col collapsed="false" customWidth="false" hidden="false" outlineLevel="0" max="12" min="10" style="6" width="11.53"/>
    <col collapsed="false" customWidth="false" hidden="false" outlineLevel="0" max="16384" min="13" style="1" width="11.53"/>
  </cols>
  <sheetData>
    <row r="1" customFormat="false" ht="12.8" hidden="false" customHeight="false" outlineLevel="0" collapsed="false">
      <c r="A1" s="7" t="s">
        <v>0</v>
      </c>
      <c r="B1" s="8" t="s">
        <v>8</v>
      </c>
      <c r="C1" s="8" t="s">
        <v>9</v>
      </c>
      <c r="D1" s="9" t="s">
        <v>10</v>
      </c>
      <c r="E1" s="10" t="s">
        <v>11</v>
      </c>
      <c r="F1" s="10" t="s">
        <v>12</v>
      </c>
      <c r="G1" s="11" t="s">
        <v>13</v>
      </c>
      <c r="H1" s="12" t="s">
        <v>14</v>
      </c>
      <c r="I1" s="12" t="s">
        <v>15</v>
      </c>
      <c r="J1" s="13" t="b">
        <f aca="false">AND(J2:J592)</f>
        <v>1</v>
      </c>
      <c r="K1" s="13" t="b">
        <f aca="false">AND(K2:K597)</f>
        <v>1</v>
      </c>
      <c r="L1" s="13" t="b">
        <f aca="false">AND(L2:L597)</f>
        <v>1</v>
      </c>
    </row>
    <row r="2" customFormat="false" ht="12.8" hidden="false" customHeight="false" outlineLevel="0" collapsed="false">
      <c r="A2" s="1" t="s">
        <v>16</v>
      </c>
      <c r="B2" s="14" t="n">
        <v>45642</v>
      </c>
      <c r="C2" s="14" t="n">
        <v>45749</v>
      </c>
      <c r="D2" s="15" t="n">
        <v>400</v>
      </c>
      <c r="E2" s="16" t="n">
        <f aca="false">C2 - B2 +1</f>
        <v>108</v>
      </c>
      <c r="F2" s="16" t="n">
        <f aca="false">NETWORKDAYS(B2, C2, holiday!A$2:A$500)</f>
        <v>77</v>
      </c>
      <c r="G2" s="17" t="n">
        <f aca="false">D2/F2</f>
        <v>5.1948051948052</v>
      </c>
      <c r="H2" s="18" t="n">
        <f aca="false">_xlfn.FLOOR.MATH(G2, 0.25)</f>
        <v>5</v>
      </c>
      <c r="I2" s="18" t="n">
        <f aca="false">H2 + 0.25</f>
        <v>5.25</v>
      </c>
      <c r="J2" s="4" t="b">
        <f aca="false">COUNTIF(assign!$B$1:$B$563, A2) &gt; 0</f>
        <v>1</v>
      </c>
      <c r="K2" s="4" t="b">
        <f aca="false">C2&gt;misc!$A$2</f>
        <v>1</v>
      </c>
      <c r="L2" s="4" t="b">
        <f aca="false">AND(ISNUMBER(B2), ISNUMBER(C2), B2&lt;=C2)</f>
        <v>1</v>
      </c>
    </row>
    <row r="3" customFormat="false" ht="12.8" hidden="false" customHeight="false" outlineLevel="0" collapsed="false">
      <c r="A3" s="1" t="s">
        <v>17</v>
      </c>
      <c r="B3" s="14" t="n">
        <v>45642</v>
      </c>
      <c r="C3" s="14" t="n">
        <v>45749</v>
      </c>
      <c r="D3" s="15" t="n">
        <v>400</v>
      </c>
      <c r="E3" s="16" t="n">
        <f aca="false">C3 - B3 +1</f>
        <v>108</v>
      </c>
      <c r="F3" s="16" t="n">
        <f aca="false">NETWORKDAYS(B3, C3, holiday!A$2:A$500)</f>
        <v>77</v>
      </c>
      <c r="G3" s="17" t="n">
        <f aca="false">D3/F3</f>
        <v>5.1948051948052</v>
      </c>
      <c r="H3" s="18" t="n">
        <f aca="false">_xlfn.FLOOR.MATH(G3, 0.25)</f>
        <v>5</v>
      </c>
      <c r="I3" s="18" t="n">
        <f aca="false">H3 + 0.25</f>
        <v>5.25</v>
      </c>
      <c r="J3" s="4" t="b">
        <f aca="false">COUNTIF(assign!$B$1:$B$563, A3) &gt; 0</f>
        <v>1</v>
      </c>
      <c r="K3" s="4" t="n">
        <f aca="false">C3&gt;misc!$A$2</f>
        <v>1</v>
      </c>
      <c r="L3" s="4" t="n">
        <f aca="false">AND(ISNUMBER(B3), ISNUMBER(C3), B3&lt;=C3)</f>
        <v>1</v>
      </c>
    </row>
    <row r="4" customFormat="false" ht="12.8" hidden="false" customHeight="false" outlineLevel="0" collapsed="false">
      <c r="A4" s="1" t="s">
        <v>18</v>
      </c>
      <c r="B4" s="14" t="n">
        <v>45642</v>
      </c>
      <c r="C4" s="14" t="n">
        <v>45718</v>
      </c>
      <c r="D4" s="15" t="n">
        <v>400</v>
      </c>
      <c r="E4" s="16" t="n">
        <f aca="false">C4 - B4 +1</f>
        <v>77</v>
      </c>
      <c r="F4" s="16" t="n">
        <f aca="false">NETWORKDAYS(B4, C4, holiday!A$2:A$500)</f>
        <v>54</v>
      </c>
      <c r="G4" s="17" t="n">
        <f aca="false">D4/F4</f>
        <v>7.40740740740741</v>
      </c>
      <c r="H4" s="18" t="n">
        <f aca="false">_xlfn.FLOOR.MATH(G4, 0.25)</f>
        <v>7.25</v>
      </c>
      <c r="I4" s="18" t="n">
        <f aca="false">H4 + 0.25</f>
        <v>7.5</v>
      </c>
      <c r="J4" s="4" t="b">
        <f aca="false">COUNTIF(assign!$B$1:$B$563, A4) &gt; 0</f>
        <v>1</v>
      </c>
      <c r="K4" s="4" t="b">
        <f aca="false">C4&gt;misc!$A$2</f>
        <v>1</v>
      </c>
      <c r="L4" s="4" t="b">
        <f aca="false">AND(ISNUMBER(B4), ISNUMBER(C4), B4&lt;=C4)</f>
        <v>1</v>
      </c>
    </row>
    <row r="5" customFormat="false" ht="12.8" hidden="false" customHeight="false" outlineLevel="0" collapsed="false">
      <c r="A5" s="1" t="s">
        <v>19</v>
      </c>
      <c r="B5" s="14" t="n">
        <v>45642</v>
      </c>
      <c r="C5" s="14" t="n">
        <v>45779</v>
      </c>
      <c r="D5" s="15" t="n">
        <v>400</v>
      </c>
      <c r="E5" s="16" t="n">
        <f aca="false">C5 - B5 +1</f>
        <v>138</v>
      </c>
      <c r="F5" s="16" t="n">
        <f aca="false">NETWORKDAYS(B5, C5, holiday!A$2:A$500)</f>
        <v>99</v>
      </c>
      <c r="G5" s="17" t="n">
        <f aca="false">D5/F5</f>
        <v>4.04040404040404</v>
      </c>
      <c r="H5" s="18" t="n">
        <f aca="false">_xlfn.FLOOR.MATH(G5, 0.25)</f>
        <v>4</v>
      </c>
      <c r="I5" s="18" t="n">
        <f aca="false">H5 + 0.25</f>
        <v>4.25</v>
      </c>
      <c r="J5" s="4" t="n">
        <f aca="false">COUNTIF(assign!$B$1:$B$563, A5) &gt; 0</f>
        <v>1</v>
      </c>
      <c r="K5" s="4" t="n">
        <f aca="false">C5&gt;misc!$A$2</f>
        <v>1</v>
      </c>
      <c r="L5" s="4" t="n">
        <f aca="false">AND(ISNUMBER(B5), ISNUMBER(C5), B5&lt;=C5)</f>
        <v>1</v>
      </c>
    </row>
    <row r="6" customFormat="false" ht="12.8" hidden="false" customHeight="false" outlineLevel="0" collapsed="false">
      <c r="A6" s="1" t="s">
        <v>20</v>
      </c>
      <c r="B6" s="14" t="n">
        <v>45642</v>
      </c>
      <c r="C6" s="14" t="n">
        <v>45749</v>
      </c>
      <c r="D6" s="15" t="n">
        <v>400</v>
      </c>
      <c r="E6" s="16" t="n">
        <f aca="false">C6 - B6 +1</f>
        <v>108</v>
      </c>
      <c r="F6" s="16" t="n">
        <f aca="false">NETWORKDAYS(B6, C6, holiday!A$2:A$500)</f>
        <v>77</v>
      </c>
      <c r="G6" s="17" t="n">
        <f aca="false">D6/F6</f>
        <v>5.1948051948052</v>
      </c>
      <c r="H6" s="18" t="n">
        <f aca="false">_xlfn.FLOOR.MATH(G6, 0.25)</f>
        <v>5</v>
      </c>
      <c r="I6" s="18" t="n">
        <f aca="false">H6 + 0.25</f>
        <v>5.25</v>
      </c>
      <c r="J6" s="4" t="n">
        <f aca="false">COUNTIF(assign!$B$1:$B$563, A6) &gt; 0</f>
        <v>1</v>
      </c>
      <c r="K6" s="4" t="n">
        <f aca="false">C6&gt;misc!$A$2</f>
        <v>1</v>
      </c>
      <c r="L6" s="4" t="n">
        <f aca="false">AND(ISNUMBER(B6), ISNUMBER(C6), B6&lt;=C6)</f>
        <v>1</v>
      </c>
    </row>
    <row r="7" customFormat="false" ht="12.8" hidden="false" customHeight="false" outlineLevel="0" collapsed="false">
      <c r="A7" s="1" t="s">
        <v>21</v>
      </c>
      <c r="B7" s="14" t="n">
        <v>45642</v>
      </c>
      <c r="C7" s="14" t="n">
        <v>45718</v>
      </c>
      <c r="D7" s="15" t="n">
        <v>400</v>
      </c>
      <c r="E7" s="16" t="n">
        <f aca="false">C7 - B7 +1</f>
        <v>77</v>
      </c>
      <c r="F7" s="16" t="n">
        <f aca="false">NETWORKDAYS(B7, C7, holiday!A$2:A$500)</f>
        <v>54</v>
      </c>
      <c r="G7" s="17" t="n">
        <f aca="false">D7/F7</f>
        <v>7.40740740740741</v>
      </c>
      <c r="H7" s="18" t="n">
        <f aca="false">_xlfn.FLOOR.MATH(G7, 0.25)</f>
        <v>7.25</v>
      </c>
      <c r="I7" s="18" t="n">
        <f aca="false">H7 + 0.25</f>
        <v>7.5</v>
      </c>
      <c r="J7" s="4" t="n">
        <f aca="false">COUNTIF(assign!$B$1:$B$563, A7) &gt; 0</f>
        <v>1</v>
      </c>
      <c r="K7" s="4" t="n">
        <f aca="false">C7&gt;misc!$A$2</f>
        <v>1</v>
      </c>
      <c r="L7" s="4" t="n">
        <f aca="false">AND(ISNUMBER(B7), ISNUMBER(C7), B7&lt;=C7)</f>
        <v>1</v>
      </c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  <row r="10" customFormat="false" ht="12.8" hidden="false" customHeight="false" outlineLevel="0" collapsed="false">
      <c r="B10" s="1"/>
      <c r="C10" s="1"/>
      <c r="D10" s="1"/>
    </row>
    <row r="11" customFormat="false" ht="12.8" hidden="false" customHeight="false" outlineLevel="0" collapsed="false">
      <c r="B11" s="1"/>
      <c r="C11" s="1"/>
      <c r="D11" s="1"/>
    </row>
    <row r="12" customFormat="false" ht="12.8" hidden="false" customHeight="false" outlineLevel="0" collapsed="false">
      <c r="B12" s="1"/>
      <c r="C12" s="1"/>
      <c r="D12" s="1"/>
    </row>
    <row r="13" customFormat="false" ht="12.8" hidden="false" customHeight="false" outlineLevel="0" collapsed="false">
      <c r="B13" s="1"/>
      <c r="C13" s="1"/>
      <c r="D13" s="1"/>
    </row>
    <row r="14" customFormat="false" ht="12.8" hidden="false" customHeight="false" outlineLevel="0" collapsed="false">
      <c r="B14" s="1"/>
      <c r="C14" s="1"/>
      <c r="D14" s="1"/>
    </row>
    <row r="15" customFormat="false" ht="12.8" hidden="false" customHeight="false" outlineLevel="0" collapsed="false">
      <c r="B15" s="1"/>
      <c r="C15" s="1"/>
      <c r="D15" s="1"/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9" activeCellId="0" sqref="J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true" hidden="false" outlineLevel="0" max="2" min="2" style="1" width="14.9"/>
    <col collapsed="false" customWidth="false" hidden="false" outlineLevel="0" max="4" min="3" style="19" width="11.53"/>
  </cols>
  <sheetData>
    <row r="1" customFormat="false" ht="12.8" hidden="false" customHeight="false" outlineLevel="0" collapsed="false">
      <c r="A1" s="2" t="s">
        <v>22</v>
      </c>
      <c r="B1" s="7" t="s">
        <v>23</v>
      </c>
      <c r="C1" s="3" t="b">
        <f aca="false">AND(C2:C628)</f>
        <v>1</v>
      </c>
      <c r="D1" s="3" t="b">
        <f aca="false">AND(D2:D628)</f>
        <v>1</v>
      </c>
    </row>
    <row r="2" customFormat="false" ht="12.8" hidden="false" customHeight="false" outlineLevel="0" collapsed="false">
      <c r="A2" s="1" t="s">
        <v>2</v>
      </c>
      <c r="B2" s="1" t="s">
        <v>16</v>
      </c>
      <c r="C2" s="20" t="b">
        <f aca="false">COUNTIF(expert!$A$2:$A$950, A2) &gt; 0</f>
        <v>1</v>
      </c>
      <c r="D2" s="20" t="b">
        <f aca="false">COUNTIF(task!$A$2:$A$592, B2) &gt; 0</f>
        <v>1</v>
      </c>
    </row>
    <row r="3" customFormat="false" ht="12.8" hidden="false" customHeight="false" outlineLevel="0" collapsed="false">
      <c r="A3" s="21" t="s">
        <v>4</v>
      </c>
      <c r="B3" s="21" t="s">
        <v>17</v>
      </c>
      <c r="C3" s="20" t="b">
        <f aca="false">COUNTIF(expert!$A$2:$A$950, A3) &gt; 0</f>
        <v>1</v>
      </c>
      <c r="D3" s="20" t="b">
        <f aca="false">COUNTIF(task!$A$2:$A$592, B3) &gt; 0</f>
        <v>1</v>
      </c>
    </row>
    <row r="4" customFormat="false" ht="12.8" hidden="false" customHeight="false" outlineLevel="0" collapsed="false">
      <c r="A4" s="21" t="s">
        <v>4</v>
      </c>
      <c r="B4" s="21" t="s">
        <v>18</v>
      </c>
      <c r="C4" s="20" t="b">
        <f aca="false">COUNTIF(expert!$A$2:$A$950, A4) &gt; 0</f>
        <v>1</v>
      </c>
      <c r="D4" s="20" t="b">
        <f aca="false">COUNTIF(task!$A$2:$A$592, B4) &gt; 0</f>
        <v>1</v>
      </c>
    </row>
    <row r="5" customFormat="false" ht="12.8" hidden="false" customHeight="false" outlineLevel="0" collapsed="false">
      <c r="A5" s="1" t="s">
        <v>6</v>
      </c>
      <c r="B5" s="1" t="s">
        <v>19</v>
      </c>
      <c r="C5" s="20" t="n">
        <f aca="false">COUNTIF(expert!$A$2:$A$950, A5) &gt; 0</f>
        <v>1</v>
      </c>
      <c r="D5" s="20" t="n">
        <f aca="false">COUNTIF(task!$A$2:$A$592, B5) &gt; 0</f>
        <v>1</v>
      </c>
    </row>
    <row r="6" customFormat="false" ht="12.8" hidden="false" customHeight="false" outlineLevel="0" collapsed="false">
      <c r="A6" s="1" t="s">
        <v>6</v>
      </c>
      <c r="B6" s="1" t="s">
        <v>20</v>
      </c>
      <c r="C6" s="20" t="n">
        <f aca="false">COUNTIF(expert!$A$2:$A$950, A6) &gt; 0</f>
        <v>1</v>
      </c>
      <c r="D6" s="20" t="n">
        <f aca="false">COUNTIF(task!$A$2:$A$592, B6) &gt; 0</f>
        <v>1</v>
      </c>
    </row>
    <row r="7" customFormat="false" ht="12.8" hidden="false" customHeight="false" outlineLevel="0" collapsed="false">
      <c r="A7" s="1" t="s">
        <v>6</v>
      </c>
      <c r="B7" s="1" t="s">
        <v>21</v>
      </c>
      <c r="C7" s="20" t="n">
        <f aca="false">COUNTIF(expert!$A$2:$A$950, A7) &gt; 0</f>
        <v>1</v>
      </c>
      <c r="D7" s="20" t="n">
        <f aca="false">COUNTIF(task!$A$2:$A$592, B7) &gt; 0</f>
        <v>1</v>
      </c>
    </row>
    <row r="8" customFormat="false" ht="12.8" hidden="false" customHeight="false" outlineLevel="0" collapsed="false">
      <c r="A8" s="22"/>
      <c r="B8" s="22"/>
    </row>
    <row r="9" customFormat="false" ht="12.8" hidden="false" customHeight="false" outlineLevel="0" collapsed="false">
      <c r="A9" s="22"/>
      <c r="B9" s="22"/>
    </row>
    <row r="10" customFormat="false" ht="12.8" hidden="false" customHeight="false" outlineLevel="0" collapsed="false">
      <c r="A10" s="22"/>
      <c r="B10" s="22"/>
    </row>
    <row r="11" customFormat="false" ht="12.8" hidden="false" customHeight="false" outlineLevel="0" collapsed="false">
      <c r="A11" s="22"/>
      <c r="B11" s="22"/>
    </row>
    <row r="12" customFormat="false" ht="12.8" hidden="false" customHeight="false" outlineLevel="0" collapsed="false">
      <c r="A12" s="22"/>
      <c r="B12" s="22"/>
    </row>
    <row r="13" customFormat="false" ht="12.8" hidden="false" customHeight="false" outlineLevel="0" collapsed="false">
      <c r="A13" s="22"/>
      <c r="B13" s="22"/>
    </row>
    <row r="14" customFormat="false" ht="12.8" hidden="false" customHeight="false" outlineLevel="0" collapsed="false">
      <c r="A14" s="22"/>
      <c r="B14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</cols>
  <sheetData>
    <row r="1" customFormat="false" ht="12.8" hidden="false" customHeight="false" outlineLevel="0" collapsed="false">
      <c r="A1" s="2" t="s">
        <v>22</v>
      </c>
      <c r="B1" s="7" t="s">
        <v>23</v>
      </c>
      <c r="C1" s="8" t="s">
        <v>8</v>
      </c>
      <c r="D1" s="8" t="s">
        <v>9</v>
      </c>
      <c r="E1" s="8" t="s">
        <v>14</v>
      </c>
      <c r="F1" s="8" t="s">
        <v>15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2" t="s">
        <v>22</v>
      </c>
      <c r="B1" s="8" t="s">
        <v>8</v>
      </c>
      <c r="C1" s="8" t="s">
        <v>9</v>
      </c>
      <c r="D1" s="8" t="s">
        <v>14</v>
      </c>
      <c r="E1" s="8" t="s">
        <v>15</v>
      </c>
      <c r="F1" s="3" t="b">
        <f aca="false">AND(F2:F935)</f>
        <v>1</v>
      </c>
      <c r="G1" s="13" t="b">
        <f aca="false">AND(G2:G905)</f>
        <v>1</v>
      </c>
    </row>
    <row r="2" customFormat="false" ht="12.8" hidden="false" customHeight="false" outlineLevel="0" collapsed="false">
      <c r="A2" s="1" t="s">
        <v>4</v>
      </c>
      <c r="B2" s="14" t="n">
        <v>45642</v>
      </c>
      <c r="C2" s="14" t="n">
        <v>45718</v>
      </c>
      <c r="D2" s="1" t="n">
        <v>2</v>
      </c>
      <c r="E2" s="1" t="n">
        <v>2</v>
      </c>
      <c r="F2" s="4" t="b">
        <f aca="false">COUNTIF(expert!$A$2:$A$987,A2)&gt;0</f>
        <v>1</v>
      </c>
      <c r="G2" s="4" t="b">
        <f aca="false">AND(ISNUMBER(B2), ISNUMBER(C2), B2&lt;=C2)</f>
        <v>1</v>
      </c>
    </row>
    <row r="3" customFormat="false" ht="12.8" hidden="false" customHeight="false" outlineLevel="0" collapsed="false">
      <c r="A3" s="1" t="s">
        <v>6</v>
      </c>
      <c r="B3" s="14" t="n">
        <v>45642</v>
      </c>
      <c r="C3" s="14" t="n">
        <v>45718</v>
      </c>
      <c r="D3" s="1" t="n">
        <v>3</v>
      </c>
      <c r="E3" s="1" t="n">
        <v>3</v>
      </c>
      <c r="F3" s="4" t="b">
        <f aca="false">COUNTIF(expert!$A$2:$A$987,A3)&gt;0</f>
        <v>1</v>
      </c>
      <c r="G3" s="4" t="b">
        <f aca="false">AND(ISNUMBER(B3), ISNUMBER(C3), B3&lt;=C3)</f>
        <v>1</v>
      </c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2" t="s">
        <v>22</v>
      </c>
      <c r="B1" s="8" t="s">
        <v>8</v>
      </c>
      <c r="C1" s="8" t="s">
        <v>9</v>
      </c>
      <c r="D1" s="8" t="s">
        <v>14</v>
      </c>
      <c r="E1" s="8" t="s">
        <v>15</v>
      </c>
    </row>
    <row r="2" customFormat="false" ht="12.8" hidden="false" customHeight="false" outlineLevel="0" collapsed="false">
      <c r="B2" s="14"/>
      <c r="C2" s="14"/>
    </row>
    <row r="3" customFormat="false" ht="12.8" hidden="false" customHeight="false" outlineLevel="0" collapsed="false">
      <c r="B3" s="23"/>
      <c r="C3" s="23"/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  <row r="7" customFormat="false" ht="12.8" hidden="false" customHeight="false" outlineLevel="0" collapsed="false">
      <c r="B7" s="23"/>
      <c r="C7" s="23"/>
    </row>
    <row r="8" customFormat="false" ht="12.8" hidden="false" customHeight="false" outlineLevel="0" collapsed="false">
      <c r="B8" s="23"/>
      <c r="C8" s="23"/>
    </row>
    <row r="9" customFormat="false" ht="12.8" hidden="false" customHeight="false" outlineLevel="0" collapsed="false">
      <c r="B9" s="23"/>
      <c r="C9" s="23"/>
    </row>
    <row r="10" customFormat="false" ht="12.8" hidden="false" customHeight="false" outlineLevel="0" collapsed="false">
      <c r="B10" s="23"/>
      <c r="C10" s="23"/>
    </row>
    <row r="11" customFormat="false" ht="12.8" hidden="false" customHeight="false" outlineLevel="0" collapsed="false">
      <c r="B11" s="23"/>
      <c r="C11" s="23"/>
    </row>
    <row r="12" customFormat="false" ht="12.8" hidden="false" customHeight="false" outlineLevel="0" collapsed="false">
      <c r="B12" s="23"/>
      <c r="C12" s="23"/>
    </row>
    <row r="13" customFormat="false" ht="12.8" hidden="false" customHeight="false" outlineLevel="0" collapsed="false">
      <c r="B13" s="23"/>
      <c r="C13" s="23"/>
    </row>
    <row r="14" customFormat="false" ht="12.8" hidden="false" customHeight="false" outlineLevel="0" collapsed="false">
      <c r="B14" s="23"/>
      <c r="C14" s="23"/>
    </row>
    <row r="15" customFormat="false" ht="12.8" hidden="false" customHeight="false" outlineLevel="0" collapsed="false">
      <c r="B15" s="23"/>
      <c r="C15" s="23"/>
    </row>
    <row r="16" customFormat="false" ht="12.8" hidden="false" customHeight="false" outlineLevel="0" collapsed="false">
      <c r="B16" s="23"/>
      <c r="C16" s="23"/>
    </row>
    <row r="17" customFormat="false" ht="12.8" hidden="false" customHeight="false" outlineLevel="0" collapsed="false">
      <c r="B17" s="23"/>
      <c r="C17" s="23"/>
    </row>
    <row r="18" customFormat="false" ht="12.8" hidden="false" customHeight="false" outlineLevel="0" collapsed="false">
      <c r="B18" s="23"/>
      <c r="C18" s="23"/>
    </row>
    <row r="19" customFormat="false" ht="12.8" hidden="false" customHeight="false" outlineLevel="0" collapsed="false">
      <c r="B19" s="23"/>
      <c r="C19" s="23"/>
    </row>
    <row r="20" customFormat="false" ht="12.8" hidden="false" customHeight="false" outlineLevel="0" collapsed="false">
      <c r="B20" s="23"/>
      <c r="C20" s="23"/>
    </row>
    <row r="21" customFormat="false" ht="12.8" hidden="false" customHeight="false" outlineLevel="0" collapsed="false">
      <c r="B21" s="23"/>
      <c r="C21" s="23"/>
    </row>
    <row r="22" customFormat="false" ht="12.8" hidden="false" customHeight="false" outlineLevel="0" collapsed="false">
      <c r="B22" s="23"/>
      <c r="C22" s="23"/>
    </row>
    <row r="23" customFormat="false" ht="12.8" hidden="false" customHeight="false" outlineLevel="0" collapsed="false">
      <c r="B23" s="23"/>
      <c r="C23" s="23"/>
    </row>
    <row r="24" customFormat="false" ht="12.8" hidden="false" customHeight="false" outlineLevel="0" collapsed="false">
      <c r="B24" s="23"/>
      <c r="C24" s="23"/>
    </row>
    <row r="25" customFormat="false" ht="12.8" hidden="false" customHeight="false" outlineLevel="0" collapsed="false">
      <c r="B25" s="23"/>
      <c r="C25" s="23"/>
    </row>
    <row r="26" customFormat="false" ht="12.8" hidden="false" customHeight="false" outlineLevel="0" collapsed="false">
      <c r="B26" s="23"/>
      <c r="C26" s="23"/>
    </row>
    <row r="27" customFormat="false" ht="12.8" hidden="false" customHeight="false" outlineLevel="0" collapsed="false">
      <c r="B27" s="23"/>
      <c r="C27" s="23"/>
    </row>
    <row r="28" customFormat="false" ht="12.8" hidden="false" customHeight="false" outlineLevel="0" collapsed="false">
      <c r="B28" s="23"/>
      <c r="C28" s="23"/>
    </row>
    <row r="29" customFormat="false" ht="12.8" hidden="false" customHeight="false" outlineLevel="0" collapsed="false">
      <c r="B29" s="23"/>
      <c r="C29" s="23"/>
    </row>
    <row r="30" customFormat="false" ht="12.8" hidden="false" customHeight="false" outlineLevel="0" collapsed="false">
      <c r="B30" s="23"/>
      <c r="C30" s="23"/>
    </row>
    <row r="31" customFormat="false" ht="12.8" hidden="false" customHeight="false" outlineLevel="0" collapsed="false">
      <c r="B31" s="23"/>
      <c r="C31" s="23"/>
    </row>
    <row r="32" customFormat="false" ht="12.8" hidden="false" customHeight="false" outlineLevel="0" collapsed="false">
      <c r="B32" s="23"/>
      <c r="C32" s="23"/>
    </row>
    <row r="33" customFormat="false" ht="12.8" hidden="false" customHeight="false" outlineLevel="0" collapsed="false">
      <c r="B33" s="23"/>
      <c r="C33" s="23"/>
    </row>
    <row r="34" customFormat="false" ht="12.8" hidden="false" customHeight="false" outlineLevel="0" collapsed="false">
      <c r="B34" s="23"/>
      <c r="C34" s="23"/>
    </row>
    <row r="35" customFormat="false" ht="12.8" hidden="false" customHeight="false" outlineLevel="0" collapsed="false">
      <c r="B35" s="23"/>
      <c r="C35" s="23"/>
    </row>
    <row r="36" customFormat="false" ht="12.8" hidden="false" customHeight="false" outlineLevel="0" collapsed="false">
      <c r="B36" s="23"/>
      <c r="C36" s="23"/>
    </row>
    <row r="37" customFormat="false" ht="12.8" hidden="false" customHeight="false" outlineLevel="0" collapsed="false">
      <c r="B37" s="23"/>
      <c r="C37" s="23"/>
    </row>
    <row r="38" customFormat="false" ht="12.8" hidden="false" customHeight="false" outlineLevel="0" collapsed="false">
      <c r="B38" s="23"/>
      <c r="C38" s="23"/>
    </row>
    <row r="39" customFormat="false" ht="12.8" hidden="false" customHeight="false" outlineLevel="0" collapsed="false">
      <c r="B39" s="23"/>
      <c r="C3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23" width="11.53"/>
    <col collapsed="false" customWidth="false" hidden="false" outlineLevel="0" max="4" min="4" style="4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7" t="s">
        <v>0</v>
      </c>
      <c r="B1" s="24" t="s">
        <v>8</v>
      </c>
      <c r="C1" s="24" t="s">
        <v>9</v>
      </c>
      <c r="D1" s="3" t="b">
        <f aca="false">AND(D2:D908)</f>
        <v>1</v>
      </c>
    </row>
    <row r="2" customFormat="false" ht="12.8" hidden="false" customHeight="false" outlineLevel="0" collapsed="false">
      <c r="A2" s="25" t="s">
        <v>24</v>
      </c>
      <c r="B2" s="14" t="n">
        <v>45637</v>
      </c>
      <c r="C2" s="14" t="n">
        <v>45672</v>
      </c>
      <c r="D2" s="4" t="b">
        <f aca="false">AND(ISNUMBER(B2), ISNUMBER(C2), B2&lt;=C2)</f>
        <v>1</v>
      </c>
    </row>
    <row r="3" customFormat="false" ht="12.8" hidden="false" customHeight="false" outlineLevel="0" collapsed="false">
      <c r="A3" s="25" t="s">
        <v>25</v>
      </c>
      <c r="B3" s="14" t="n">
        <v>45673</v>
      </c>
      <c r="C3" s="14" t="n">
        <v>45701</v>
      </c>
      <c r="D3" s="4" t="b">
        <f aca="false">AND(ISNUMBER(B3), ISNUMBER(C3), B3&lt;=C3)</f>
        <v>1</v>
      </c>
    </row>
    <row r="4" customFormat="false" ht="12.8" hidden="false" customHeight="false" outlineLevel="0" collapsed="false">
      <c r="A4" s="25" t="s">
        <v>26</v>
      </c>
      <c r="B4" s="14" t="n">
        <v>45702</v>
      </c>
      <c r="C4" s="14" t="n">
        <v>45732</v>
      </c>
      <c r="D4" s="4" t="b">
        <f aca="false">AND(ISNUMBER(B4), ISNUMBER(C4), B4&lt;=C4)</f>
        <v>1</v>
      </c>
    </row>
    <row r="5" customFormat="false" ht="12.8" hidden="false" customHeight="false" outlineLevel="0" collapsed="false">
      <c r="A5" s="25" t="s">
        <v>27</v>
      </c>
      <c r="B5" s="14" t="n">
        <v>45733</v>
      </c>
      <c r="C5" s="14" t="n">
        <v>45761</v>
      </c>
      <c r="D5" s="4" t="b">
        <f aca="false">AND(ISNUMBER(B5), ISNUMBER(C5), B5&lt;=C5)</f>
        <v>1</v>
      </c>
    </row>
    <row r="6" customFormat="false" ht="12.8" hidden="false" customHeight="false" outlineLevel="0" collapsed="false">
      <c r="A6" s="25" t="s">
        <v>28</v>
      </c>
      <c r="B6" s="14" t="n">
        <v>45762</v>
      </c>
      <c r="C6" s="14" t="n">
        <v>45795</v>
      </c>
      <c r="D6" s="4" t="b">
        <f aca="false">AND(ISNUMBER(B6), ISNUMBER(C6), B6&lt;=C6)</f>
        <v>1</v>
      </c>
    </row>
    <row r="7" customFormat="false" ht="12.8" hidden="false" customHeight="false" outlineLevel="0" collapsed="false">
      <c r="B7" s="26"/>
      <c r="C7" s="26"/>
    </row>
    <row r="8" customFormat="false" ht="12.8" hidden="false" customHeight="false" outlineLevel="0" collapsed="false">
      <c r="B8" s="26"/>
      <c r="C8" s="26"/>
    </row>
    <row r="9" customFormat="false" ht="12.8" hidden="false" customHeight="false" outlineLevel="0" collapsed="false">
      <c r="B9" s="26"/>
      <c r="C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7" width="11.53"/>
    <col collapsed="false" customWidth="false" hidden="false" outlineLevel="0" max="4" min="3" style="5" width="11.53"/>
    <col collapsed="false" customWidth="false" hidden="false" outlineLevel="0" max="6" min="5" style="4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7" t="s">
        <v>22</v>
      </c>
      <c r="B1" s="8" t="s">
        <v>29</v>
      </c>
      <c r="C1" s="8" t="s">
        <v>14</v>
      </c>
      <c r="D1" s="8" t="s">
        <v>15</v>
      </c>
      <c r="E1" s="3" t="e">
        <f aca="false">AND(E2:E834)</f>
        <v>#VALUE!</v>
      </c>
      <c r="F1" s="3" t="e">
        <f aca="false">AND(F2:F834)</f>
        <v>#VALUE!</v>
      </c>
    </row>
    <row r="2" customFormat="false" ht="12.8" hidden="false" customHeight="false" outlineLevel="0" collapsed="false">
      <c r="B2" s="25"/>
      <c r="C2" s="1"/>
      <c r="D2" s="1"/>
    </row>
    <row r="3" customFormat="false" ht="12.8" hidden="false" customHeight="false" outlineLevel="0" collapsed="false">
      <c r="B3" s="25"/>
      <c r="C3" s="1"/>
      <c r="D3" s="1"/>
    </row>
    <row r="4" customFormat="false" ht="12.8" hidden="false" customHeight="false" outlineLevel="0" collapsed="false">
      <c r="B4" s="25"/>
      <c r="C4" s="1"/>
      <c r="D4" s="1"/>
    </row>
    <row r="5" customFormat="false" ht="12.8" hidden="false" customHeight="false" outlineLevel="0" collapsed="false">
      <c r="B5" s="25"/>
      <c r="C5" s="1"/>
      <c r="D5" s="1"/>
    </row>
    <row r="6" customFormat="false" ht="12.8" hidden="false" customHeight="false" outlineLevel="0" collapsed="false">
      <c r="B6" s="25"/>
      <c r="C6" s="1"/>
      <c r="D6" s="1"/>
    </row>
    <row r="7" customFormat="false" ht="12.8" hidden="false" customHeight="false" outlineLevel="0" collapsed="false">
      <c r="B7" s="25"/>
      <c r="C7" s="1"/>
      <c r="D7" s="1"/>
    </row>
    <row r="8" customFormat="false" ht="12.8" hidden="false" customHeight="false" outlineLevel="0" collapsed="false">
      <c r="B8" s="25"/>
      <c r="C8" s="1"/>
      <c r="D8" s="1"/>
    </row>
    <row r="9" s="1" customFormat="true" ht="12.8" hidden="false" customHeight="false" outlineLevel="0" collapsed="false">
      <c r="E9" s="4"/>
      <c r="F9" s="4"/>
    </row>
    <row r="10" s="1" customFormat="true" ht="12.8" hidden="false" customHeight="false" outlineLevel="0" collapsed="false">
      <c r="E10" s="4"/>
      <c r="F10" s="4"/>
    </row>
    <row r="11" s="1" customFormat="true" ht="12.8" hidden="false" customHeight="false" outlineLevel="0" collapsed="false">
      <c r="E11" s="4"/>
      <c r="F1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16384" min="2" style="1" width="11.53"/>
  </cols>
  <sheetData>
    <row r="1" customFormat="false" ht="12.8" hidden="false" customHeight="false" outlineLevel="0" collapsed="false">
      <c r="A1" s="9" t="s">
        <v>30</v>
      </c>
      <c r="B1" s="13" t="b">
        <f aca="false">AND(B2:B905)</f>
        <v>1</v>
      </c>
    </row>
    <row r="2" customFormat="false" ht="12.8" hidden="false" customHeight="false" outlineLevel="0" collapsed="false">
      <c r="A2" s="23" t="n">
        <v>45651</v>
      </c>
      <c r="B2" s="4" t="b">
        <f aca="false">AND(ISNUMBER(A2), 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2025-02-09T19:04:59Z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