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<sst xmlns="http://schemas.openxmlformats.org/spreadsheetml/2006/main" count="237" uniqueCount="82">
  <si>
    <t xml:space="preserve">Name</t>
  </si>
  <si>
    <t xml:space="preserve">Comment</t>
  </si>
  <si>
    <t xml:space="preserve">SA.Robert</t>
  </si>
  <si>
    <t xml:space="preserve">the 1st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</si>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</sst>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27" activeCellId="0" sqref="K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27</v>
      </c>
      <c r="B1" s="20" t="s">
        <v>41</v>
      </c>
      <c r="C1" s="20" t="s">
        <v>10</v>
      </c>
      <c r="D1" s="20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29</v>
      </c>
      <c r="C2" s="1" t="n">
        <v>0</v>
      </c>
      <c r="D2" s="1" t="n">
        <v>180</v>
      </c>
      <c r="E2" s="2" t="b">
        <f aca="false">COUNTIF(experts!$A$2:$A$921,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30</v>
      </c>
      <c r="C3" s="1" t="n">
        <v>0</v>
      </c>
      <c r="D3" s="1" t="n">
        <v>180</v>
      </c>
      <c r="E3" s="2" t="b">
        <f aca="false">COUNTIF(experts!$A$2:$A$921,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31</v>
      </c>
      <c r="C4" s="1" t="n">
        <v>0</v>
      </c>
      <c r="D4" s="1" t="n">
        <v>180</v>
      </c>
      <c r="E4" s="2" t="b">
        <f aca="false">COUNTIF(experts!$A$2:$A$921,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32</v>
      </c>
      <c r="C5" s="1" t="n">
        <v>0</v>
      </c>
      <c r="D5" s="1" t="n">
        <v>180</v>
      </c>
      <c r="E5" s="2" t="b">
        <f aca="false">COUNTIF(experts!$A$2:$A$921,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33</v>
      </c>
      <c r="C6" s="1" t="n">
        <v>0</v>
      </c>
      <c r="D6" s="1" t="n">
        <v>180</v>
      </c>
      <c r="E6" s="2" t="b">
        <f aca="false">COUNTIF(experts!$A$2:$A$921,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34</v>
      </c>
      <c r="C7" s="1" t="n">
        <v>0</v>
      </c>
      <c r="D7" s="1" t="n">
        <v>180</v>
      </c>
      <c r="E7" s="2" t="b">
        <f aca="false">COUNTIF(experts!$A$2:$A$921,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35</v>
      </c>
      <c r="C8" s="1" t="n">
        <v>0</v>
      </c>
      <c r="D8" s="1" t="n">
        <v>180</v>
      </c>
      <c r="E8" s="2" t="b">
        <f aca="false">COUNTIF(experts!$A$2:$A$921,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36</v>
      </c>
      <c r="C9" s="1" t="n">
        <v>0</v>
      </c>
      <c r="D9" s="1" t="n">
        <v>180</v>
      </c>
      <c r="E9" s="2" t="b">
        <f aca="false">COUNTIF(experts!$A$2:$A$921,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37</v>
      </c>
      <c r="C10" s="1" t="n">
        <v>0</v>
      </c>
      <c r="D10" s="1" t="n">
        <v>180</v>
      </c>
      <c r="E10" s="2" t="b">
        <f aca="false">COUNTIF(experts!$A$2:$A$921,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38</v>
      </c>
      <c r="C11" s="1" t="n">
        <v>0</v>
      </c>
      <c r="D11" s="1" t="n">
        <v>180</v>
      </c>
      <c r="E11" s="2" t="b">
        <f aca="false">COUNTIF(experts!$A$2:$A$921,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39</v>
      </c>
      <c r="C12" s="1" t="n">
        <v>0</v>
      </c>
      <c r="D12" s="1" t="n">
        <v>180</v>
      </c>
      <c r="E12" s="2" t="b">
        <f aca="false">COUNTIF(experts!$A$2:$A$921,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40</v>
      </c>
      <c r="C13" s="1" t="n">
        <v>0</v>
      </c>
      <c r="D13" s="1" t="n">
        <v>180</v>
      </c>
      <c r="E13" s="2" t="b">
        <f aca="false">COUNTIF(experts!$A$2:$A$921, A13) &gt; 0</f>
        <v>1</v>
      </c>
      <c r="F13" s="2" t="b">
        <f aca="false">COUNTIF('invoicing periods'!$A$2:$A$1000,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42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43</v>
      </c>
      <c r="B1" s="8" t="s">
        <v>44</v>
      </c>
      <c r="C1" s="8" t="s">
        <v>45</v>
      </c>
      <c r="D1" s="28" t="s">
        <v>46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47</v>
      </c>
      <c r="D2" s="29" t="n">
        <f aca="false">MAX(MAX('invoicing periods'!C2:C900),MAX(tasks!C2:C604))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0" t="s">
        <v>44</v>
      </c>
      <c r="B1" s="8" t="s">
        <v>48</v>
      </c>
      <c r="C1" s="8" t="s">
        <v>49</v>
      </c>
      <c r="D1" s="8" t="s">
        <v>50</v>
      </c>
      <c r="E1" s="8" t="s">
        <v>4</v>
      </c>
      <c r="F1" s="8" t="s">
        <v>5</v>
      </c>
      <c r="G1" s="8" t="s">
        <v>51</v>
      </c>
      <c r="H1" s="8" t="s">
        <v>52</v>
      </c>
      <c r="I1" s="8" t="s">
        <v>53</v>
      </c>
      <c r="J1" s="28" t="s">
        <v>54</v>
      </c>
      <c r="K1" s="28" t="s">
        <v>55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46053</v>
      </c>
      <c r="G2" s="13" t="s">
        <v>56</v>
      </c>
      <c r="H2" s="13" t="s">
        <v>57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0" t="s">
        <v>58</v>
      </c>
      <c r="B1" s="8" t="s">
        <v>48</v>
      </c>
      <c r="C1" s="8" t="s">
        <v>49</v>
      </c>
      <c r="D1" s="8" t="s">
        <v>50</v>
      </c>
      <c r="E1" s="8" t="s">
        <v>4</v>
      </c>
      <c r="F1" s="8" t="s">
        <v>5</v>
      </c>
      <c r="G1" s="8" t="s">
        <v>51</v>
      </c>
      <c r="H1" s="8" t="s">
        <v>52</v>
      </c>
      <c r="I1" s="8" t="s">
        <v>53</v>
      </c>
      <c r="J1" s="28" t="s">
        <v>54</v>
      </c>
      <c r="K1" s="28" t="s">
        <v>55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46053</v>
      </c>
      <c r="G2" s="13" t="s">
        <v>59</v>
      </c>
      <c r="H2" s="13" t="s">
        <v>60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0" t="s">
        <v>61</v>
      </c>
      <c r="B1" s="8" t="s">
        <v>48</v>
      </c>
      <c r="C1" s="8" t="s">
        <v>49</v>
      </c>
      <c r="D1" s="8" t="s">
        <v>50</v>
      </c>
      <c r="E1" s="8" t="s">
        <v>4</v>
      </c>
      <c r="F1" s="8" t="s">
        <v>5</v>
      </c>
      <c r="G1" s="8" t="s">
        <v>53</v>
      </c>
      <c r="H1" s="28" t="s">
        <v>54</v>
      </c>
      <c r="I1" s="28" t="s">
        <v>55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46053</v>
      </c>
      <c r="G2" s="6" t="n">
        <v>0.6</v>
      </c>
      <c r="H2" s="31" t="b">
        <f aca="false">AND(ISNUMBER(E2), E2&gt;misc!A2)</f>
        <v>1</v>
      </c>
      <c r="I2" s="31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62</v>
      </c>
      <c r="B1" s="8" t="s">
        <v>48</v>
      </c>
      <c r="C1" s="8" t="s">
        <v>49</v>
      </c>
      <c r="D1" s="8" t="s">
        <v>50</v>
      </c>
      <c r="E1" s="8" t="s">
        <v>63</v>
      </c>
      <c r="F1" s="8" t="s">
        <v>64</v>
      </c>
      <c r="G1" s="8" t="s">
        <v>65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66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67</v>
      </c>
      <c r="B1" s="8" t="s">
        <v>48</v>
      </c>
      <c r="C1" s="8" t="s">
        <v>49</v>
      </c>
      <c r="D1" s="8" t="s">
        <v>50</v>
      </c>
      <c r="E1" s="8" t="s">
        <v>51</v>
      </c>
      <c r="F1" s="8" t="s">
        <v>68</v>
      </c>
      <c r="G1" s="8" t="s">
        <v>69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70</v>
      </c>
      <c r="F2" s="6" t="s">
        <v>71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0" t="s">
        <v>72</v>
      </c>
      <c r="B1" s="8" t="s">
        <v>48</v>
      </c>
      <c r="C1" s="8" t="s">
        <v>49</v>
      </c>
      <c r="D1" s="8" t="s">
        <v>50</v>
      </c>
      <c r="E1" s="8" t="s">
        <v>73</v>
      </c>
      <c r="F1" s="8" t="s">
        <v>74</v>
      </c>
      <c r="G1" s="8" t="s">
        <v>75</v>
      </c>
      <c r="H1" s="8" t="s">
        <v>76</v>
      </c>
      <c r="I1" s="8" t="s">
        <v>77</v>
      </c>
      <c r="J1" s="8" t="s">
        <v>78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79</v>
      </c>
      <c r="F2" s="13" t="s">
        <v>57</v>
      </c>
      <c r="G2" s="6" t="n">
        <v>0.2</v>
      </c>
      <c r="H2" s="6" t="s">
        <v>80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0" t="s">
        <v>81</v>
      </c>
      <c r="B1" s="8" t="s">
        <v>48</v>
      </c>
      <c r="C1" s="8" t="s">
        <v>49</v>
      </c>
      <c r="D1" s="8" t="s">
        <v>50</v>
      </c>
      <c r="E1" s="8" t="s">
        <v>53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45748</v>
      </c>
      <c r="D2" s="1" t="n">
        <v>8</v>
      </c>
      <c r="E2" s="14" t="n">
        <f aca="false">C2 - B2 +1</f>
        <v>91</v>
      </c>
      <c r="F2" s="14" t="n">
        <f aca="false">NETWORKDAYS(B2, C2, 'public holidays'!A$2:A$500)</f>
        <v>64</v>
      </c>
      <c r="G2" s="15" t="n">
        <f aca="false">D2/F2</f>
        <v>0.125</v>
      </c>
      <c r="H2" s="16" t="n">
        <f aca="false">_xlfn.FLOOR.MATH(G2, 0.25)</f>
        <v>0</v>
      </c>
      <c r="I2" s="16" t="n">
        <f aca="false">H2 + 0.25</f>
        <v>0.25</v>
      </c>
      <c r="J2" s="5" t="n">
        <f aca="false">COUNTIF(links!$B$1:$B$526,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f aca="false">C2+1</f>
        <v>45749</v>
      </c>
      <c r="C3" s="13" t="n">
        <f aca="false">B3+30</f>
        <v>45779</v>
      </c>
      <c r="D3" s="1" t="n">
        <v>8</v>
      </c>
      <c r="E3" s="14" t="n">
        <f aca="false">C3 - B3 +1</f>
        <v>31</v>
      </c>
      <c r="F3" s="14" t="n">
        <f aca="false">NETWORKDAYS(B3, C3, 'public holidays'!A$2:A$500)</f>
        <v>22</v>
      </c>
      <c r="G3" s="15" t="n">
        <f aca="false">D3/F3</f>
        <v>0.363636363636364</v>
      </c>
      <c r="H3" s="16" t="n">
        <f aca="false">_xlfn.FLOOR.MATH(G3, 0.25)</f>
        <v>0.25</v>
      </c>
      <c r="I3" s="16" t="n">
        <f aca="false">H3 + 0.25</f>
        <v>0.5</v>
      </c>
      <c r="J3" s="2" t="b">
        <f aca="false">COUNTIF(links!$B$1:$B$526,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45901</v>
      </c>
      <c r="D4" s="1" t="n">
        <v>15</v>
      </c>
      <c r="E4" s="14" t="n">
        <f aca="false">C4 - B4 +1</f>
        <v>244</v>
      </c>
      <c r="F4" s="14" t="n">
        <f aca="false">NETWORKDAYS(B4, C4, 'public holidays'!A$2:A$500)</f>
        <v>172</v>
      </c>
      <c r="G4" s="15" t="n">
        <f aca="false">D4/F4</f>
        <v>0.0872093023255814</v>
      </c>
      <c r="H4" s="16" t="n">
        <f aca="false">_xlfn.FLOOR.MATH(G4, 0.25)</f>
        <v>0</v>
      </c>
      <c r="I4" s="16" t="n">
        <f aca="false">H4 + 0.25</f>
        <v>0.25</v>
      </c>
      <c r="J4" s="2" t="b">
        <f aca="false">COUNTIF(links!$B$1:$B$526,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f aca="false">C4+1</f>
        <v>45902</v>
      </c>
      <c r="C5" s="13" t="n">
        <f aca="false">B5+45</f>
        <v>45947</v>
      </c>
      <c r="D5" s="1" t="n">
        <v>5</v>
      </c>
      <c r="E5" s="14" t="n">
        <f aca="false">C5 - B5 +1</f>
        <v>46</v>
      </c>
      <c r="F5" s="14" t="n">
        <f aca="false">NETWORKDAYS(B5, C5, 'public holidays'!A$2:A$500)</f>
        <v>34</v>
      </c>
      <c r="G5" s="15" t="n">
        <f aca="false">D5/F5</f>
        <v>0.147058823529412</v>
      </c>
      <c r="H5" s="16" t="n">
        <f aca="false">_xlfn.FLOOR.MATH(G5, 0.25)</f>
        <v>0</v>
      </c>
      <c r="I5" s="16" t="n">
        <f aca="false">H5 + 0.25</f>
        <v>0.25</v>
      </c>
      <c r="J5" s="2" t="b">
        <f aca="false">COUNTIF(links!$B$1:$B$526,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45931</v>
      </c>
      <c r="D6" s="1" t="n">
        <v>30</v>
      </c>
      <c r="E6" s="14" t="n">
        <f aca="false">C6 - B6 +1</f>
        <v>274</v>
      </c>
      <c r="F6" s="14" t="n">
        <f aca="false">NETWORKDAYS(B6, C6, 'public holidays'!A$2:A$500)</f>
        <v>194</v>
      </c>
      <c r="G6" s="15" t="n">
        <f aca="false">D6/F6</f>
        <v>0.154639175257732</v>
      </c>
      <c r="H6" s="16" t="n">
        <f aca="false">_xlfn.FLOOR.MATH(G6, 0.25)</f>
        <v>0</v>
      </c>
      <c r="I6" s="16" t="n">
        <f aca="false">H6 + 0.25</f>
        <v>0.25</v>
      </c>
      <c r="J6" s="2" t="b">
        <f aca="false">COUNTIF(links!$B$1:$B$526,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45932</v>
      </c>
      <c r="C7" s="13" t="n">
        <f aca="false">B7+30</f>
        <v>45962</v>
      </c>
      <c r="D7" s="1" t="n">
        <v>12</v>
      </c>
      <c r="E7" s="14" t="n">
        <f aca="false">C7 - B7 +1</f>
        <v>31</v>
      </c>
      <c r="F7" s="14" t="n">
        <f aca="false">NETWORKDAYS(B7, C7, 'public holidays'!A$2:A$500)</f>
        <v>22</v>
      </c>
      <c r="G7" s="15" t="n">
        <f aca="false">D7/F7</f>
        <v>0.545454545454545</v>
      </c>
      <c r="H7" s="16" t="n">
        <f aca="false">_xlfn.FLOOR.MATH(G7, 0.25)</f>
        <v>0.5</v>
      </c>
      <c r="I7" s="16" t="n">
        <f aca="false">H7 + 0.25</f>
        <v>0.75</v>
      </c>
      <c r="J7" s="2" t="b">
        <f aca="false">COUNTIF(links!$B$1:$B$526,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45698</v>
      </c>
      <c r="C8" s="13" t="n">
        <v>45715</v>
      </c>
      <c r="D8" s="1" t="n">
        <v>10</v>
      </c>
      <c r="E8" s="14" t="n">
        <f aca="false">C8 - B8 +1</f>
        <v>18</v>
      </c>
      <c r="F8" s="14" t="n">
        <f aca="false">NETWORKDAYS(B8, C8, 'public holidays'!A$2:A$500)</f>
        <v>14</v>
      </c>
      <c r="G8" s="15" t="n">
        <f aca="false">D8/F8</f>
        <v>0.714285714285714</v>
      </c>
      <c r="H8" s="16" t="n">
        <f aca="false">_xlfn.FLOOR.MATH(G8, 0.25)</f>
        <v>0.5</v>
      </c>
      <c r="I8" s="16" t="n">
        <f aca="false">H8 + 0.25</f>
        <v>0.75</v>
      </c>
      <c r="J8" s="2" t="b">
        <f aca="false">COUNTIF(links!$B$1:$B$526,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45716</v>
      </c>
      <c r="C9" s="13" t="n">
        <v>45838</v>
      </c>
      <c r="D9" s="1" t="n">
        <v>10</v>
      </c>
      <c r="E9" s="14" t="n">
        <f aca="false">C9 - B9 +1</f>
        <v>123</v>
      </c>
      <c r="F9" s="14" t="n">
        <f aca="false">NETWORKDAYS(B9, C9, 'public holidays'!A$2:A$500)</f>
        <v>86</v>
      </c>
      <c r="G9" s="15" t="n">
        <f aca="false">D9/F9</f>
        <v>0.116279069767442</v>
      </c>
      <c r="H9" s="16" t="n">
        <f aca="false">_xlfn.FLOOR.MATH(G9, 0.25)</f>
        <v>0</v>
      </c>
      <c r="I9" s="16" t="n">
        <f aca="false">H9 + 0.25</f>
        <v>0.25</v>
      </c>
      <c r="J9" s="2" t="b">
        <f aca="false">COUNTIF(links!$B$1:$B$526,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45839</v>
      </c>
      <c r="C10" s="13" t="n">
        <v>45884</v>
      </c>
      <c r="D10" s="1" t="n">
        <v>5</v>
      </c>
      <c r="E10" s="14" t="n">
        <f aca="false">C10 - B10 +1</f>
        <v>46</v>
      </c>
      <c r="F10" s="14" t="n">
        <f aca="false">NETWORKDAYS(B10, C10, 'public holidays'!A$2:A$500)</f>
        <v>34</v>
      </c>
      <c r="G10" s="15" t="n">
        <f aca="false">D10/F10</f>
        <v>0.147058823529412</v>
      </c>
      <c r="H10" s="16" t="n">
        <f aca="false">_xlfn.FLOOR.MATH(G10, 0.25)</f>
        <v>0</v>
      </c>
      <c r="I10" s="16" t="n">
        <f aca="false">H10 + 0.25</f>
        <v>0.25</v>
      </c>
      <c r="J10" s="2" t="b">
        <f aca="false">COUNTIF(links!$B$1:$B$526,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45803</v>
      </c>
      <c r="C11" s="13" t="n">
        <v>45822</v>
      </c>
      <c r="D11" s="1" t="n">
        <v>10</v>
      </c>
      <c r="E11" s="14" t="n">
        <f aca="false">C11 - B11 +1</f>
        <v>20</v>
      </c>
      <c r="F11" s="14" t="n">
        <f aca="false">NETWORKDAYS(B11, C11, 'public holidays'!A$2:A$500)</f>
        <v>15</v>
      </c>
      <c r="G11" s="15" t="n">
        <f aca="false">D11/F11</f>
        <v>0.666666666666667</v>
      </c>
      <c r="H11" s="16" t="n">
        <f aca="false">_xlfn.FLOOR.MATH(G11, 0.25)</f>
        <v>0.5</v>
      </c>
      <c r="I11" s="16" t="n">
        <f aca="false">H11 + 0.25</f>
        <v>0.75</v>
      </c>
      <c r="J11" s="2" t="b">
        <f aca="false">COUNTIF(links!$B$1:$B$526,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45823</v>
      </c>
      <c r="C12" s="13" t="n">
        <v>46021</v>
      </c>
      <c r="D12" s="1" t="n">
        <v>10</v>
      </c>
      <c r="E12" s="14" t="n">
        <f aca="false">C12 - B12 +1</f>
        <v>199</v>
      </c>
      <c r="F12" s="14" t="n">
        <f aca="false">NETWORKDAYS(B12, C12, 'public holidays'!A$2:A$500)</f>
        <v>142</v>
      </c>
      <c r="G12" s="15" t="n">
        <f aca="false">D12/F12</f>
        <v>0.0704225352112676</v>
      </c>
      <c r="H12" s="16" t="n">
        <f aca="false">_xlfn.FLOOR.MATH(G12, 0.25)</f>
        <v>0</v>
      </c>
      <c r="I12" s="16" t="n">
        <f aca="false">H12 + 0.25</f>
        <v>0.25</v>
      </c>
      <c r="J12" s="2" t="b">
        <f aca="false">COUNTIF(links!$B$1:$B$526,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v>46022</v>
      </c>
      <c r="C13" s="13" t="n">
        <v>46053</v>
      </c>
      <c r="D13" s="1" t="n">
        <v>5</v>
      </c>
      <c r="E13" s="14" t="n">
        <f aca="false">C13 - B13 +1</f>
        <v>32</v>
      </c>
      <c r="F13" s="14" t="n">
        <f aca="false">NETWORKDAYS(B13, C13, 'public holidays'!A$2:A$500)</f>
        <v>23</v>
      </c>
      <c r="G13" s="15" t="n">
        <f aca="false">D13/F13</f>
        <v>0.217391304347826</v>
      </c>
      <c r="H13" s="16" t="n">
        <f aca="false">_xlfn.FLOOR.MATH(G13, 0.25)</f>
        <v>0</v>
      </c>
      <c r="I13" s="16" t="n">
        <f aca="false">H13 + 0.25</f>
        <v>0.25</v>
      </c>
      <c r="J13" s="2" t="b">
        <f aca="false">COUNTIF(links!$B$1:$B$526,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45833</v>
      </c>
      <c r="C14" s="13" t="n">
        <v>45847</v>
      </c>
      <c r="D14" s="1" t="n">
        <v>10</v>
      </c>
      <c r="E14" s="14" t="n">
        <f aca="false">C14 - B14 +1</f>
        <v>15</v>
      </c>
      <c r="F14" s="14" t="n">
        <f aca="false">NETWORKDAYS(B14, C14, 'public holidays'!A$2:A$500)</f>
        <v>11</v>
      </c>
      <c r="G14" s="15" t="n">
        <f aca="false">D14/F14</f>
        <v>0.909090909090909</v>
      </c>
      <c r="H14" s="16" t="n">
        <f aca="false">_xlfn.FLOOR.MATH(G14, 0.25)</f>
        <v>0.75</v>
      </c>
      <c r="I14" s="16" t="n">
        <f aca="false">H14 + 0.25</f>
        <v>1</v>
      </c>
      <c r="J14" s="2" t="b">
        <f aca="false">COUNTIF(links!$B$1:$B$526,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v>45848</v>
      </c>
      <c r="C15" s="13" t="n">
        <v>46021</v>
      </c>
      <c r="D15" s="1" t="n">
        <v>10</v>
      </c>
      <c r="E15" s="14" t="n">
        <f aca="false">C15 - B15 +1</f>
        <v>174</v>
      </c>
      <c r="F15" s="14" t="n">
        <f aca="false">NETWORKDAYS(B15, C15, 'public holidays'!A$2:A$500)</f>
        <v>124</v>
      </c>
      <c r="G15" s="15" t="n">
        <f aca="false">D15/F15</f>
        <v>0.0806451612903226</v>
      </c>
      <c r="H15" s="16" t="n">
        <f aca="false">_xlfn.FLOOR.MATH(G15, 0.25)</f>
        <v>0</v>
      </c>
      <c r="I15" s="16" t="n">
        <f aca="false">H15 + 0.25</f>
        <v>0.25</v>
      </c>
      <c r="J15" s="2" t="b">
        <f aca="false">COUNTIF(links!$B$1:$B$526,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v>46022</v>
      </c>
      <c r="C16" s="13" t="n">
        <v>46053</v>
      </c>
      <c r="D16" s="1" t="n">
        <v>8</v>
      </c>
      <c r="E16" s="14" t="n">
        <f aca="false">C16 - B16 +1</f>
        <v>32</v>
      </c>
      <c r="F16" s="14" t="n">
        <f aca="false">NETWORKDAYS(B16, C16, 'public holidays'!A$2:A$500)</f>
        <v>23</v>
      </c>
      <c r="G16" s="15" t="n">
        <f aca="false">D16/F16</f>
        <v>0.347826086956522</v>
      </c>
      <c r="H16" s="16" t="n">
        <f aca="false">_xlfn.FLOOR.MATH(G16, 0.25)</f>
        <v>0.25</v>
      </c>
      <c r="I16" s="16" t="n">
        <f aca="false">H16 + 0.25</f>
        <v>0.5</v>
      </c>
      <c r="J16" s="2" t="b">
        <f aca="false">COUNTIF(links!$B$1:$B$526,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B17" s="13"/>
      <c r="C17" s="13"/>
      <c r="D17" s="1"/>
      <c r="E17" s="1"/>
      <c r="F17" s="1"/>
      <c r="G17" s="17"/>
      <c r="H17" s="18"/>
      <c r="I17" s="18"/>
    </row>
    <row r="18" customFormat="false" ht="12.75" hidden="false" customHeight="false" outlineLevel="0" collapsed="false">
      <c r="B18" s="13"/>
      <c r="C18" s="13"/>
      <c r="D18" s="1"/>
      <c r="E18" s="1"/>
      <c r="F18" s="1"/>
      <c r="G18" s="17"/>
      <c r="H18" s="18"/>
      <c r="I18" s="18"/>
    </row>
    <row r="19" customFormat="false" ht="12.75" hidden="false" customHeight="false" outlineLevel="0" collapsed="false">
      <c r="B19" s="13"/>
      <c r="C19" s="13"/>
      <c r="D19" s="1"/>
      <c r="E19" s="1"/>
      <c r="F19" s="1"/>
      <c r="G19" s="17"/>
      <c r="H19" s="18"/>
      <c r="I19" s="18"/>
    </row>
    <row r="20" customFormat="false" ht="12.75" hidden="false" customHeight="false" outlineLevel="0" collapsed="false">
      <c r="B20" s="13"/>
      <c r="C20" s="13"/>
      <c r="D20" s="1"/>
      <c r="E20" s="1"/>
      <c r="F20" s="1"/>
      <c r="G20" s="17"/>
      <c r="H20" s="18"/>
      <c r="I20" s="18"/>
    </row>
    <row r="21" customFormat="false" ht="12.75" hidden="false" customHeight="false" outlineLevel="0" collapsed="false">
      <c r="B21" s="13"/>
      <c r="C21" s="13"/>
      <c r="D21" s="1"/>
      <c r="E21" s="1"/>
      <c r="F21" s="1"/>
      <c r="G21" s="17"/>
      <c r="H21" s="18"/>
      <c r="I21" s="18"/>
    </row>
    <row r="22" customFormat="false" ht="12.75" hidden="false" customHeight="false" outlineLevel="0" collapsed="false">
      <c r="B22" s="13"/>
      <c r="C22" s="13"/>
      <c r="D22" s="1"/>
      <c r="E22" s="1"/>
      <c r="F22" s="1"/>
      <c r="G22" s="17"/>
      <c r="H22" s="18"/>
      <c r="I22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A14 A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12 B16 B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27</v>
      </c>
      <c r="B1" s="7" t="s">
        <v>28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9" t="n">
        <f aca="false">COUNTIF(experts!$A$2:$A$954, A2) &gt; 0</f>
        <v>1</v>
      </c>
      <c r="D2" s="19" t="n">
        <f aca="false">COUNTIF(tasks!$A$2:$A$607,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9" t="n">
        <f aca="false">COUNTIF(experts!$A$2:$A$954, A3) &gt; 0</f>
        <v>1</v>
      </c>
      <c r="D3" s="19" t="n">
        <f aca="false">COUNTIF(tasks!$A$2:$A$607,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9" t="n">
        <f aca="false">COUNTIF(experts!$A$2:$A$954, A4) &gt; 0</f>
        <v>1</v>
      </c>
      <c r="D4" s="19" t="n">
        <f aca="false">COUNTIF(tasks!$A$2:$A$607,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9" t="n">
        <f aca="false">COUNTIF(experts!$A$2:$A$954, A5) &gt; 0</f>
        <v>1</v>
      </c>
      <c r="D5" s="19" t="n">
        <f aca="false">COUNTIF(tasks!$A$2:$A$607,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9" t="n">
        <f aca="false">COUNTIF(experts!$A$2:$A$954, A6) &gt; 0</f>
        <v>1</v>
      </c>
      <c r="D6" s="19" t="n">
        <f aca="false">COUNTIF(tasks!$A$2:$A$607,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9" t="n">
        <f aca="false">COUNTIF(experts!$A$2:$A$954, A7) &gt; 0</f>
        <v>1</v>
      </c>
      <c r="D7" s="19" t="n">
        <f aca="false">COUNTIF(tasks!$A$2:$A$607,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9" t="n">
        <f aca="false">COUNTIF(experts!$A$2:$A$954, A8) &gt; 0</f>
        <v>1</v>
      </c>
      <c r="D8" s="19" t="n">
        <f aca="false">COUNTIF(tasks!$A$2:$A$607,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20</v>
      </c>
      <c r="C9" s="19" t="n">
        <f aca="false">COUNTIF(experts!$A$2:$A$954, A9) &gt; 0</f>
        <v>1</v>
      </c>
      <c r="D9" s="19" t="n">
        <f aca="false">COUNTIF(tasks!$A$2:$A$607, B9) &gt; 0</f>
        <v>1</v>
      </c>
    </row>
    <row r="10" customFormat="false" ht="12.75" hidden="false" customHeight="false" outlineLevel="0" collapsed="false">
      <c r="A10" s="1" t="s">
        <v>2</v>
      </c>
      <c r="B10" s="1" t="s">
        <v>19</v>
      </c>
      <c r="C10" s="19" t="n">
        <f aca="false">COUNTIF(experts!$A$2:$A$954, A10) &gt; 0</f>
        <v>1</v>
      </c>
      <c r="D10" s="19" t="n">
        <f aca="false">COUNTIF(tasks!$A$2:$A$607, B10) &gt; 0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9" t="n">
        <f aca="false">COUNTIF(experts!$A$2:$A$954, A11) &gt; 0</f>
        <v>1</v>
      </c>
      <c r="D11" s="19" t="n">
        <f aca="false">COUNTIF(tasks!$A$2:$A$607, B11) &gt; 0</f>
        <v>1</v>
      </c>
    </row>
    <row r="12" customFormat="false" ht="12.75" hidden="false" customHeight="false" outlineLevel="0" collapsed="false">
      <c r="A12" s="1" t="s">
        <v>2</v>
      </c>
      <c r="B12" s="1" t="s">
        <v>23</v>
      </c>
      <c r="C12" s="19" t="n">
        <f aca="false">COUNTIF(experts!$A$2:$A$954, A12) &gt; 0</f>
        <v>1</v>
      </c>
      <c r="D12" s="19" t="n">
        <f aca="false">COUNTIF(tasks!$A$2:$A$607, B12) &gt; 0</f>
        <v>1</v>
      </c>
    </row>
    <row r="13" customFormat="false" ht="12.75" hidden="false" customHeight="false" outlineLevel="0" collapsed="false">
      <c r="A13" s="1" t="s">
        <v>2</v>
      </c>
      <c r="B13" s="1" t="s">
        <v>22</v>
      </c>
      <c r="C13" s="19" t="n">
        <f aca="false">COUNTIF(experts!$A$2:$A$954, A13) &gt; 0</f>
        <v>1</v>
      </c>
      <c r="D13" s="19" t="n">
        <f aca="false">COUNTIF(tasks!$A$2:$A$607, B13) &gt; 0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9" t="n">
        <f aca="false">COUNTIF(experts!$A$2:$A$954, A14) &gt; 0</f>
        <v>1</v>
      </c>
      <c r="D14" s="19" t="n">
        <f aca="false">COUNTIF(tasks!$A$2:$A$607, B14) &gt; 0</f>
        <v>1</v>
      </c>
    </row>
    <row r="15" customFormat="false" ht="12.75" hidden="false" customHeight="false" outlineLevel="0" collapsed="false">
      <c r="A15" s="1" t="s">
        <v>2</v>
      </c>
      <c r="B15" s="1" t="s">
        <v>26</v>
      </c>
      <c r="C15" s="19" t="n">
        <f aca="false">COUNTIF(experts!$A$2:$A$954, A15) &gt; 0</f>
        <v>1</v>
      </c>
      <c r="D15" s="19" t="n">
        <f aca="false">COUNTIF(tasks!$A$2:$A$607, B15) &gt; 0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19" t="n">
        <f aca="false">COUNTIF(experts!$A$2:$A$954, A16) &gt; 0</f>
        <v>1</v>
      </c>
      <c r="D16" s="19" t="n">
        <f aca="false">COUNTIF(tasks!$A$2:$A$607, B16) &gt; 0</f>
        <v>1</v>
      </c>
    </row>
    <row r="17" customFormat="false" ht="12.75" hidden="false" customHeight="false" outlineLevel="0" collapsed="false">
      <c r="C17" s="19"/>
      <c r="D17" s="19"/>
    </row>
    <row r="18" customFormat="false" ht="12.75" hidden="false" customHeight="false" outlineLevel="0" collapsed="false">
      <c r="C18" s="19"/>
      <c r="D18" s="19"/>
    </row>
    <row r="19" customFormat="false" ht="12.75" hidden="false" customHeight="false" outlineLevel="0" collapsed="false">
      <c r="C19" s="19"/>
      <c r="D19" s="19"/>
    </row>
    <row r="20" customFormat="false" ht="12.75" hidden="false" customHeight="false" outlineLevel="0" collapsed="false">
      <c r="C20" s="19"/>
      <c r="D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27</v>
      </c>
      <c r="B1" s="7" t="s">
        <v>28</v>
      </c>
      <c r="C1" s="8" t="s">
        <v>4</v>
      </c>
      <c r="D1" s="8" t="s">
        <v>5</v>
      </c>
      <c r="E1" s="20" t="s">
        <v>10</v>
      </c>
      <c r="F1" s="20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45748</v>
      </c>
      <c r="E2" s="18" t="n">
        <v>0</v>
      </c>
      <c r="F2" s="18" t="n">
        <v>0.25</v>
      </c>
      <c r="G2" s="2" t="b">
        <f aca="false">COUNTIF(experts!$A$2:$A$954, A2) &gt; 0</f>
        <v>1</v>
      </c>
      <c r="H2" s="2" t="b">
        <f aca="false">COUNTIF(tasks!$A$2:$A$629,B2)&gt;0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f aca="false">D2+1</f>
        <v>45749</v>
      </c>
      <c r="D3" s="13" t="n">
        <f aca="false">C3+30</f>
        <v>45779</v>
      </c>
      <c r="E3" s="18" t="n">
        <v>0.25</v>
      </c>
      <c r="F3" s="18" t="n">
        <v>0.5</v>
      </c>
      <c r="G3" s="2" t="b">
        <f aca="false">COUNTIF(experts!$A$2:$A$954, A3) &gt; 0</f>
        <v>1</v>
      </c>
      <c r="H3" s="2" t="b">
        <f aca="false">COUNTIF(tasks!$A$2:$A$629,B3)&gt;0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45901</v>
      </c>
      <c r="E4" s="18" t="n">
        <v>0</v>
      </c>
      <c r="F4" s="18" t="n">
        <v>0.25</v>
      </c>
      <c r="G4" s="2" t="b">
        <f aca="false">COUNTIF(experts!$A$2:$A$954, A4) &gt; 0</f>
        <v>1</v>
      </c>
      <c r="H4" s="2" t="b">
        <f aca="false">COUNTIF(tasks!$A$2:$A$629,B4)&gt;0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f aca="false">D4+1</f>
        <v>45902</v>
      </c>
      <c r="D5" s="13" t="n">
        <f aca="false">C5+45</f>
        <v>45947</v>
      </c>
      <c r="E5" s="18" t="n">
        <v>0</v>
      </c>
      <c r="F5" s="18" t="n">
        <v>0.25</v>
      </c>
      <c r="G5" s="2" t="b">
        <f aca="false">COUNTIF(experts!$A$2:$A$954, A5) &gt; 0</f>
        <v>1</v>
      </c>
      <c r="H5" s="2" t="b">
        <f aca="false">COUNTIF(tasks!$A$2:$A$629,B5)&gt;0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45931</v>
      </c>
      <c r="E6" s="18" t="n">
        <v>0</v>
      </c>
      <c r="F6" s="18" t="n">
        <v>0.25</v>
      </c>
      <c r="G6" s="2" t="b">
        <f aca="false">COUNTIF(experts!$A$2:$A$954, A6) &gt; 0</f>
        <v>1</v>
      </c>
      <c r="H6" s="2" t="b">
        <f aca="false">COUNTIF(tasks!$A$2:$A$629,B6)&gt;0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f aca="false">D6+1</f>
        <v>45932</v>
      </c>
      <c r="D7" s="13" t="n">
        <f aca="false">C7+30</f>
        <v>45962</v>
      </c>
      <c r="E7" s="18" t="n">
        <v>0.5</v>
      </c>
      <c r="F7" s="18" t="n">
        <v>0.75</v>
      </c>
      <c r="G7" s="2" t="b">
        <f aca="false">COUNTIF(experts!$A$2:$A$954, A7) &gt; 0</f>
        <v>1</v>
      </c>
      <c r="H7" s="2" t="b">
        <f aca="false">COUNTIF(tasks!$A$2:$A$629,B7)&gt;0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45698</v>
      </c>
      <c r="D8" s="13" t="n">
        <v>45715</v>
      </c>
      <c r="E8" s="18" t="n">
        <v>0.5</v>
      </c>
      <c r="F8" s="18" t="n">
        <v>0.75</v>
      </c>
      <c r="G8" s="2" t="b">
        <f aca="false">COUNTIF(experts!$A$2:$A$954, A8) &gt; 0</f>
        <v>1</v>
      </c>
      <c r="H8" s="2" t="b">
        <f aca="false">COUNTIF(tasks!$A$2:$A$629,B8)&gt;0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45716</v>
      </c>
      <c r="D9" s="13" t="n">
        <v>45838</v>
      </c>
      <c r="E9" s="18" t="n">
        <v>0</v>
      </c>
      <c r="F9" s="18" t="n">
        <v>0.25</v>
      </c>
      <c r="G9" s="2" t="b">
        <f aca="false">COUNTIF(experts!$A$2:$A$954, A9) &gt; 0</f>
        <v>1</v>
      </c>
      <c r="H9" s="2" t="b">
        <f aca="false">COUNTIF(tasks!$A$2:$A$629,B9)&gt;0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45839</v>
      </c>
      <c r="D10" s="13" t="n">
        <v>45884</v>
      </c>
      <c r="E10" s="18" t="n">
        <v>0</v>
      </c>
      <c r="F10" s="18" t="n">
        <v>0.25</v>
      </c>
      <c r="G10" s="2" t="b">
        <f aca="false">COUNTIF(experts!$A$2:$A$954, A10) &gt; 0</f>
        <v>1</v>
      </c>
      <c r="H10" s="2" t="b">
        <f aca="false">COUNTIF(tasks!$A$2:$A$629,B10)&gt;0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45803</v>
      </c>
      <c r="D11" s="13" t="n">
        <v>45822</v>
      </c>
      <c r="E11" s="18" t="n">
        <v>0.5</v>
      </c>
      <c r="F11" s="18" t="n">
        <v>0.75</v>
      </c>
      <c r="G11" s="2" t="b">
        <f aca="false">COUNTIF(experts!$A$2:$A$954, A11) &gt; 0</f>
        <v>1</v>
      </c>
      <c r="H11" s="2" t="b">
        <f aca="false">COUNTIF(tasks!$A$2:$A$629,B11)&gt;0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45823</v>
      </c>
      <c r="D12" s="13" t="n">
        <v>46021</v>
      </c>
      <c r="E12" s="18" t="n">
        <v>0</v>
      </c>
      <c r="F12" s="18" t="n">
        <v>0.25</v>
      </c>
      <c r="G12" s="2" t="b">
        <f aca="false">COUNTIF(experts!$A$2:$A$954, A12) &gt; 0</f>
        <v>1</v>
      </c>
      <c r="H12" s="2" t="b">
        <f aca="false">COUNTIF(tasks!$A$2:$A$629,B12)&gt;0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46022</v>
      </c>
      <c r="D13" s="13" t="n">
        <v>46053</v>
      </c>
      <c r="E13" s="18" t="n">
        <v>0</v>
      </c>
      <c r="F13" s="18" t="n">
        <v>0.25</v>
      </c>
      <c r="G13" s="2" t="b">
        <f aca="false">COUNTIF(experts!$A$2:$A$954, A13) &gt; 0</f>
        <v>1</v>
      </c>
      <c r="H13" s="2" t="b">
        <f aca="false">COUNTIF(tasks!$A$2:$A$629,B13)&gt;0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45833</v>
      </c>
      <c r="D14" s="13" t="n">
        <v>45847</v>
      </c>
      <c r="E14" s="18" t="n">
        <v>0.75</v>
      </c>
      <c r="F14" s="18" t="n">
        <v>1</v>
      </c>
      <c r="G14" s="2" t="b">
        <f aca="false">COUNTIF(experts!$A$2:$A$954, A14) &gt; 0</f>
        <v>1</v>
      </c>
      <c r="H14" s="2" t="b">
        <f aca="false">COUNTIF(tasks!$A$2:$A$629,B14)&gt;0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45848</v>
      </c>
      <c r="D15" s="13" t="n">
        <v>46021</v>
      </c>
      <c r="E15" s="18" t="n">
        <v>0</v>
      </c>
      <c r="F15" s="18" t="n">
        <v>0.25</v>
      </c>
      <c r="G15" s="2" t="b">
        <f aca="false">COUNTIF(experts!$A$2:$A$954, A15) &gt; 0</f>
        <v>1</v>
      </c>
      <c r="H15" s="2" t="b">
        <f aca="false">COUNTIF(tasks!$A$2:$A$629,B15)&gt;0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3" t="n">
        <v>46022</v>
      </c>
      <c r="D16" s="13" t="n">
        <v>46053</v>
      </c>
      <c r="E16" s="18" t="n">
        <v>0.25</v>
      </c>
      <c r="F16" s="18" t="n">
        <v>0.5</v>
      </c>
      <c r="G16" s="2" t="b">
        <f aca="false">COUNTIF(experts!$A$2:$A$954, A16) &gt; 0</f>
        <v>1</v>
      </c>
      <c r="H16" s="2" t="b">
        <f aca="false">COUNTIF(tasks!$A$2:$A$629,B16)&gt;0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C17" s="13"/>
      <c r="D17" s="13"/>
      <c r="E17" s="18"/>
      <c r="F17" s="18"/>
    </row>
    <row r="18" customFormat="false" ht="12.75" hidden="false" customHeight="false" outlineLevel="0" collapsed="false">
      <c r="C18" s="13"/>
      <c r="D18" s="13"/>
      <c r="E18" s="18"/>
      <c r="F18" s="18"/>
    </row>
    <row r="19" customFormat="false" ht="12.75" hidden="false" customHeight="false" outlineLevel="0" collapsed="false">
      <c r="C19" s="13"/>
      <c r="D19" s="13"/>
      <c r="E19" s="18"/>
      <c r="F19" s="18"/>
    </row>
    <row r="20" customFormat="false" ht="12.75" hidden="false" customHeight="false" outlineLevel="0" collapsed="false">
      <c r="C20" s="13"/>
      <c r="D20" s="13"/>
      <c r="E20" s="18"/>
      <c r="F20" s="18"/>
    </row>
    <row r="21" customFormat="false" ht="12.75" hidden="false" customHeight="false" outlineLevel="0" collapsed="false">
      <c r="C21" s="13"/>
      <c r="D21" s="13"/>
      <c r="E21" s="18"/>
      <c r="F21" s="18"/>
    </row>
    <row r="22" customFormat="false" ht="12.75" hidden="false" customHeight="false" outlineLevel="0" collapsed="false">
      <c r="C22" s="13"/>
      <c r="D22" s="13"/>
      <c r="E22" s="18"/>
      <c r="F22" s="18"/>
    </row>
    <row r="23" customFormat="false" ht="12.75" hidden="false" customHeight="false" outlineLevel="0" collapsed="false">
      <c r="C23" s="21"/>
      <c r="D23" s="21"/>
      <c r="E23" s="1"/>
      <c r="F23" s="1"/>
    </row>
    <row r="24" customFormat="false" ht="12.75" hidden="false" customHeight="false" outlineLevel="0" collapsed="false">
      <c r="C24" s="21"/>
      <c r="D24" s="21"/>
      <c r="E24" s="1"/>
      <c r="F24" s="1"/>
    </row>
    <row r="25" customFormat="false" ht="12.75" hidden="false" customHeight="false" outlineLevel="0" collapsed="false">
      <c r="C25" s="21"/>
      <c r="D25" s="21"/>
      <c r="E25" s="1"/>
      <c r="F25" s="1"/>
    </row>
    <row r="26" customFormat="false" ht="12.75" hidden="false" customHeight="false" outlineLevel="0" collapsed="false">
      <c r="C26" s="21"/>
      <c r="D26" s="21"/>
      <c r="E26" s="1"/>
      <c r="F26" s="1"/>
    </row>
    <row r="27" customFormat="false" ht="12.75" hidden="false" customHeight="false" outlineLevel="0" collapsed="false">
      <c r="C27" s="21"/>
      <c r="D27" s="21"/>
      <c r="E27" s="1"/>
      <c r="F27" s="1"/>
    </row>
    <row r="28" customFormat="false" ht="12.75" hidden="false" customHeight="false" outlineLevel="0" collapsed="false">
      <c r="C28" s="21"/>
      <c r="D28" s="21"/>
      <c r="E28" s="1"/>
      <c r="F28" s="1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C63" s="21"/>
      <c r="D63" s="21"/>
      <c r="E63" s="1"/>
      <c r="F63" s="1"/>
      <c r="I63" s="22"/>
      <c r="J63" s="13"/>
    </row>
    <row r="64" customFormat="false" ht="12.75" hidden="false" customHeight="false" outlineLevel="0" collapsed="false">
      <c r="C64" s="21"/>
      <c r="D64" s="21"/>
      <c r="E64" s="1"/>
      <c r="F64" s="1"/>
      <c r="I64" s="22"/>
      <c r="J64" s="13"/>
    </row>
    <row r="65" customFormat="false" ht="12.75" hidden="false" customHeight="false" outlineLevel="0" collapsed="false">
      <c r="C65" s="21"/>
      <c r="D65" s="21"/>
      <c r="E65" s="1"/>
      <c r="F65" s="1"/>
      <c r="I65" s="22"/>
      <c r="J65" s="13"/>
    </row>
    <row r="66" customFormat="false" ht="12.75" hidden="false" customHeight="false" outlineLevel="0" collapsed="false">
      <c r="C66" s="21"/>
      <c r="D66" s="21"/>
      <c r="E66" s="1"/>
      <c r="F66" s="1"/>
      <c r="I66" s="22"/>
      <c r="J66" s="13"/>
    </row>
    <row r="67" customFormat="false" ht="12.75" hidden="false" customHeight="false" outlineLevel="0" collapsed="false">
      <c r="C67" s="21"/>
      <c r="D67" s="21"/>
      <c r="E67" s="1"/>
      <c r="F67" s="1"/>
      <c r="I67" s="22"/>
      <c r="J67" s="13"/>
    </row>
    <row r="68" customFormat="false" ht="12.75" hidden="false" customHeight="false" outlineLevel="0" collapsed="false">
      <c r="C68" s="21"/>
      <c r="D68" s="21"/>
      <c r="E68" s="1"/>
      <c r="F68" s="1"/>
      <c r="I68" s="22"/>
      <c r="J68" s="13"/>
    </row>
    <row r="69" customFormat="false" ht="12.75" hidden="false" customHeight="false" outlineLevel="0" collapsed="false">
      <c r="C69" s="21"/>
      <c r="D69" s="21"/>
      <c r="E69" s="1"/>
      <c r="F69" s="1"/>
      <c r="I69" s="22"/>
      <c r="J69" s="13"/>
    </row>
    <row r="70" customFormat="false" ht="12.75" hidden="false" customHeight="false" outlineLevel="0" collapsed="false">
      <c r="C70" s="21"/>
      <c r="D70" s="21"/>
      <c r="E70" s="1"/>
      <c r="F70" s="1"/>
      <c r="I70" s="22"/>
      <c r="J70" s="13"/>
    </row>
    <row r="71" customFormat="false" ht="12.75" hidden="false" customHeight="false" outlineLevel="0" collapsed="false">
      <c r="C71" s="21"/>
      <c r="D71" s="21"/>
      <c r="E71" s="1"/>
      <c r="F71" s="1"/>
      <c r="I71" s="22"/>
      <c r="J71" s="13"/>
    </row>
    <row r="72" customFormat="false" ht="12.75" hidden="false" customHeight="false" outlineLevel="0" collapsed="false">
      <c r="C72" s="21"/>
      <c r="D72" s="21"/>
      <c r="E72" s="1"/>
      <c r="F72" s="1"/>
      <c r="I72" s="22"/>
      <c r="J72" s="13"/>
    </row>
    <row r="73" customFormat="false" ht="12.75" hidden="false" customHeight="false" outlineLevel="0" collapsed="false">
      <c r="C73" s="21"/>
      <c r="D73" s="21"/>
      <c r="E73" s="1"/>
      <c r="F73" s="1"/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  <row r="89" customFormat="false" ht="12.75" hidden="false" customHeight="false" outlineLevel="0" collapsed="false">
      <c r="I89" s="22"/>
      <c r="J89" s="13"/>
    </row>
    <row r="90" customFormat="false" ht="12.75" hidden="false" customHeight="false" outlineLevel="0" collapsed="false">
      <c r="I90" s="22"/>
      <c r="J90" s="13"/>
    </row>
    <row r="91" customFormat="false" ht="12.75" hidden="false" customHeight="false" outlineLevel="0" collapsed="false">
      <c r="I91" s="22"/>
      <c r="J91" s="13"/>
    </row>
    <row r="92" customFormat="false" ht="12.75" hidden="false" customHeight="false" outlineLevel="0" collapsed="false">
      <c r="I92" s="22"/>
      <c r="J92" s="13"/>
    </row>
    <row r="93" customFormat="false" ht="12.75" hidden="false" customHeight="false" outlineLevel="0" collapsed="false">
      <c r="I93" s="22"/>
      <c r="J93" s="13"/>
    </row>
    <row r="94" customFormat="false" ht="12.75" hidden="false" customHeight="false" outlineLevel="0" collapsed="false">
      <c r="I94" s="22"/>
      <c r="J94" s="13"/>
    </row>
    <row r="95" customFormat="false" ht="12.75" hidden="false" customHeight="false" outlineLevel="0" collapsed="false">
      <c r="I95" s="22"/>
      <c r="J95" s="13"/>
    </row>
    <row r="96" customFormat="false" ht="12.75" hidden="false" customHeight="false" outlineLevel="0" collapsed="false">
      <c r="I96" s="22"/>
      <c r="J96" s="13"/>
    </row>
    <row r="97" customFormat="false" ht="12.75" hidden="false" customHeight="false" outlineLevel="0" collapsed="false">
      <c r="I97" s="22"/>
      <c r="J97" s="13"/>
    </row>
    <row r="98" customFormat="false" ht="12.75" hidden="false" customHeight="false" outlineLevel="0" collapsed="false">
      <c r="I98" s="22"/>
      <c r="J98" s="13"/>
    </row>
    <row r="99" customFormat="false" ht="12.75" hidden="false" customHeight="false" outlineLevel="0" collapsed="false">
      <c r="I99" s="22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4 B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2 C16 C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27</v>
      </c>
      <c r="B1" s="7" t="s">
        <v>28</v>
      </c>
      <c r="C1" s="8" t="s">
        <v>4</v>
      </c>
      <c r="D1" s="8" t="s">
        <v>5</v>
      </c>
      <c r="E1" s="20" t="s">
        <v>10</v>
      </c>
      <c r="F1" s="20" t="s">
        <v>11</v>
      </c>
    </row>
    <row r="2" customFormat="false" ht="12.75" hidden="false" customHeight="false" outlineLevel="0" collapsed="false">
      <c r="C2" s="13"/>
      <c r="D2" s="13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27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27</v>
      </c>
      <c r="B1" s="7" t="s">
        <v>28</v>
      </c>
      <c r="C1" s="8" t="s">
        <v>4</v>
      </c>
      <c r="D1" s="8" t="s">
        <v>5</v>
      </c>
      <c r="E1" s="20" t="s">
        <v>10</v>
      </c>
      <c r="F1" s="20" t="s">
        <v>11</v>
      </c>
    </row>
    <row r="2" customFormat="false" ht="12.75" hidden="false" customHeight="false" outlineLevel="0" collapsed="false">
      <c r="C2" s="21"/>
      <c r="D2" s="21"/>
      <c r="E2" s="1"/>
    </row>
    <row r="3" customFormat="false" ht="12.75" hidden="false" customHeight="false" outlineLevel="0" collapsed="false">
      <c r="C3" s="21"/>
      <c r="D3" s="21"/>
      <c r="E3" s="1"/>
    </row>
    <row r="4" customFormat="false" ht="12.75" hidden="false" customHeight="false" outlineLevel="0" collapsed="false">
      <c r="C4" s="21"/>
      <c r="D4" s="21"/>
      <c r="E4" s="1"/>
    </row>
    <row r="5" customFormat="false" ht="12.75" hidden="false" customHeight="false" outlineLevel="0" collapsed="false">
      <c r="C5" s="21"/>
      <c r="D5" s="21"/>
      <c r="E5" s="1"/>
    </row>
    <row r="6" customFormat="false" ht="12.75" hidden="false" customHeight="false" outlineLevel="0" collapsed="false">
      <c r="C6" s="21"/>
      <c r="D6" s="2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27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29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30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31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32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33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34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35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36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37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38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39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40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2025-01-30T14:11:24Z</dcterms:modified>
  <cp:revision>472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