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<sst xmlns="http://schemas.openxmlformats.org/spreadsheetml/2006/main" count="207" uniqueCount="80">
  <si>
    <t xml:space="preserve">Name</t>
  </si>
  <si>
    <t xml:space="preserve">Comment</t>
  </si>
  <si>
    <t xml:space="preserve">SA.Martha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</si>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</sst>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6" activeCellId="1" sqref="D1:D2 B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8" t="s">
        <v>42</v>
      </c>
      <c r="E1" s="28" t="s">
        <v>43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44</v>
      </c>
      <c r="D2" s="6" t="s">
        <v>45</v>
      </c>
      <c r="E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40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49</v>
      </c>
      <c r="H1" s="8" t="s">
        <v>50</v>
      </c>
      <c r="I1" s="8" t="s">
        <v>51</v>
      </c>
      <c r="J1" s="28" t="s">
        <v>52</v>
      </c>
      <c r="K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54</v>
      </c>
      <c r="H2" s="13" t="s">
        <v>55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56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49</v>
      </c>
      <c r="H1" s="8" t="s">
        <v>50</v>
      </c>
      <c r="I1" s="8" t="s">
        <v>51</v>
      </c>
      <c r="J1" s="28" t="s">
        <v>52</v>
      </c>
      <c r="K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57</v>
      </c>
      <c r="H2" s="13" t="s">
        <v>58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59</v>
      </c>
      <c r="B1" s="8" t="s">
        <v>46</v>
      </c>
      <c r="C1" s="8" t="s">
        <v>47</v>
      </c>
      <c r="D1" s="8" t="s">
        <v>48</v>
      </c>
      <c r="E1" s="8" t="s">
        <v>4</v>
      </c>
      <c r="F1" s="8" t="s">
        <v>5</v>
      </c>
      <c r="G1" s="8" t="s">
        <v>51</v>
      </c>
      <c r="H1" s="28" t="s">
        <v>52</v>
      </c>
      <c r="I1" s="28" t="s">
        <v>53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60</v>
      </c>
      <c r="B1" s="8" t="s">
        <v>46</v>
      </c>
      <c r="C1" s="8" t="s">
        <v>47</v>
      </c>
      <c r="D1" s="8" t="s">
        <v>48</v>
      </c>
      <c r="E1" s="8" t="s">
        <v>61</v>
      </c>
      <c r="F1" s="8" t="s">
        <v>62</v>
      </c>
      <c r="G1" s="8" t="s">
        <v>63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64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s">
        <v>69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70</v>
      </c>
      <c r="B1" s="8" t="s">
        <v>46</v>
      </c>
      <c r="C1" s="8" t="s">
        <v>47</v>
      </c>
      <c r="D1" s="8" t="s">
        <v>48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76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77</v>
      </c>
      <c r="F2" s="13" t="s">
        <v>55</v>
      </c>
      <c r="G2" s="6" t="n">
        <v>0.2</v>
      </c>
      <c r="H2" s="6" t="s">
        <v>78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79</v>
      </c>
      <c r="B1" s="8" t="s">
        <v>46</v>
      </c>
      <c r="C1" s="8" t="s">
        <v>47</v>
      </c>
      <c r="D1" s="8" t="s">
        <v>48</v>
      </c>
      <c r="E1" s="8" t="s">
        <v>51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45713</v>
      </c>
      <c r="D2" s="1" t="n">
        <v>15</v>
      </c>
      <c r="E2" s="14" t="n">
        <f aca="false">C2 - B2 +1</f>
        <v>56</v>
      </c>
      <c r="F2" s="14" t="n">
        <f aca="false">NETWORKDAYS(B2, C2, holiday!A$2:A$500)</f>
        <v>39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45714</v>
      </c>
      <c r="C3" s="13" t="n">
        <v>45719</v>
      </c>
      <c r="D3" s="1" t="n">
        <v>10</v>
      </c>
      <c r="E3" s="14" t="n">
        <f aca="false">C3 - B3 +1</f>
        <v>6</v>
      </c>
      <c r="F3" s="14" t="n">
        <f aca="false">NETWORKDAYS(B3, C3, holiday!A$2:A$500)</f>
        <v>4</v>
      </c>
      <c r="G3" s="15" t="n">
        <f aca="false">D3/F3</f>
        <v>2.5</v>
      </c>
      <c r="H3" s="16" t="n">
        <f aca="false">_xlfn.FLOOR.MATH(G3, 0.25)</f>
        <v>2.5</v>
      </c>
      <c r="I3" s="16" t="n">
        <f aca="false">H3 + 0.25</f>
        <v>2.75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45743</v>
      </c>
      <c r="D4" s="1" t="n">
        <v>30</v>
      </c>
      <c r="E4" s="14" t="n">
        <f aca="false">C4 - B4 +1</f>
        <v>86</v>
      </c>
      <c r="F4" s="14" t="n">
        <f aca="false">NETWORKDAYS(B4, C4, holiday!A$2:A$500)</f>
        <v>61</v>
      </c>
      <c r="G4" s="15" t="n">
        <f aca="false">D4/F4</f>
        <v>0.491803278688525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45744</v>
      </c>
      <c r="C5" s="13" t="n">
        <v>45754</v>
      </c>
      <c r="D5" s="1" t="n">
        <v>15</v>
      </c>
      <c r="E5" s="14" t="n">
        <f aca="false">C5 - B5 +1</f>
        <v>11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45828</v>
      </c>
      <c r="D6" s="1" t="n">
        <v>30</v>
      </c>
      <c r="E6" s="14" t="n">
        <f aca="false">C6 - B6 +1</f>
        <v>171</v>
      </c>
      <c r="F6" s="14" t="n">
        <f aca="false">NETWORKDAYS(B6, C6, holiday!A$2:A$500)</f>
        <v>121</v>
      </c>
      <c r="G6" s="15" t="n">
        <f aca="false">D6/F6</f>
        <v>0.247933884297521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45829</v>
      </c>
      <c r="C7" s="13" t="n">
        <v>45838</v>
      </c>
      <c r="D7" s="1" t="n">
        <v>10</v>
      </c>
      <c r="E7" s="14" t="n">
        <f aca="false">C7 - B7 +1</f>
        <v>10</v>
      </c>
      <c r="F7" s="14" t="n">
        <f aca="false">NETWORKDAYS(B7, C7, holiday!A$2:A$500)</f>
        <v>6</v>
      </c>
      <c r="G7" s="15" t="n">
        <f aca="false">D7/F7</f>
        <v>1.66666666666667</v>
      </c>
      <c r="H7" s="16" t="n">
        <f aca="false">_xlfn.FLOOR.MATH(G7, 0.25)</f>
        <v>1.5</v>
      </c>
      <c r="I7" s="16" t="n">
        <f aca="false">H7 + 0.25</f>
        <v>1.75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45828</v>
      </c>
      <c r="D8" s="1" t="n">
        <v>40</v>
      </c>
      <c r="E8" s="14" t="n">
        <f aca="false">C8 - B8 +1</f>
        <v>171</v>
      </c>
      <c r="F8" s="14" t="n">
        <f aca="false">NETWORKDAYS(B8, C8, holiday!A$2:A$500)</f>
        <v>121</v>
      </c>
      <c r="G8" s="15" t="n">
        <f aca="false">D8/F8</f>
        <v>0.330578512396694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45829</v>
      </c>
      <c r="C9" s="13" t="n">
        <v>45838</v>
      </c>
      <c r="D9" s="1" t="n">
        <v>15</v>
      </c>
      <c r="E9" s="14" t="n">
        <f aca="false">C9 - B9 +1</f>
        <v>10</v>
      </c>
      <c r="F9" s="14" t="n">
        <f aca="false">NETWORKDAYS(B9, C9, holiday!A$2:A$500)</f>
        <v>6</v>
      </c>
      <c r="G9" s="15" t="n">
        <f aca="false">D9/F9</f>
        <v>2.5</v>
      </c>
      <c r="H9" s="16" t="n">
        <f aca="false">_xlfn.FLOOR.MATH(G9, 0.25)</f>
        <v>2.5</v>
      </c>
      <c r="I9" s="16" t="n">
        <f aca="false">H9 + 0.25</f>
        <v>2.75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45823</v>
      </c>
      <c r="C10" s="13" t="n">
        <v>45853</v>
      </c>
      <c r="D10" s="6" t="n">
        <v>50</v>
      </c>
      <c r="E10" s="14" t="n">
        <f aca="false">C10 - B10 +1</f>
        <v>31</v>
      </c>
      <c r="F10" s="14" t="n">
        <f aca="false">NETWORKDAYS(B10, C10, holiday!A$2:A$500)</f>
        <v>22</v>
      </c>
      <c r="G10" s="15" t="n">
        <f aca="false">D10/F10</f>
        <v>2.27272727272727</v>
      </c>
      <c r="H10" s="16" t="n">
        <f aca="false">_xlfn.FLOOR.MATH(G10, 0.25)</f>
        <v>2.25</v>
      </c>
      <c r="I10" s="16" t="n">
        <f aca="false">H10 + 0.25</f>
        <v>2.5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45854</v>
      </c>
      <c r="C11" s="13" t="n">
        <v>45984</v>
      </c>
      <c r="D11" s="6" t="n">
        <v>20</v>
      </c>
      <c r="E11" s="14" t="n">
        <f aca="false">C11 - B11 +1</f>
        <v>131</v>
      </c>
      <c r="F11" s="14" t="n">
        <f aca="false">NETWORKDAYS(B11, C11, holiday!A$2:A$500)</f>
        <v>93</v>
      </c>
      <c r="G11" s="15" t="n">
        <f aca="false">D11/F11</f>
        <v>0.21505376344086</v>
      </c>
      <c r="H11" s="16" t="n">
        <f aca="false">_xlfn.FLOOR.MATH(G11, 0.25)</f>
        <v>0</v>
      </c>
      <c r="I11" s="16" t="n">
        <f aca="false">H11 + 0.25</f>
        <v>0.25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45985</v>
      </c>
      <c r="C12" s="13" t="n">
        <v>45992</v>
      </c>
      <c r="D12" s="1" t="n">
        <v>10</v>
      </c>
      <c r="E12" s="14" t="n">
        <f aca="false">C12 - B12 +1</f>
        <v>8</v>
      </c>
      <c r="F12" s="14" t="n">
        <f aca="false">NETWORKDAYS(B12, C12, holiday!A$2:A$500)</f>
        <v>6</v>
      </c>
      <c r="G12" s="15" t="n">
        <f aca="false">D12/F12</f>
        <v>1.66666666666667</v>
      </c>
      <c r="H12" s="16" t="n">
        <f aca="false">_xlfn.FLOOR.MATH(G12, 0.25)</f>
        <v>1.5</v>
      </c>
      <c r="I12" s="16" t="n">
        <f aca="false">H12 + 0.25</f>
        <v>1.75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E16" s="1"/>
      <c r="F16" s="1"/>
      <c r="G16" s="17"/>
      <c r="H16" s="18"/>
      <c r="I16" s="18"/>
    </row>
    <row r="17" customFormat="false" ht="12.75" hidden="false" customHeight="false" outlineLevel="0" collapsed="false"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6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B10)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B11)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B12)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B2)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B3)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B4)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B5)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B6)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B7)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B8)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B9)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45713</v>
      </c>
      <c r="E2" s="18" t="n">
        <v>0.25</v>
      </c>
      <c r="F2" s="18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45714</v>
      </c>
      <c r="D3" s="13" t="n">
        <v>45719</v>
      </c>
      <c r="E3" s="18" t="n">
        <v>2.5</v>
      </c>
      <c r="F3" s="18" t="n">
        <v>2.75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45743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45744</v>
      </c>
      <c r="D5" s="13" t="n">
        <v>45754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45828</v>
      </c>
      <c r="E6" s="18" t="n">
        <v>0</v>
      </c>
      <c r="F6" s="18" t="n">
        <v>0.25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45829</v>
      </c>
      <c r="D7" s="13" t="n">
        <v>45838</v>
      </c>
      <c r="E7" s="18" t="n">
        <v>1.5</v>
      </c>
      <c r="F7" s="18" t="n">
        <v>1.75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45828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45829</v>
      </c>
      <c r="D9" s="13" t="n">
        <v>45838</v>
      </c>
      <c r="E9" s="18" t="n">
        <v>2.5</v>
      </c>
      <c r="F9" s="18" t="n">
        <v>2.75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45823</v>
      </c>
      <c r="D10" s="13" t="n">
        <v>45853</v>
      </c>
      <c r="E10" s="18" t="n">
        <v>2.25</v>
      </c>
      <c r="F10" s="18" t="n">
        <v>2.5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45854</v>
      </c>
      <c r="D11" s="13" t="n">
        <v>45984</v>
      </c>
      <c r="E11" s="18" t="n">
        <v>0</v>
      </c>
      <c r="F11" s="18" t="n">
        <v>0.25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45985</v>
      </c>
      <c r="D12" s="21" t="n">
        <v>45992</v>
      </c>
      <c r="E12" s="18" t="n">
        <v>1.5</v>
      </c>
      <c r="F12" s="18" t="n">
        <v>1.75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9" activeCellId="1" sqref="D1:D2 J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2025-02-04T08:32:39Z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