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<sst xmlns="http://schemas.openxmlformats.org/spreadsheetml/2006/main" count="728" uniqueCount="166">
  <si>
    <t xml:space="preserve">Name</t>
  </si>
  <si>
    <t xml:space="preserve">Comment</t>
  </si>
  <si>
    <t xml:space="preserve">SA.Peter</t>
  </si>
  <si>
    <t xml:space="preserve">the 2nd unit</t>
  </si>
  <si>
    <t xml:space="preserve">SA.Adrian</t>
  </si>
  <si>
    <t xml:space="preserve">the 1st unit</t>
  </si>
  <si>
    <t xml:space="preserve">SA.Robert</t>
  </si>
  <si>
    <t xml:space="preserve">SA.Kevin</t>
  </si>
  <si>
    <t xml:space="preserve">SA.Justin</t>
  </si>
  <si>
    <t xml:space="preserve">SA.Martha</t>
  </si>
  <si>
    <t xml:space="preserve">SA.Melanie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</si>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</sst>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FFFFD7"/>
        <bgColor rgb="FFF6F9D4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2" activeCellId="1" sqref="D1:D2 B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COUNTIF(assign!$A$1:$A$524, A3) &gt; 0</f>
        <v>1</v>
      </c>
    </row>
    <row r="4" customFormat="false" ht="12.75" hidden="false" customHeight="false" outlineLevel="0" collapsed="false">
      <c r="A4" s="1" t="s">
        <v>6</v>
      </c>
      <c r="B4" s="1" t="s">
        <v>5</v>
      </c>
      <c r="C4" s="5" t="n">
        <f aca="false">COUNTIF(assign!$A$1:$A$524, A4) &gt; 0</f>
        <v>1</v>
      </c>
    </row>
    <row r="5" customFormat="false" ht="12.75" hidden="false" customHeight="false" outlineLevel="0" collapsed="false">
      <c r="A5" s="1" t="s">
        <v>7</v>
      </c>
      <c r="B5" s="1" t="s">
        <v>3</v>
      </c>
      <c r="C5" s="5" t="n">
        <f aca="false">COUNTIF(assign!$A$1:$A$524, A5) &gt; 0</f>
        <v>1</v>
      </c>
    </row>
    <row r="6" customFormat="false" ht="12.75" hidden="false" customHeight="false" outlineLevel="0" collapsed="false">
      <c r="A6" s="1" t="s">
        <v>8</v>
      </c>
      <c r="B6" s="1" t="s">
        <v>3</v>
      </c>
      <c r="C6" s="5" t="n">
        <f aca="false">COUNTIF(assign!$A$1:$A$524, A6) &gt; 0</f>
        <v>1</v>
      </c>
    </row>
    <row r="7" customFormat="false" ht="12.75" hidden="false" customHeight="false" outlineLevel="0" collapsed="false">
      <c r="A7" s="1" t="s">
        <v>9</v>
      </c>
      <c r="B7" s="1" t="s">
        <v>3</v>
      </c>
      <c r="C7" s="5" t="n">
        <f aca="false">COUNTIF(assign!$A$1:$A$524, A7) &gt; 0</f>
        <v>1</v>
      </c>
    </row>
    <row r="8" customFormat="false" ht="12.75" hidden="false" customHeight="false" outlineLevel="0" collapsed="false">
      <c r="A8" s="1" t="s">
        <v>10</v>
      </c>
      <c r="B8" s="1" t="s">
        <v>3</v>
      </c>
      <c r="C8" s="5" t="n">
        <f aca="false">COUNTIF(assign!$A$1:$A$524, A8)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1" t="s">
        <v>124</v>
      </c>
      <c r="B1" s="11" t="s">
        <v>125</v>
      </c>
      <c r="C1" s="11" t="s">
        <v>126</v>
      </c>
      <c r="D1" s="11" t="s">
        <v>127</v>
      </c>
      <c r="E1" s="34" t="s">
        <v>128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129</v>
      </c>
      <c r="D2" s="7" t="s">
        <v>130</v>
      </c>
      <c r="E2" s="35" t="n">
        <f aca="false">MAX(MAX(period!C2:C900),MAX(task!C2:C600))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6" t="s">
        <v>131</v>
      </c>
      <c r="B1" s="11" t="s">
        <v>132</v>
      </c>
      <c r="C1" s="11" t="s">
        <v>133</v>
      </c>
      <c r="D1" s="11" t="s">
        <v>134</v>
      </c>
      <c r="E1" s="11" t="s">
        <v>11</v>
      </c>
      <c r="F1" s="11" t="s">
        <v>12</v>
      </c>
      <c r="G1" s="34" t="s">
        <v>135</v>
      </c>
      <c r="H1" s="34" t="s">
        <v>136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26" t="n">
        <f aca="false">misc!A2+1</f>
        <v>45657</v>
      </c>
      <c r="F2" s="26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6" t="s">
        <v>125</v>
      </c>
      <c r="B1" s="11" t="s">
        <v>137</v>
      </c>
      <c r="C1" s="11" t="s">
        <v>138</v>
      </c>
      <c r="D1" s="11" t="s">
        <v>139</v>
      </c>
    </row>
    <row r="2" customFormat="false" ht="12.75" hidden="false" customHeight="false" outlineLevel="0" collapsed="false">
      <c r="B2" s="6" t="s">
        <v>140</v>
      </c>
      <c r="C2" s="6" t="s">
        <v>141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6" t="s">
        <v>142</v>
      </c>
      <c r="B1" s="11" t="s">
        <v>137</v>
      </c>
      <c r="C1" s="11" t="s">
        <v>138</v>
      </c>
      <c r="D1" s="11" t="s">
        <v>139</v>
      </c>
    </row>
    <row r="2" customFormat="false" ht="12.75" hidden="false" customHeight="false" outlineLevel="0" collapsed="false">
      <c r="B2" s="6" t="s">
        <v>143</v>
      </c>
      <c r="C2" s="6" t="s">
        <v>144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1" sqref="D1:D2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6" t="s">
        <v>145</v>
      </c>
      <c r="B1" s="11" t="s">
        <v>139</v>
      </c>
    </row>
    <row r="2" customFormat="false" ht="12.75" hidden="false" customHeight="false" outlineLevel="0" collapsed="false">
      <c r="B2" s="7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6" t="s">
        <v>146</v>
      </c>
      <c r="B1" s="11" t="s">
        <v>147</v>
      </c>
      <c r="C1" s="11" t="s">
        <v>148</v>
      </c>
      <c r="D1" s="11" t="s">
        <v>149</v>
      </c>
    </row>
    <row r="2" customFormat="false" ht="12.75" hidden="false" customHeight="false" outlineLevel="0" collapsed="false">
      <c r="B2" s="6" t="s">
        <v>150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6" t="s">
        <v>151</v>
      </c>
      <c r="B1" s="11" t="s">
        <v>137</v>
      </c>
      <c r="C1" s="11" t="s">
        <v>152</v>
      </c>
      <c r="D1" s="11" t="s">
        <v>153</v>
      </c>
    </row>
    <row r="2" customFormat="false" ht="12.75" hidden="false" customHeight="false" outlineLevel="0" collapsed="false">
      <c r="B2" s="6" t="s">
        <v>154</v>
      </c>
      <c r="C2" s="7" t="s">
        <v>155</v>
      </c>
      <c r="D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6" t="s">
        <v>156</v>
      </c>
      <c r="B1" s="11" t="s">
        <v>157</v>
      </c>
      <c r="C1" s="11" t="s">
        <v>158</v>
      </c>
      <c r="D1" s="11" t="s">
        <v>159</v>
      </c>
      <c r="E1" s="11" t="s">
        <v>160</v>
      </c>
      <c r="F1" s="11" t="s">
        <v>161</v>
      </c>
      <c r="G1" s="11" t="s">
        <v>162</v>
      </c>
    </row>
    <row r="2" customFormat="false" ht="12.75" hidden="false" customHeight="false" outlineLevel="0" collapsed="false">
      <c r="B2" s="6" t="s">
        <v>163</v>
      </c>
      <c r="C2" s="6" t="s">
        <v>141</v>
      </c>
      <c r="D2" s="7" t="n">
        <v>0.2</v>
      </c>
      <c r="E2" s="7" t="s">
        <v>164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6" t="s">
        <v>165</v>
      </c>
      <c r="B1" s="11" t="s">
        <v>139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0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9" min="5" style="8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9" t="s">
        <v>0</v>
      </c>
      <c r="B1" s="10" t="s">
        <v>11</v>
      </c>
      <c r="C1" s="10" t="s">
        <v>12</v>
      </c>
      <c r="D1" s="11" t="s">
        <v>13</v>
      </c>
      <c r="E1" s="12" t="s">
        <v>14</v>
      </c>
      <c r="F1" s="12" t="s">
        <v>15</v>
      </c>
      <c r="G1" s="13" t="s">
        <v>16</v>
      </c>
      <c r="H1" s="14" t="s">
        <v>17</v>
      </c>
      <c r="I1" s="14" t="s">
        <v>18</v>
      </c>
      <c r="J1" s="15" t="b">
        <f aca="false">AND(J2:J603)</f>
        <v>1</v>
      </c>
      <c r="K1" s="15" t="b">
        <f aca="false">AND(K2:K608)</f>
        <v>1</v>
      </c>
      <c r="L1" s="15" t="b">
        <f aca="false">AND(L2:L608)</f>
        <v>1</v>
      </c>
    </row>
    <row r="2" customFormat="false" ht="12.75" hidden="false" customHeight="false" outlineLevel="0" collapsed="false">
      <c r="A2" s="1" t="s">
        <v>19</v>
      </c>
      <c r="B2" s="6" t="n">
        <v>45658</v>
      </c>
      <c r="C2" s="6" t="n">
        <v>45738</v>
      </c>
      <c r="D2" s="1" t="n">
        <v>20</v>
      </c>
      <c r="E2" s="16" t="n">
        <f aca="false">C2 - B2 +1</f>
        <v>81</v>
      </c>
      <c r="F2" s="16" t="n">
        <f aca="false">NETWORKDAYS(B2, C2, holiday!A$2:A$500)</f>
        <v>57</v>
      </c>
      <c r="G2" s="17" t="n">
        <f aca="false">D2/F2</f>
        <v>0.350877192982456</v>
      </c>
      <c r="H2" s="18" t="n">
        <f aca="false">_xlfn.FLOOR.MATH(G2, 0.25)</f>
        <v>0.25</v>
      </c>
      <c r="I2" s="18" t="n">
        <f aca="false">H2 + 0.25</f>
        <v>0.5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20</v>
      </c>
      <c r="B3" s="6" t="n">
        <v>45739</v>
      </c>
      <c r="C3" s="6" t="n">
        <v>45747</v>
      </c>
      <c r="D3" s="1" t="n">
        <v>10</v>
      </c>
      <c r="E3" s="16" t="n">
        <f aca="false">C3 - B3 +1</f>
        <v>9</v>
      </c>
      <c r="F3" s="16" t="n">
        <f aca="false">NETWORKDAYS(B3, C3, holiday!A$2:A$500)</f>
        <v>6</v>
      </c>
      <c r="G3" s="17" t="n">
        <f aca="false">D3/F3</f>
        <v>1.66666666666667</v>
      </c>
      <c r="H3" s="18" t="n">
        <f aca="false">_xlfn.FLOOR.MATH(G3, 0.25)</f>
        <v>1.5</v>
      </c>
      <c r="I3" s="18" t="n">
        <f aca="false">H3 + 0.25</f>
        <v>1.75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21</v>
      </c>
      <c r="B4" s="6" t="n">
        <v>45689</v>
      </c>
      <c r="C4" s="6" t="n">
        <v>45704</v>
      </c>
      <c r="D4" s="1" t="n">
        <v>60</v>
      </c>
      <c r="E4" s="16" t="n">
        <f aca="false">C4 - B4 +1</f>
        <v>16</v>
      </c>
      <c r="F4" s="16" t="n">
        <f aca="false">NETWORKDAYS(B4, C4, holiday!A$2:A$500)</f>
        <v>10</v>
      </c>
      <c r="G4" s="17" t="n">
        <f aca="false">D4/F4</f>
        <v>6</v>
      </c>
      <c r="H4" s="18" t="n">
        <f aca="false">_xlfn.FLOOR.MATH(G4, 0.25)</f>
        <v>6</v>
      </c>
      <c r="I4" s="18" t="n">
        <f aca="false">H4 + 0.25</f>
        <v>6.25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22</v>
      </c>
      <c r="B5" s="6" t="n">
        <v>45705</v>
      </c>
      <c r="C5" s="6" t="n">
        <v>45915</v>
      </c>
      <c r="D5" s="1" t="n">
        <v>60</v>
      </c>
      <c r="E5" s="16" t="n">
        <f aca="false">C5 - B5 +1</f>
        <v>211</v>
      </c>
      <c r="F5" s="16" t="n">
        <f aca="false">NETWORKDAYS(B5, C5, holiday!A$2:A$500)</f>
        <v>150</v>
      </c>
      <c r="G5" s="17" t="n">
        <f aca="false">D5/F5</f>
        <v>0.4</v>
      </c>
      <c r="H5" s="18" t="n">
        <f aca="false">_xlfn.FLOOR.MATH(G5, 0.25)</f>
        <v>0.25</v>
      </c>
      <c r="I5" s="18" t="n">
        <f aca="false">H5 + 0.25</f>
        <v>0.5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23</v>
      </c>
      <c r="B6" s="6" t="n">
        <v>45916</v>
      </c>
      <c r="C6" s="6" t="n">
        <v>45931</v>
      </c>
      <c r="D6" s="1" t="n">
        <v>20</v>
      </c>
      <c r="E6" s="16" t="n">
        <f aca="false">C6 - B6 +1</f>
        <v>16</v>
      </c>
      <c r="F6" s="16" t="n">
        <f aca="false">NETWORKDAYS(B6, C6, holiday!A$2:A$500)</f>
        <v>12</v>
      </c>
      <c r="G6" s="17" t="n">
        <f aca="false">D6/F6</f>
        <v>1.66666666666667</v>
      </c>
      <c r="H6" s="18" t="n">
        <f aca="false">_xlfn.FLOOR.MATH(G6, 0.25)</f>
        <v>1.5</v>
      </c>
      <c r="I6" s="18" t="n">
        <f aca="false">H6 + 0.25</f>
        <v>1.75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24</v>
      </c>
      <c r="B7" s="6" t="n">
        <v>45703</v>
      </c>
      <c r="C7" s="6" t="n">
        <v>45718</v>
      </c>
      <c r="D7" s="1" t="n">
        <v>20</v>
      </c>
      <c r="E7" s="16" t="n">
        <f aca="false">C7 - B7 +1</f>
        <v>16</v>
      </c>
      <c r="F7" s="16" t="n">
        <f aca="false">NETWORKDAYS(B7, C7, holiday!A$2:A$500)</f>
        <v>10</v>
      </c>
      <c r="G7" s="17" t="n">
        <f aca="false">D7/F7</f>
        <v>2</v>
      </c>
      <c r="H7" s="18" t="n">
        <f aca="false">_xlfn.FLOOR.MATH(G7, 0.25)</f>
        <v>2</v>
      </c>
      <c r="I7" s="18" t="n">
        <f aca="false">H7 + 0.25</f>
        <v>2.25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25</v>
      </c>
      <c r="B8" s="6" t="n">
        <v>45719</v>
      </c>
      <c r="C8" s="6" t="n">
        <v>45889</v>
      </c>
      <c r="D8" s="1" t="n">
        <v>20</v>
      </c>
      <c r="E8" s="16" t="n">
        <f aca="false">C8 - B8 +1</f>
        <v>171</v>
      </c>
      <c r="F8" s="16" t="n">
        <f aca="false">NETWORKDAYS(B8, C8, holiday!A$2:A$500)</f>
        <v>122</v>
      </c>
      <c r="G8" s="17" t="n">
        <f aca="false">D8/F8</f>
        <v>0.163934426229508</v>
      </c>
      <c r="H8" s="18" t="n">
        <f aca="false">_xlfn.FLOOR.MATH(G8, 0.25)</f>
        <v>0</v>
      </c>
      <c r="I8" s="18" t="n">
        <f aca="false">H8 + 0.25</f>
        <v>0.25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26</v>
      </c>
      <c r="B9" s="6" t="n">
        <v>45890</v>
      </c>
      <c r="C9" s="6" t="n">
        <v>45901</v>
      </c>
      <c r="D9" s="1" t="n">
        <v>10</v>
      </c>
      <c r="E9" s="16" t="n">
        <f aca="false">C9 - B9 +1</f>
        <v>12</v>
      </c>
      <c r="F9" s="16" t="n">
        <f aca="false">NETWORKDAYS(B9, C9, holiday!A$2:A$500)</f>
        <v>8</v>
      </c>
      <c r="G9" s="17" t="n">
        <f aca="false">D9/F9</f>
        <v>1.25</v>
      </c>
      <c r="H9" s="18" t="n">
        <f aca="false">_xlfn.FLOOR.MATH(G9, 0.25)</f>
        <v>1.25</v>
      </c>
      <c r="I9" s="18" t="n">
        <f aca="false">H9 + 0.25</f>
        <v>1.5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27</v>
      </c>
      <c r="B10" s="6" t="n">
        <v>45658</v>
      </c>
      <c r="C10" s="6" t="n">
        <v>45748</v>
      </c>
      <c r="D10" s="1" t="n">
        <v>10</v>
      </c>
      <c r="E10" s="16" t="n">
        <f aca="false">C10 - B10 +1</f>
        <v>91</v>
      </c>
      <c r="F10" s="16" t="n">
        <f aca="false">NETWORKDAYS(B10, C10, holiday!A$2:A$500)</f>
        <v>64</v>
      </c>
      <c r="G10" s="17" t="n">
        <f aca="false">D10/F10</f>
        <v>0.15625</v>
      </c>
      <c r="H10" s="18" t="n">
        <f aca="false">_xlfn.FLOOR.MATH(G10, 0.25)</f>
        <v>0</v>
      </c>
      <c r="I10" s="18" t="n">
        <f aca="false">H10 + 0.25</f>
        <v>0.25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28</v>
      </c>
      <c r="B11" s="6" t="n">
        <v>45749</v>
      </c>
      <c r="C11" s="6" t="n">
        <v>45779</v>
      </c>
      <c r="D11" s="1" t="n">
        <v>5</v>
      </c>
      <c r="E11" s="16" t="n">
        <f aca="false">C11 - B11 +1</f>
        <v>31</v>
      </c>
      <c r="F11" s="16" t="n">
        <f aca="false">NETWORKDAYS(B11, C11, holiday!A$2:A$500)</f>
        <v>22</v>
      </c>
      <c r="G11" s="17" t="n">
        <f aca="false">D11/F11</f>
        <v>0.227272727272727</v>
      </c>
      <c r="H11" s="18" t="n">
        <f aca="false">_xlfn.FLOOR.MATH(G11, 0.25)</f>
        <v>0</v>
      </c>
      <c r="I11" s="18" t="n">
        <f aca="false">H11 + 0.25</f>
        <v>0.25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29</v>
      </c>
      <c r="B12" s="6" t="n">
        <v>45658</v>
      </c>
      <c r="C12" s="6" t="n">
        <v>45828</v>
      </c>
      <c r="D12" s="1" t="n">
        <v>10</v>
      </c>
      <c r="E12" s="16" t="n">
        <f aca="false">C12 - B12 +1</f>
        <v>171</v>
      </c>
      <c r="F12" s="16" t="n">
        <f aca="false">NETWORKDAYS(B12, C12, holiday!A$2:A$500)</f>
        <v>121</v>
      </c>
      <c r="G12" s="17" t="n">
        <f aca="false">D12/F12</f>
        <v>0.0826446280991736</v>
      </c>
      <c r="H12" s="18" t="n">
        <f aca="false">_xlfn.FLOOR.MATH(G12, 0.25)</f>
        <v>0</v>
      </c>
      <c r="I12" s="18" t="n">
        <f aca="false">H12 + 0.25</f>
        <v>0.25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30</v>
      </c>
      <c r="B13" s="6" t="n">
        <v>45829</v>
      </c>
      <c r="C13" s="6" t="n">
        <v>45874</v>
      </c>
      <c r="D13" s="1" t="n">
        <v>5</v>
      </c>
      <c r="E13" s="16" t="n">
        <f aca="false">C13 - B13 +1</f>
        <v>46</v>
      </c>
      <c r="F13" s="16" t="n">
        <f aca="false">NETWORKDAYS(B13, C13, holiday!A$2:A$500)</f>
        <v>32</v>
      </c>
      <c r="G13" s="17" t="n">
        <f aca="false">D13/F13</f>
        <v>0.15625</v>
      </c>
      <c r="H13" s="18" t="n">
        <f aca="false">_xlfn.FLOOR.MATH(G13, 0.25)</f>
        <v>0</v>
      </c>
      <c r="I13" s="18" t="n">
        <f aca="false">H13 + 0.25</f>
        <v>0.25</v>
      </c>
      <c r="J13" s="2" t="b">
        <f aca="false">COUNTIF(assign!$B$1:$B$526,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31</v>
      </c>
      <c r="B14" s="6" t="n">
        <v>45658</v>
      </c>
      <c r="C14" s="6" t="n">
        <v>45813</v>
      </c>
      <c r="D14" s="1" t="n">
        <v>15</v>
      </c>
      <c r="E14" s="16" t="n">
        <f aca="false">C14 - B14 +1</f>
        <v>156</v>
      </c>
      <c r="F14" s="16" t="n">
        <f aca="false">NETWORKDAYS(B14, C14, holiday!A$2:A$500)</f>
        <v>110</v>
      </c>
      <c r="G14" s="17" t="n">
        <f aca="false">D14/F14</f>
        <v>0.136363636363636</v>
      </c>
      <c r="H14" s="18" t="n">
        <f aca="false">_xlfn.FLOOR.MATH(G14, 0.25)</f>
        <v>0</v>
      </c>
      <c r="I14" s="18" t="n">
        <f aca="false">H14 + 0.25</f>
        <v>0.25</v>
      </c>
      <c r="J14" s="2" t="b">
        <f aca="false">COUNTIF(assign!$B$1:$B$526,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32</v>
      </c>
      <c r="B15" s="6" t="n">
        <v>45814</v>
      </c>
      <c r="C15" s="6" t="n">
        <v>45844</v>
      </c>
      <c r="D15" s="1" t="n">
        <v>5</v>
      </c>
      <c r="E15" s="16" t="n">
        <f aca="false">C15 - B15 +1</f>
        <v>31</v>
      </c>
      <c r="F15" s="16" t="n">
        <f aca="false">NETWORKDAYS(B15, C15, holiday!A$2:A$500)</f>
        <v>21</v>
      </c>
      <c r="G15" s="17" t="n">
        <f aca="false">D15/F15</f>
        <v>0.238095238095238</v>
      </c>
      <c r="H15" s="18" t="n">
        <f aca="false">_xlfn.FLOOR.MATH(G15, 0.25)</f>
        <v>0</v>
      </c>
      <c r="I15" s="18" t="n">
        <f aca="false">H15 + 0.25</f>
        <v>0.25</v>
      </c>
      <c r="J15" s="2" t="b">
        <f aca="false">COUNTIF(assign!$B$1:$B$526,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33</v>
      </c>
      <c r="B16" s="6" t="n">
        <v>45658</v>
      </c>
      <c r="C16" s="6" t="n">
        <v>45713</v>
      </c>
      <c r="D16" s="1" t="n">
        <v>5</v>
      </c>
      <c r="E16" s="16" t="n">
        <f aca="false">C16 - B16 +1</f>
        <v>56</v>
      </c>
      <c r="F16" s="16" t="n">
        <f aca="false">NETWORKDAYS(B16, C16, holiday!A$2:A$500)</f>
        <v>39</v>
      </c>
      <c r="G16" s="17" t="n">
        <f aca="false">D16/F16</f>
        <v>0.128205128205128</v>
      </c>
      <c r="H16" s="18" t="n">
        <f aca="false">_xlfn.FLOOR.MATH(G16, 0.25)</f>
        <v>0</v>
      </c>
      <c r="I16" s="18" t="n">
        <f aca="false">H16 + 0.25</f>
        <v>0.25</v>
      </c>
      <c r="J16" s="2" t="b">
        <f aca="false">COUNTIF(assign!$B$1:$B$526,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34</v>
      </c>
      <c r="B17" s="6" t="n">
        <v>45714</v>
      </c>
      <c r="C17" s="6" t="n">
        <v>45759</v>
      </c>
      <c r="D17" s="1" t="n">
        <v>5</v>
      </c>
      <c r="E17" s="16" t="n">
        <f aca="false">C17 - B17 +1</f>
        <v>46</v>
      </c>
      <c r="F17" s="16" t="n">
        <f aca="false">NETWORKDAYS(B17, C17, holiday!A$2:A$500)</f>
        <v>33</v>
      </c>
      <c r="G17" s="17" t="n">
        <f aca="false">D17/F17</f>
        <v>0.151515151515152</v>
      </c>
      <c r="H17" s="18" t="n">
        <f aca="false">_xlfn.FLOOR.MATH(G17, 0.25)</f>
        <v>0</v>
      </c>
      <c r="I17" s="18" t="n">
        <f aca="false">H17 + 0.25</f>
        <v>0.25</v>
      </c>
      <c r="J17" s="2" t="b">
        <f aca="false">COUNTIF(assign!$B$1:$B$526,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35</v>
      </c>
      <c r="B18" s="6" t="n">
        <v>45658</v>
      </c>
      <c r="C18" s="6" t="n">
        <v>45731</v>
      </c>
      <c r="D18" s="1" t="n">
        <v>5</v>
      </c>
      <c r="E18" s="16" t="n">
        <f aca="false">C18 - B18 +1</f>
        <v>74</v>
      </c>
      <c r="F18" s="16" t="n">
        <f aca="false">NETWORKDAYS(B18, C18, holiday!A$2:A$500)</f>
        <v>52</v>
      </c>
      <c r="G18" s="17" t="n">
        <f aca="false">D18/F18</f>
        <v>0.0961538461538462</v>
      </c>
      <c r="H18" s="18" t="n">
        <f aca="false">_xlfn.FLOOR.MATH(G18, 0.25)</f>
        <v>0</v>
      </c>
      <c r="I18" s="18" t="n">
        <f aca="false">H18 + 0.25</f>
        <v>0.25</v>
      </c>
      <c r="J18" s="2" t="b">
        <f aca="false">COUNTIF(assign!$B$1:$B$526,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36</v>
      </c>
      <c r="B19" s="6" t="n">
        <v>45749</v>
      </c>
      <c r="C19" s="6" t="n">
        <v>45794</v>
      </c>
      <c r="D19" s="7" t="n">
        <v>8</v>
      </c>
      <c r="E19" s="16" t="n">
        <f aca="false">C19 - B19 +1</f>
        <v>46</v>
      </c>
      <c r="F19" s="16" t="n">
        <f aca="false">NETWORKDAYS(B19, C19, holiday!A$2:A$500)</f>
        <v>32</v>
      </c>
      <c r="G19" s="17" t="n">
        <f aca="false">D19/F19</f>
        <v>0.25</v>
      </c>
      <c r="H19" s="18" t="n">
        <f aca="false">_xlfn.FLOOR.MATH(G19, 0.25)</f>
        <v>0.25</v>
      </c>
      <c r="I19" s="18" t="n">
        <f aca="false">H19 + 0.25</f>
        <v>0.5</v>
      </c>
      <c r="J19" s="2" t="b">
        <f aca="false">COUNTIF(assign!$B$1:$B$526,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37</v>
      </c>
      <c r="B20" s="6" t="n">
        <v>45658</v>
      </c>
      <c r="C20" s="6" t="n">
        <v>45789</v>
      </c>
      <c r="D20" s="7" t="n">
        <v>10</v>
      </c>
      <c r="E20" s="16" t="n">
        <f aca="false">C20 - B20 +1</f>
        <v>132</v>
      </c>
      <c r="F20" s="16" t="n">
        <f aca="false">NETWORKDAYS(B20, C20, holiday!A$2:A$500)</f>
        <v>92</v>
      </c>
      <c r="G20" s="17" t="n">
        <f aca="false">D20/F20</f>
        <v>0.108695652173913</v>
      </c>
      <c r="H20" s="18" t="n">
        <f aca="false">_xlfn.FLOOR.MATH(G20, 0.25)</f>
        <v>0</v>
      </c>
      <c r="I20" s="18" t="n">
        <f aca="false">H20 + 0.25</f>
        <v>0.25</v>
      </c>
      <c r="J20" s="2" t="b">
        <f aca="false">COUNTIF(assign!$B$1:$B$526,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38</v>
      </c>
      <c r="B21" s="6" t="n">
        <v>45790</v>
      </c>
      <c r="C21" s="6" t="n">
        <v>45835</v>
      </c>
      <c r="D21" s="7" t="n">
        <v>8</v>
      </c>
      <c r="E21" s="16" t="n">
        <f aca="false">C21 - B21 +1</f>
        <v>46</v>
      </c>
      <c r="F21" s="16" t="n">
        <f aca="false">NETWORKDAYS(B21, C21, holiday!A$2:A$500)</f>
        <v>34</v>
      </c>
      <c r="G21" s="17" t="n">
        <f aca="false">D21/F21</f>
        <v>0.235294117647059</v>
      </c>
      <c r="H21" s="18" t="n">
        <f aca="false">_xlfn.FLOOR.MATH(G21, 0.25)</f>
        <v>0</v>
      </c>
      <c r="I21" s="18" t="n">
        <f aca="false">H21 + 0.25</f>
        <v>0.25</v>
      </c>
      <c r="J21" s="2" t="b">
        <f aca="false">COUNTIF(assign!$B$1:$B$526,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39</v>
      </c>
      <c r="B22" s="6" t="n">
        <v>45717</v>
      </c>
      <c r="C22" s="6" t="n">
        <v>45740</v>
      </c>
      <c r="D22" s="7" t="n">
        <v>15</v>
      </c>
      <c r="E22" s="16" t="n">
        <f aca="false">C22 - B22 +1</f>
        <v>24</v>
      </c>
      <c r="F22" s="16" t="n">
        <f aca="false">NETWORKDAYS(B22, C22, holiday!A$2:A$500)</f>
        <v>16</v>
      </c>
      <c r="G22" s="17" t="n">
        <f aca="false">D22/F22</f>
        <v>0.9375</v>
      </c>
      <c r="H22" s="18" t="n">
        <f aca="false">_xlfn.FLOOR.MATH(G22, 0.25)</f>
        <v>0.75</v>
      </c>
      <c r="I22" s="18" t="n">
        <f aca="false">H22 + 0.25</f>
        <v>1</v>
      </c>
      <c r="J22" s="2" t="b">
        <f aca="false">COUNTIF(assign!$B$1:$B$526,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40</v>
      </c>
      <c r="B23" s="6" t="n">
        <v>45741</v>
      </c>
      <c r="C23" s="6" t="n">
        <v>45870</v>
      </c>
      <c r="D23" s="7" t="n">
        <v>10</v>
      </c>
      <c r="E23" s="16" t="n">
        <f aca="false">C23 - B23 +1</f>
        <v>130</v>
      </c>
      <c r="F23" s="16" t="n">
        <f aca="false">NETWORKDAYS(B23, C23, holiday!A$2:A$500)</f>
        <v>93</v>
      </c>
      <c r="G23" s="17" t="n">
        <f aca="false">D23/F23</f>
        <v>0.10752688172043</v>
      </c>
      <c r="H23" s="18" t="n">
        <f aca="false">_xlfn.FLOOR.MATH(G23, 0.25)</f>
        <v>0</v>
      </c>
      <c r="I23" s="18" t="n">
        <f aca="false">H23 + 0.25</f>
        <v>0.25</v>
      </c>
      <c r="J23" s="2" t="b">
        <f aca="false">COUNTIF(assign!$B$1:$B$526,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41</v>
      </c>
      <c r="B24" s="6" t="n">
        <v>45871</v>
      </c>
      <c r="C24" s="6" t="n">
        <v>45916</v>
      </c>
      <c r="D24" s="7" t="n">
        <v>5</v>
      </c>
      <c r="E24" s="16" t="n">
        <f aca="false">C24 - B24 +1</f>
        <v>46</v>
      </c>
      <c r="F24" s="16" t="n">
        <f aca="false">NETWORKDAYS(B24, C24, holiday!A$2:A$500)</f>
        <v>32</v>
      </c>
      <c r="G24" s="17" t="n">
        <f aca="false">D24/F24</f>
        <v>0.15625</v>
      </c>
      <c r="H24" s="18" t="n">
        <f aca="false">_xlfn.FLOOR.MATH(G24, 0.25)</f>
        <v>0</v>
      </c>
      <c r="I24" s="18" t="n">
        <f aca="false">H24 + 0.25</f>
        <v>0.25</v>
      </c>
      <c r="J24" s="2" t="b">
        <f aca="false">COUNTIF(assign!$B$1:$B$526,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42</v>
      </c>
      <c r="B25" s="6" t="n">
        <v>45737</v>
      </c>
      <c r="C25" s="6" t="n">
        <v>45766</v>
      </c>
      <c r="D25" s="7" t="n">
        <v>36</v>
      </c>
      <c r="E25" s="16" t="n">
        <f aca="false">C25 - B25 +1</f>
        <v>30</v>
      </c>
      <c r="F25" s="16" t="n">
        <f aca="false">NETWORKDAYS(B25, C25, holiday!A$2:A$500)</f>
        <v>21</v>
      </c>
      <c r="G25" s="17" t="n">
        <f aca="false">D25/F25</f>
        <v>1.71428571428571</v>
      </c>
      <c r="H25" s="18" t="n">
        <f aca="false">_xlfn.FLOOR.MATH(G25, 0.25)</f>
        <v>1.5</v>
      </c>
      <c r="I25" s="18" t="n">
        <f aca="false">H25 + 0.25</f>
        <v>1.75</v>
      </c>
      <c r="J25" s="2" t="b">
        <f aca="false">COUNTIF(assign!$B$1:$B$526,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43</v>
      </c>
      <c r="B26" s="6" t="n">
        <v>45767</v>
      </c>
      <c r="C26" s="6" t="n">
        <v>45962</v>
      </c>
      <c r="D26" s="7" t="n">
        <v>10</v>
      </c>
      <c r="E26" s="16" t="n">
        <f aca="false">C26 - B26 +1</f>
        <v>196</v>
      </c>
      <c r="F26" s="16" t="n">
        <f aca="false">NETWORKDAYS(B26, C26, holiday!A$2:A$500)</f>
        <v>139</v>
      </c>
      <c r="G26" s="17" t="n">
        <f aca="false">D26/F26</f>
        <v>0.0719424460431655</v>
      </c>
      <c r="H26" s="18" t="n">
        <f aca="false">_xlfn.FLOOR.MATH(G26, 0.25)</f>
        <v>0</v>
      </c>
      <c r="I26" s="18" t="n">
        <f aca="false">H26 + 0.25</f>
        <v>0.25</v>
      </c>
      <c r="J26" s="2" t="b">
        <f aca="false">COUNTIF(assign!$B$1:$B$526,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44</v>
      </c>
      <c r="B27" s="6" t="n">
        <v>45963</v>
      </c>
      <c r="C27" s="6" t="n">
        <v>45991</v>
      </c>
      <c r="D27" s="7" t="n">
        <v>5</v>
      </c>
      <c r="E27" s="16" t="n">
        <f aca="false">C27 - B27 +1</f>
        <v>29</v>
      </c>
      <c r="F27" s="16" t="n">
        <f aca="false">NETWORKDAYS(B27, C27, holiday!A$2:A$500)</f>
        <v>20</v>
      </c>
      <c r="G27" s="17" t="n">
        <f aca="false">D27/F27</f>
        <v>0.25</v>
      </c>
      <c r="H27" s="18" t="n">
        <f aca="false">_xlfn.FLOOR.MATH(G27, 0.25)</f>
        <v>0.25</v>
      </c>
      <c r="I27" s="18" t="n">
        <f aca="false">H27 + 0.25</f>
        <v>0.5</v>
      </c>
      <c r="J27" s="2" t="b">
        <f aca="false">COUNTIF(assign!$B$1:$B$526,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45</v>
      </c>
      <c r="B28" s="6" t="n">
        <v>45737</v>
      </c>
      <c r="C28" s="6" t="n">
        <v>45766</v>
      </c>
      <c r="D28" s="7" t="n">
        <v>15</v>
      </c>
      <c r="E28" s="16" t="n">
        <f aca="false">C28 - B28 +1</f>
        <v>30</v>
      </c>
      <c r="F28" s="16" t="n">
        <f aca="false">NETWORKDAYS(B28, C28, holiday!A$2:A$500)</f>
        <v>21</v>
      </c>
      <c r="G28" s="17" t="n">
        <f aca="false">D28/F28</f>
        <v>0.714285714285714</v>
      </c>
      <c r="H28" s="18" t="n">
        <f aca="false">_xlfn.FLOOR.MATH(G28, 0.25)</f>
        <v>0.5</v>
      </c>
      <c r="I28" s="18" t="n">
        <f aca="false">H28 + 0.25</f>
        <v>0.75</v>
      </c>
      <c r="J28" s="2" t="b">
        <f aca="false">COUNTIF(assign!$B$1:$B$526,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46</v>
      </c>
      <c r="B29" s="6" t="n">
        <v>45767</v>
      </c>
      <c r="C29" s="6" t="n">
        <v>45962</v>
      </c>
      <c r="D29" s="7" t="n">
        <v>10</v>
      </c>
      <c r="E29" s="16" t="n">
        <f aca="false">C29 - B29 +1</f>
        <v>196</v>
      </c>
      <c r="F29" s="16" t="n">
        <f aca="false">NETWORKDAYS(B29, C29, holiday!A$2:A$500)</f>
        <v>139</v>
      </c>
      <c r="G29" s="17" t="n">
        <f aca="false">D29/F29</f>
        <v>0.0719424460431655</v>
      </c>
      <c r="H29" s="18" t="n">
        <f aca="false">_xlfn.FLOOR.MATH(G29, 0.25)</f>
        <v>0</v>
      </c>
      <c r="I29" s="18" t="n">
        <f aca="false">H29 + 0.25</f>
        <v>0.25</v>
      </c>
      <c r="J29" s="2" t="b">
        <f aca="false">COUNTIF(assign!$B$1:$B$526,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47</v>
      </c>
      <c r="B30" s="6" t="n">
        <v>45963</v>
      </c>
      <c r="C30" s="6" t="n">
        <v>45991</v>
      </c>
      <c r="D30" s="7" t="n">
        <v>5</v>
      </c>
      <c r="E30" s="16" t="n">
        <f aca="false">C30 - B30 +1</f>
        <v>29</v>
      </c>
      <c r="F30" s="16" t="n">
        <f aca="false">NETWORKDAYS(B30, C30, holiday!A$2:A$500)</f>
        <v>20</v>
      </c>
      <c r="G30" s="17" t="n">
        <f aca="false">D30/F30</f>
        <v>0.25</v>
      </c>
      <c r="H30" s="18" t="n">
        <f aca="false">_xlfn.FLOOR.MATH(G30, 0.25)</f>
        <v>0.25</v>
      </c>
      <c r="I30" s="18" t="n">
        <f aca="false">H30 + 0.25</f>
        <v>0.5</v>
      </c>
      <c r="J30" s="2" t="b">
        <f aca="false">COUNTIF(assign!$B$1:$B$526,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48</v>
      </c>
      <c r="B31" s="6" t="n">
        <v>45658</v>
      </c>
      <c r="C31" s="6" t="n">
        <v>45748</v>
      </c>
      <c r="D31" s="7" t="n">
        <v>8</v>
      </c>
      <c r="E31" s="16" t="n">
        <f aca="false">C31 - B31 +1</f>
        <v>91</v>
      </c>
      <c r="F31" s="16" t="n">
        <f aca="false">NETWORKDAYS(B31, C31, holiday!A$2:A$500)</f>
        <v>64</v>
      </c>
      <c r="G31" s="17" t="n">
        <f aca="false">D31/F31</f>
        <v>0.125</v>
      </c>
      <c r="H31" s="18" t="n">
        <f aca="false">_xlfn.FLOOR.MATH(G31, 0.25)</f>
        <v>0</v>
      </c>
      <c r="I31" s="18" t="n">
        <f aca="false">H31 + 0.25</f>
        <v>0.25</v>
      </c>
      <c r="J31" s="2" t="b">
        <f aca="false">COUNTIF(assign!$B$1:$B$526,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49</v>
      </c>
      <c r="B32" s="6" t="n">
        <v>45749</v>
      </c>
      <c r="C32" s="6" t="n">
        <v>45779</v>
      </c>
      <c r="D32" s="7" t="n">
        <v>8</v>
      </c>
      <c r="E32" s="16" t="n">
        <f aca="false">C32 - B32 +1</f>
        <v>31</v>
      </c>
      <c r="F32" s="16" t="n">
        <f aca="false">NETWORKDAYS(B32, C32, holiday!A$2:A$500)</f>
        <v>22</v>
      </c>
      <c r="G32" s="17" t="n">
        <f aca="false">D32/F32</f>
        <v>0.363636363636364</v>
      </c>
      <c r="H32" s="18" t="n">
        <f aca="false">_xlfn.FLOOR.MATH(G32, 0.25)</f>
        <v>0.25</v>
      </c>
      <c r="I32" s="18" t="n">
        <f aca="false">H32 + 0.25</f>
        <v>0.5</v>
      </c>
      <c r="J32" s="2" t="b">
        <f aca="false">COUNTIF(assign!$B$1:$B$526,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50</v>
      </c>
      <c r="B33" s="6" t="n">
        <v>45658</v>
      </c>
      <c r="C33" s="6" t="n">
        <v>45901</v>
      </c>
      <c r="D33" s="7" t="n">
        <v>15</v>
      </c>
      <c r="E33" s="16" t="n">
        <f aca="false">C33 - B33 +1</f>
        <v>244</v>
      </c>
      <c r="F33" s="16" t="n">
        <f aca="false">NETWORKDAYS(B33, C33, holiday!A$2:A$500)</f>
        <v>172</v>
      </c>
      <c r="G33" s="17" t="n">
        <f aca="false">D33/F33</f>
        <v>0.0872093023255814</v>
      </c>
      <c r="H33" s="18" t="n">
        <f aca="false">_xlfn.FLOOR.MATH(G33, 0.25)</f>
        <v>0</v>
      </c>
      <c r="I33" s="18" t="n">
        <f aca="false">H33 + 0.25</f>
        <v>0.25</v>
      </c>
      <c r="J33" s="2" t="b">
        <f aca="false">COUNTIF(assign!$B$1:$B$526,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51</v>
      </c>
      <c r="B34" s="6" t="n">
        <v>45902</v>
      </c>
      <c r="C34" s="6" t="n">
        <v>45947</v>
      </c>
      <c r="D34" s="7" t="n">
        <v>5</v>
      </c>
      <c r="E34" s="16" t="n">
        <f aca="false">C34 - B34 +1</f>
        <v>46</v>
      </c>
      <c r="F34" s="16" t="n">
        <f aca="false">NETWORKDAYS(B34, C34, holiday!A$2:A$500)</f>
        <v>34</v>
      </c>
      <c r="G34" s="17" t="n">
        <f aca="false">D34/F34</f>
        <v>0.147058823529412</v>
      </c>
      <c r="H34" s="18" t="n">
        <f aca="false">_xlfn.FLOOR.MATH(G34, 0.25)</f>
        <v>0</v>
      </c>
      <c r="I34" s="18" t="n">
        <f aca="false">H34 + 0.25</f>
        <v>0.25</v>
      </c>
      <c r="J34" s="2" t="b">
        <f aca="false">COUNTIF(assign!$B$1:$B$526,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52</v>
      </c>
      <c r="B35" s="6" t="n">
        <v>45658</v>
      </c>
      <c r="C35" s="6" t="n">
        <v>45931</v>
      </c>
      <c r="D35" s="7" t="n">
        <v>30</v>
      </c>
      <c r="E35" s="16" t="n">
        <f aca="false">C35 - B35 +1</f>
        <v>274</v>
      </c>
      <c r="F35" s="16" t="n">
        <f aca="false">NETWORKDAYS(B35, C35, holiday!A$2:A$500)</f>
        <v>194</v>
      </c>
      <c r="G35" s="17" t="n">
        <f aca="false">D35/F35</f>
        <v>0.154639175257732</v>
      </c>
      <c r="H35" s="18" t="n">
        <f aca="false">_xlfn.FLOOR.MATH(G35, 0.25)</f>
        <v>0</v>
      </c>
      <c r="I35" s="18" t="n">
        <f aca="false">H35 + 0.25</f>
        <v>0.25</v>
      </c>
      <c r="J35" s="2" t="b">
        <f aca="false">COUNTIF(assign!$B$1:$B$526,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53</v>
      </c>
      <c r="B36" s="6" t="n">
        <v>45932</v>
      </c>
      <c r="C36" s="6" t="n">
        <v>45962</v>
      </c>
      <c r="D36" s="7" t="n">
        <v>12</v>
      </c>
      <c r="E36" s="16" t="n">
        <f aca="false">C36 - B36 +1</f>
        <v>31</v>
      </c>
      <c r="F36" s="16" t="n">
        <f aca="false">NETWORKDAYS(B36, C36, holiday!A$2:A$500)</f>
        <v>22</v>
      </c>
      <c r="G36" s="17" t="n">
        <f aca="false">D36/F36</f>
        <v>0.545454545454545</v>
      </c>
      <c r="H36" s="18" t="n">
        <f aca="false">_xlfn.FLOOR.MATH(G36, 0.25)</f>
        <v>0.5</v>
      </c>
      <c r="I36" s="18" t="n">
        <f aca="false">H36 + 0.25</f>
        <v>0.75</v>
      </c>
      <c r="J36" s="2" t="b">
        <f aca="false">COUNTIF(assign!$B$1:$B$526,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54</v>
      </c>
      <c r="B37" s="6" t="n">
        <v>45698</v>
      </c>
      <c r="C37" s="6" t="n">
        <v>45715</v>
      </c>
      <c r="D37" s="7" t="n">
        <v>10</v>
      </c>
      <c r="E37" s="16" t="n">
        <f aca="false">C37 - B37 +1</f>
        <v>18</v>
      </c>
      <c r="F37" s="16" t="n">
        <f aca="false">NETWORKDAYS(B37, C37, holiday!A$2:A$500)</f>
        <v>14</v>
      </c>
      <c r="G37" s="17" t="n">
        <f aca="false">D37/F37</f>
        <v>0.714285714285714</v>
      </c>
      <c r="H37" s="18" t="n">
        <f aca="false">_xlfn.FLOOR.MATH(G37, 0.25)</f>
        <v>0.5</v>
      </c>
      <c r="I37" s="18" t="n">
        <f aca="false">H37 + 0.25</f>
        <v>0.75</v>
      </c>
      <c r="J37" s="2" t="b">
        <f aca="false">COUNTIF(assign!$B$1:$B$526,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55</v>
      </c>
      <c r="B38" s="6" t="n">
        <v>45716</v>
      </c>
      <c r="C38" s="6" t="n">
        <v>45838</v>
      </c>
      <c r="D38" s="7" t="n">
        <v>10</v>
      </c>
      <c r="E38" s="16" t="n">
        <f aca="false">C38 - B38 +1</f>
        <v>123</v>
      </c>
      <c r="F38" s="16" t="n">
        <f aca="false">NETWORKDAYS(B38, C38, holiday!A$2:A$500)</f>
        <v>86</v>
      </c>
      <c r="G38" s="17" t="n">
        <f aca="false">D38/F38</f>
        <v>0.116279069767442</v>
      </c>
      <c r="H38" s="18" t="n">
        <f aca="false">_xlfn.FLOOR.MATH(G38, 0.25)</f>
        <v>0</v>
      </c>
      <c r="I38" s="18" t="n">
        <f aca="false">H38 + 0.25</f>
        <v>0.25</v>
      </c>
      <c r="J38" s="2" t="b">
        <f aca="false">COUNTIF(assign!$B$1:$B$526,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56</v>
      </c>
      <c r="B39" s="6" t="n">
        <v>45839</v>
      </c>
      <c r="C39" s="6" t="n">
        <v>45884</v>
      </c>
      <c r="D39" s="7" t="n">
        <v>5</v>
      </c>
      <c r="E39" s="16" t="n">
        <f aca="false">C39 - B39 +1</f>
        <v>46</v>
      </c>
      <c r="F39" s="16" t="n">
        <f aca="false">NETWORKDAYS(B39, C39, holiday!A$2:A$500)</f>
        <v>34</v>
      </c>
      <c r="G39" s="17" t="n">
        <f aca="false">D39/F39</f>
        <v>0.147058823529412</v>
      </c>
      <c r="H39" s="18" t="n">
        <f aca="false">_xlfn.FLOOR.MATH(G39, 0.25)</f>
        <v>0</v>
      </c>
      <c r="I39" s="18" t="n">
        <f aca="false">H39 + 0.25</f>
        <v>0.25</v>
      </c>
      <c r="J39" s="2" t="b">
        <f aca="false">COUNTIF(assign!$B$1:$B$526,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57</v>
      </c>
      <c r="B40" s="6" t="n">
        <v>45803</v>
      </c>
      <c r="C40" s="6" t="n">
        <v>45822</v>
      </c>
      <c r="D40" s="7" t="n">
        <v>10</v>
      </c>
      <c r="E40" s="16" t="n">
        <f aca="false">C40 - B40 +1</f>
        <v>20</v>
      </c>
      <c r="F40" s="16" t="n">
        <f aca="false">NETWORKDAYS(B40, C40, holiday!A$2:A$500)</f>
        <v>15</v>
      </c>
      <c r="G40" s="17" t="n">
        <f aca="false">D40/F40</f>
        <v>0.666666666666667</v>
      </c>
      <c r="H40" s="18" t="n">
        <f aca="false">_xlfn.FLOOR.MATH(G40, 0.25)</f>
        <v>0.5</v>
      </c>
      <c r="I40" s="18" t="n">
        <f aca="false">H40 + 0.25</f>
        <v>0.75</v>
      </c>
      <c r="J40" s="2" t="b">
        <f aca="false">COUNTIF(assign!$B$1:$B$526,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58</v>
      </c>
      <c r="B41" s="6" t="n">
        <v>45823</v>
      </c>
      <c r="C41" s="6" t="n">
        <v>46021</v>
      </c>
      <c r="D41" s="7" t="n">
        <v>10</v>
      </c>
      <c r="E41" s="16" t="n">
        <f aca="false">C41 - B41 +1</f>
        <v>199</v>
      </c>
      <c r="F41" s="16" t="n">
        <f aca="false">NETWORKDAYS(B41, C41, holiday!A$2:A$500)</f>
        <v>142</v>
      </c>
      <c r="G41" s="17" t="n">
        <f aca="false">D41/F41</f>
        <v>0.0704225352112676</v>
      </c>
      <c r="H41" s="18" t="n">
        <f aca="false">_xlfn.FLOOR.MATH(G41, 0.25)</f>
        <v>0</v>
      </c>
      <c r="I41" s="18" t="n">
        <f aca="false">H41 + 0.25</f>
        <v>0.25</v>
      </c>
      <c r="J41" s="2" t="b">
        <f aca="false">COUNTIF(assign!$B$1:$B$526,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59</v>
      </c>
      <c r="B42" s="6" t="n">
        <v>46022</v>
      </c>
      <c r="C42" s="6" t="n">
        <v>46053</v>
      </c>
      <c r="D42" s="7" t="n">
        <v>5</v>
      </c>
      <c r="E42" s="16" t="n">
        <f aca="false">C42 - B42 +1</f>
        <v>32</v>
      </c>
      <c r="F42" s="16" t="n">
        <f aca="false">NETWORKDAYS(B42, C42, holiday!A$2:A$500)</f>
        <v>23</v>
      </c>
      <c r="G42" s="17" t="n">
        <f aca="false">D42/F42</f>
        <v>0.217391304347826</v>
      </c>
      <c r="H42" s="18" t="n">
        <f aca="false">_xlfn.FLOOR.MATH(G42, 0.25)</f>
        <v>0</v>
      </c>
      <c r="I42" s="18" t="n">
        <f aca="false">H42 + 0.25</f>
        <v>0.25</v>
      </c>
      <c r="J42" s="2" t="b">
        <f aca="false">COUNTIF(assign!$B$1:$B$526,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60</v>
      </c>
      <c r="B43" s="6" t="n">
        <v>45833</v>
      </c>
      <c r="C43" s="6" t="n">
        <v>45847</v>
      </c>
      <c r="D43" s="7" t="n">
        <v>10</v>
      </c>
      <c r="E43" s="16" t="n">
        <f aca="false">C43 - B43 +1</f>
        <v>15</v>
      </c>
      <c r="F43" s="16" t="n">
        <f aca="false">NETWORKDAYS(B43, C43, holiday!A$2:A$500)</f>
        <v>11</v>
      </c>
      <c r="G43" s="17" t="n">
        <f aca="false">D43/F43</f>
        <v>0.909090909090909</v>
      </c>
      <c r="H43" s="18" t="n">
        <f aca="false">_xlfn.FLOOR.MATH(G43, 0.25)</f>
        <v>0.75</v>
      </c>
      <c r="I43" s="18" t="n">
        <f aca="false">H43 + 0.25</f>
        <v>1</v>
      </c>
      <c r="J43" s="2" t="b">
        <f aca="false">COUNTIF(assign!$B$1:$B$526,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61</v>
      </c>
      <c r="B44" s="6" t="n">
        <v>45848</v>
      </c>
      <c r="C44" s="6" t="n">
        <v>46021</v>
      </c>
      <c r="D44" s="7" t="n">
        <v>10</v>
      </c>
      <c r="E44" s="16" t="n">
        <f aca="false">C44 - B44 +1</f>
        <v>174</v>
      </c>
      <c r="F44" s="16" t="n">
        <f aca="false">NETWORKDAYS(B44, C44, holiday!A$2:A$500)</f>
        <v>124</v>
      </c>
      <c r="G44" s="17" t="n">
        <f aca="false">D44/F44</f>
        <v>0.0806451612903226</v>
      </c>
      <c r="H44" s="18" t="n">
        <f aca="false">_xlfn.FLOOR.MATH(G44, 0.25)</f>
        <v>0</v>
      </c>
      <c r="I44" s="18" t="n">
        <f aca="false">H44 + 0.25</f>
        <v>0.25</v>
      </c>
      <c r="J44" s="2" t="b">
        <f aca="false">COUNTIF(assign!$B$1:$B$526,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62</v>
      </c>
      <c r="B45" s="6" t="n">
        <v>46022</v>
      </c>
      <c r="C45" s="6" t="n">
        <v>46053</v>
      </c>
      <c r="D45" s="7" t="n">
        <v>8</v>
      </c>
      <c r="E45" s="16" t="n">
        <f aca="false">C45 - B45 +1</f>
        <v>32</v>
      </c>
      <c r="F45" s="16" t="n">
        <f aca="false">NETWORKDAYS(B45, C45, holiday!A$2:A$500)</f>
        <v>23</v>
      </c>
      <c r="G45" s="17" t="n">
        <f aca="false">D45/F45</f>
        <v>0.347826086956522</v>
      </c>
      <c r="H45" s="18" t="n">
        <f aca="false">_xlfn.FLOOR.MATH(G45, 0.25)</f>
        <v>0.25</v>
      </c>
      <c r="I45" s="18" t="n">
        <f aca="false">H45 + 0.25</f>
        <v>0.5</v>
      </c>
      <c r="J45" s="2" t="b">
        <f aca="false">COUNTIF(assign!$B$1:$B$526,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63</v>
      </c>
      <c r="B46" s="6" t="n">
        <v>45684</v>
      </c>
      <c r="C46" s="6" t="n">
        <v>45689</v>
      </c>
      <c r="D46" s="7" t="n">
        <v>12</v>
      </c>
      <c r="E46" s="16" t="n">
        <f aca="false">C46 - B46 +1</f>
        <v>6</v>
      </c>
      <c r="F46" s="16" t="n">
        <f aca="false">NETWORKDAYS(B46, C46, holiday!A$2:A$500)</f>
        <v>5</v>
      </c>
      <c r="G46" s="17" t="n">
        <f aca="false">D46/F46</f>
        <v>2.4</v>
      </c>
      <c r="H46" s="18" t="n">
        <f aca="false">_xlfn.FLOOR.MATH(G46, 0.25)</f>
        <v>2.25</v>
      </c>
      <c r="I46" s="18" t="n">
        <f aca="false">H46 + 0.25</f>
        <v>2.5</v>
      </c>
      <c r="J46" s="2" t="b">
        <f aca="false">COUNTIF(assign!$B$1:$B$526,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64</v>
      </c>
      <c r="B47" s="6" t="n">
        <v>45690</v>
      </c>
      <c r="C47" s="6" t="n">
        <v>45735</v>
      </c>
      <c r="D47" s="7" t="n">
        <v>24</v>
      </c>
      <c r="E47" s="16" t="n">
        <f aca="false">C47 - B47 +1</f>
        <v>46</v>
      </c>
      <c r="F47" s="16" t="n">
        <f aca="false">NETWORKDAYS(B47, C47, holiday!A$2:A$500)</f>
        <v>33</v>
      </c>
      <c r="G47" s="17" t="n">
        <f aca="false">D47/F47</f>
        <v>0.727272727272727</v>
      </c>
      <c r="H47" s="18" t="n">
        <f aca="false">_xlfn.FLOOR.MATH(G47, 0.25)</f>
        <v>0.5</v>
      </c>
      <c r="I47" s="18" t="n">
        <f aca="false">H47 + 0.25</f>
        <v>0.75</v>
      </c>
      <c r="J47" s="2" t="b">
        <f aca="false">COUNTIF(assign!$B$1:$B$526,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65</v>
      </c>
      <c r="B48" s="6" t="n">
        <v>45736</v>
      </c>
      <c r="C48" s="6" t="n">
        <v>45748</v>
      </c>
      <c r="D48" s="7" t="n">
        <v>8</v>
      </c>
      <c r="E48" s="16" t="n">
        <f aca="false">C48 - B48 +1</f>
        <v>13</v>
      </c>
      <c r="F48" s="16" t="n">
        <f aca="false">NETWORKDAYS(B48, C48, holiday!A$2:A$500)</f>
        <v>9</v>
      </c>
      <c r="G48" s="17" t="n">
        <f aca="false">D48/F48</f>
        <v>0.888888888888889</v>
      </c>
      <c r="H48" s="18" t="n">
        <f aca="false">_xlfn.FLOOR.MATH(G48, 0.25)</f>
        <v>0.75</v>
      </c>
      <c r="I48" s="18" t="n">
        <f aca="false">H48 + 0.25</f>
        <v>1</v>
      </c>
      <c r="J48" s="2" t="b">
        <f aca="false">COUNTIF(assign!$B$1:$B$526,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66</v>
      </c>
      <c r="B49" s="6" t="n">
        <v>45662</v>
      </c>
      <c r="C49" s="6" t="n">
        <v>45672</v>
      </c>
      <c r="D49" s="7" t="n">
        <v>30</v>
      </c>
      <c r="E49" s="16" t="n">
        <f aca="false">C49 - B49 +1</f>
        <v>11</v>
      </c>
      <c r="F49" s="16" t="n">
        <f aca="false">NETWORKDAYS(B49, C49, holiday!A$2:A$500)</f>
        <v>8</v>
      </c>
      <c r="G49" s="17" t="n">
        <f aca="false">D49/F49</f>
        <v>3.75</v>
      </c>
      <c r="H49" s="18" t="n">
        <f aca="false">_xlfn.FLOOR.MATH(G49, 0.25)</f>
        <v>3.75</v>
      </c>
      <c r="I49" s="18" t="n">
        <f aca="false">H49 + 0.25</f>
        <v>4</v>
      </c>
      <c r="J49" s="2" t="b">
        <f aca="false">COUNTIF(assign!$B$1:$B$526,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67</v>
      </c>
      <c r="B50" s="6" t="n">
        <v>45673</v>
      </c>
      <c r="C50" s="6" t="n">
        <v>45853</v>
      </c>
      <c r="D50" s="7" t="n">
        <v>60</v>
      </c>
      <c r="E50" s="16" t="n">
        <f aca="false">C50 - B50 +1</f>
        <v>181</v>
      </c>
      <c r="F50" s="16" t="n">
        <f aca="false">NETWORKDAYS(B50, C50, holiday!A$2:A$500)</f>
        <v>128</v>
      </c>
      <c r="G50" s="17" t="n">
        <f aca="false">D50/F50</f>
        <v>0.46875</v>
      </c>
      <c r="H50" s="18" t="n">
        <f aca="false">_xlfn.FLOOR.MATH(G50, 0.25)</f>
        <v>0.25</v>
      </c>
      <c r="I50" s="18" t="n">
        <f aca="false">H50 + 0.25</f>
        <v>0.5</v>
      </c>
      <c r="J50" s="2" t="b">
        <f aca="false">COUNTIF(assign!$B$1:$B$526,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68</v>
      </c>
      <c r="B51" s="6" t="n">
        <v>45854</v>
      </c>
      <c r="C51" s="6" t="n">
        <v>45873</v>
      </c>
      <c r="D51" s="7" t="n">
        <v>40</v>
      </c>
      <c r="E51" s="16" t="n">
        <f aca="false">C51 - B51 +1</f>
        <v>20</v>
      </c>
      <c r="F51" s="16" t="n">
        <f aca="false">NETWORKDAYS(B51, C51, holiday!A$2:A$500)</f>
        <v>14</v>
      </c>
      <c r="G51" s="17" t="n">
        <f aca="false">D51/F51</f>
        <v>2.85714285714286</v>
      </c>
      <c r="H51" s="18" t="n">
        <f aca="false">_xlfn.FLOOR.MATH(G51, 0.25)</f>
        <v>2.75</v>
      </c>
      <c r="I51" s="18" t="n">
        <f aca="false">H51 + 0.25</f>
        <v>3</v>
      </c>
      <c r="J51" s="2" t="b">
        <f aca="false">COUNTIF(assign!$B$1:$B$526,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69</v>
      </c>
      <c r="B52" s="6" t="n">
        <v>45658</v>
      </c>
      <c r="C52" s="6" t="n">
        <v>45678</v>
      </c>
      <c r="D52" s="7" t="n">
        <v>15</v>
      </c>
      <c r="E52" s="16" t="n">
        <f aca="false">C52 - B52 +1</f>
        <v>21</v>
      </c>
      <c r="F52" s="16" t="n">
        <f aca="false">NETWORKDAYS(B52, C52, holiday!A$2:A$500)</f>
        <v>14</v>
      </c>
      <c r="G52" s="17" t="n">
        <f aca="false">D52/F52</f>
        <v>1.07142857142857</v>
      </c>
      <c r="H52" s="18" t="n">
        <f aca="false">_xlfn.FLOOR.MATH(G52, 0.25)</f>
        <v>1</v>
      </c>
      <c r="I52" s="18" t="n">
        <f aca="false">H52 + 0.25</f>
        <v>1.25</v>
      </c>
      <c r="J52" s="2" t="b">
        <f aca="false">COUNTIF(assign!$B$1:$B$526,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70</v>
      </c>
      <c r="B53" s="6" t="n">
        <v>45679</v>
      </c>
      <c r="C53" s="6" t="n">
        <v>45691</v>
      </c>
      <c r="D53" s="7" t="n">
        <v>5</v>
      </c>
      <c r="E53" s="16" t="n">
        <f aca="false">C53 - B53 +1</f>
        <v>13</v>
      </c>
      <c r="F53" s="16" t="n">
        <f aca="false">NETWORKDAYS(B53, C53, holiday!A$2:A$500)</f>
        <v>9</v>
      </c>
      <c r="G53" s="17" t="n">
        <f aca="false">D53/F53</f>
        <v>0.555555555555556</v>
      </c>
      <c r="H53" s="18" t="n">
        <f aca="false">_xlfn.FLOOR.MATH(G53, 0.25)</f>
        <v>0.5</v>
      </c>
      <c r="I53" s="18" t="n">
        <f aca="false">H53 + 0.25</f>
        <v>0.75</v>
      </c>
      <c r="J53" s="2" t="b">
        <f aca="false">COUNTIF(assign!$B$1:$B$526,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71</v>
      </c>
      <c r="B54" s="6" t="n">
        <v>45809</v>
      </c>
      <c r="C54" s="6" t="n">
        <v>45834</v>
      </c>
      <c r="D54" s="7" t="n">
        <v>40</v>
      </c>
      <c r="E54" s="16" t="n">
        <f aca="false">C54 - B54 +1</f>
        <v>26</v>
      </c>
      <c r="F54" s="16" t="n">
        <f aca="false">NETWORKDAYS(B54, C54, holiday!A$2:A$500)</f>
        <v>19</v>
      </c>
      <c r="G54" s="17" t="n">
        <f aca="false">D54/F54</f>
        <v>2.10526315789474</v>
      </c>
      <c r="H54" s="18" t="n">
        <f aca="false">_xlfn.FLOOR.MATH(G54, 0.25)</f>
        <v>2</v>
      </c>
      <c r="I54" s="18" t="n">
        <f aca="false">H54 + 0.25</f>
        <v>2.25</v>
      </c>
      <c r="J54" s="2" t="b">
        <f aca="false">COUNTIF(assign!$B$1:$B$526,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72</v>
      </c>
      <c r="B55" s="6" t="n">
        <v>45835</v>
      </c>
      <c r="C55" s="6" t="n">
        <v>46335</v>
      </c>
      <c r="D55" s="7" t="n">
        <v>20</v>
      </c>
      <c r="E55" s="16" t="n">
        <f aca="false">C55 - B55 +1</f>
        <v>501</v>
      </c>
      <c r="F55" s="16" t="n">
        <f aca="false">NETWORKDAYS(B55, C55, holiday!A$2:A$500)</f>
        <v>357</v>
      </c>
      <c r="G55" s="17" t="n">
        <f aca="false">D55/F55</f>
        <v>0.0560224089635854</v>
      </c>
      <c r="H55" s="18" t="n">
        <f aca="false">_xlfn.FLOOR.MATH(G55, 0.25)</f>
        <v>0</v>
      </c>
      <c r="I55" s="18" t="n">
        <f aca="false">H55 + 0.25</f>
        <v>0.25</v>
      </c>
      <c r="J55" s="2" t="b">
        <f aca="false">COUNTIF(assign!$B$1:$B$526,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73</v>
      </c>
      <c r="B56" s="6" t="n">
        <v>46336</v>
      </c>
      <c r="C56" s="6" t="n">
        <v>46391</v>
      </c>
      <c r="D56" s="7" t="n">
        <v>20</v>
      </c>
      <c r="E56" s="16" t="n">
        <f aca="false">C56 - B56 +1</f>
        <v>56</v>
      </c>
      <c r="F56" s="16" t="n">
        <f aca="false">NETWORKDAYS(B56, C56, holiday!A$2:A$500)</f>
        <v>40</v>
      </c>
      <c r="G56" s="17" t="n">
        <f aca="false">D56/F56</f>
        <v>0.5</v>
      </c>
      <c r="H56" s="18" t="n">
        <f aca="false">_xlfn.FLOOR.MATH(G56, 0.25)</f>
        <v>0.5</v>
      </c>
      <c r="I56" s="18" t="n">
        <f aca="false">H56 + 0.25</f>
        <v>0.75</v>
      </c>
      <c r="J56" s="2" t="b">
        <f aca="false">COUNTIF(assign!$B$1:$B$526,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74</v>
      </c>
      <c r="B57" s="6" t="n">
        <v>45778</v>
      </c>
      <c r="C57" s="6" t="n">
        <v>45793</v>
      </c>
      <c r="D57" s="7" t="n">
        <v>60</v>
      </c>
      <c r="E57" s="16" t="n">
        <f aca="false">C57 - B57 +1</f>
        <v>16</v>
      </c>
      <c r="F57" s="16" t="n">
        <f aca="false">NETWORKDAYS(B57, C57, holiday!A$2:A$500)</f>
        <v>11</v>
      </c>
      <c r="G57" s="17" t="n">
        <f aca="false">D57/F57</f>
        <v>5.45454545454545</v>
      </c>
      <c r="H57" s="18" t="n">
        <f aca="false">_xlfn.FLOOR.MATH(G57, 0.25)</f>
        <v>5.25</v>
      </c>
      <c r="I57" s="18" t="n">
        <f aca="false">H57 + 0.25</f>
        <v>5.5</v>
      </c>
      <c r="J57" s="2" t="b">
        <f aca="false">COUNTIF(assign!$B$1:$B$526,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75</v>
      </c>
      <c r="B58" s="6" t="n">
        <v>45794</v>
      </c>
      <c r="C58" s="6" t="n">
        <v>46064</v>
      </c>
      <c r="D58" s="7" t="n">
        <v>50</v>
      </c>
      <c r="E58" s="16" t="n">
        <f aca="false">C58 - B58 +1</f>
        <v>271</v>
      </c>
      <c r="F58" s="16" t="n">
        <f aca="false">NETWORKDAYS(B58, C58, holiday!A$2:A$500)</f>
        <v>193</v>
      </c>
      <c r="G58" s="17" t="n">
        <f aca="false">D58/F58</f>
        <v>0.259067357512953</v>
      </c>
      <c r="H58" s="18" t="n">
        <f aca="false">_xlfn.FLOOR.MATH(G58, 0.25)</f>
        <v>0.25</v>
      </c>
      <c r="I58" s="18" t="n">
        <f aca="false">H58 + 0.25</f>
        <v>0.5</v>
      </c>
      <c r="J58" s="2" t="b">
        <f aca="false">COUNTIF(assign!$B$1:$B$526,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76</v>
      </c>
      <c r="B59" s="6" t="n">
        <v>46065</v>
      </c>
      <c r="C59" s="6" t="n">
        <v>46083</v>
      </c>
      <c r="D59" s="7" t="n">
        <v>20</v>
      </c>
      <c r="E59" s="16" t="n">
        <f aca="false">C59 - B59 +1</f>
        <v>19</v>
      </c>
      <c r="F59" s="16" t="n">
        <f aca="false">NETWORKDAYS(B59, C59, holiday!A$2:A$500)</f>
        <v>13</v>
      </c>
      <c r="G59" s="17" t="n">
        <f aca="false">D59/F59</f>
        <v>1.53846153846154</v>
      </c>
      <c r="H59" s="18" t="n">
        <f aca="false">_xlfn.FLOOR.MATH(G59, 0.25)</f>
        <v>1.5</v>
      </c>
      <c r="I59" s="18" t="n">
        <f aca="false">H59 + 0.25</f>
        <v>1.75</v>
      </c>
      <c r="J59" s="2" t="b">
        <f aca="false">COUNTIF(assign!$B$1:$B$526,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77</v>
      </c>
      <c r="B60" s="6" t="n">
        <v>45853</v>
      </c>
      <c r="C60" s="6" t="n">
        <v>45878</v>
      </c>
      <c r="D60" s="7" t="n">
        <v>20</v>
      </c>
      <c r="E60" s="16" t="n">
        <f aca="false">C60 - B60 +1</f>
        <v>26</v>
      </c>
      <c r="F60" s="16" t="n">
        <f aca="false">NETWORKDAYS(B60, C60, holiday!A$2:A$500)</f>
        <v>19</v>
      </c>
      <c r="G60" s="17" t="n">
        <f aca="false">D60/F60</f>
        <v>1.05263157894737</v>
      </c>
      <c r="H60" s="18" t="n">
        <f aca="false">_xlfn.FLOOR.MATH(G60, 0.25)</f>
        <v>1</v>
      </c>
      <c r="I60" s="18" t="n">
        <f aca="false">H60 + 0.25</f>
        <v>1.25</v>
      </c>
      <c r="J60" s="2" t="b">
        <f aca="false">COUNTIF(assign!$B$1:$B$526,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78</v>
      </c>
      <c r="B61" s="6" t="n">
        <v>45879</v>
      </c>
      <c r="C61" s="6" t="n">
        <v>46029</v>
      </c>
      <c r="D61" s="7" t="n">
        <v>30</v>
      </c>
      <c r="E61" s="16" t="n">
        <f aca="false">C61 - B61 +1</f>
        <v>151</v>
      </c>
      <c r="F61" s="16" t="n">
        <f aca="false">NETWORKDAYS(B61, C61, holiday!A$2:A$500)</f>
        <v>108</v>
      </c>
      <c r="G61" s="17" t="n">
        <f aca="false">D61/F61</f>
        <v>0.277777777777778</v>
      </c>
      <c r="H61" s="18" t="n">
        <f aca="false">_xlfn.FLOOR.MATH(G61, 0.25)</f>
        <v>0.25</v>
      </c>
      <c r="I61" s="18" t="n">
        <f aca="false">H61 + 0.25</f>
        <v>0.5</v>
      </c>
      <c r="J61" s="2" t="b">
        <f aca="false">COUNTIF(assign!$B$1:$B$526,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79</v>
      </c>
      <c r="B62" s="6" t="n">
        <v>46030</v>
      </c>
      <c r="C62" s="6" t="n">
        <v>46054</v>
      </c>
      <c r="D62" s="7" t="n">
        <v>20</v>
      </c>
      <c r="E62" s="16" t="n">
        <f aca="false">C62 - B62 +1</f>
        <v>25</v>
      </c>
      <c r="F62" s="16" t="n">
        <f aca="false">NETWORKDAYS(B62, C62, holiday!A$2:A$500)</f>
        <v>17</v>
      </c>
      <c r="G62" s="17" t="n">
        <f aca="false">D62/F62</f>
        <v>1.17647058823529</v>
      </c>
      <c r="H62" s="18" t="n">
        <f aca="false">_xlfn.FLOOR.MATH(G62, 0.25)</f>
        <v>1</v>
      </c>
      <c r="I62" s="18" t="n">
        <f aca="false">H62 + 0.25</f>
        <v>1.25</v>
      </c>
      <c r="J62" s="2" t="b">
        <f aca="false">COUNTIF(assign!$B$1:$B$526,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80</v>
      </c>
      <c r="B63" s="6" t="n">
        <v>45658</v>
      </c>
      <c r="C63" s="6" t="n">
        <v>45733</v>
      </c>
      <c r="D63" s="7" t="n">
        <v>10</v>
      </c>
      <c r="E63" s="16" t="n">
        <f aca="false">C63 - B63 +1</f>
        <v>76</v>
      </c>
      <c r="F63" s="16" t="n">
        <f aca="false">NETWORKDAYS(B63, C63, holiday!A$2:A$500)</f>
        <v>53</v>
      </c>
      <c r="G63" s="17" t="n">
        <f aca="false">D63/F63</f>
        <v>0.188679245283019</v>
      </c>
      <c r="H63" s="18" t="n">
        <f aca="false">_xlfn.FLOOR.MATH(G63, 0.25)</f>
        <v>0</v>
      </c>
      <c r="I63" s="18" t="n">
        <f aca="false">H63 + 0.25</f>
        <v>0.25</v>
      </c>
      <c r="J63" s="2" t="b">
        <f aca="false">COUNTIF(assign!$B$1:$B$526,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81</v>
      </c>
      <c r="B64" s="6" t="n">
        <v>45734</v>
      </c>
      <c r="C64" s="6" t="n">
        <v>45741</v>
      </c>
      <c r="D64" s="7" t="n">
        <v>10</v>
      </c>
      <c r="E64" s="16" t="n">
        <f aca="false">C64 - B64 +1</f>
        <v>8</v>
      </c>
      <c r="F64" s="16" t="n">
        <f aca="false">NETWORKDAYS(B64, C64, holiday!A$2:A$500)</f>
        <v>6</v>
      </c>
      <c r="G64" s="17" t="n">
        <f aca="false">D64/F64</f>
        <v>1.66666666666667</v>
      </c>
      <c r="H64" s="18" t="n">
        <f aca="false">_xlfn.FLOOR.MATH(G64, 0.25)</f>
        <v>1.5</v>
      </c>
      <c r="I64" s="18" t="n">
        <f aca="false">H64 + 0.25</f>
        <v>1.75</v>
      </c>
      <c r="J64" s="2" t="b">
        <f aca="false">COUNTIF(assign!$B$1:$B$526,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82</v>
      </c>
      <c r="B65" s="6" t="n">
        <v>45658</v>
      </c>
      <c r="C65" s="6" t="n">
        <v>45738</v>
      </c>
      <c r="D65" s="7" t="n">
        <v>20</v>
      </c>
      <c r="E65" s="16" t="n">
        <f aca="false">C65 - B65 +1</f>
        <v>81</v>
      </c>
      <c r="F65" s="16" t="n">
        <f aca="false">NETWORKDAYS(B65, C65, holiday!A$2:A$500)</f>
        <v>57</v>
      </c>
      <c r="G65" s="17" t="n">
        <f aca="false">D65/F65</f>
        <v>0.350877192982456</v>
      </c>
      <c r="H65" s="18" t="n">
        <f aca="false">_xlfn.FLOOR.MATH(G65, 0.25)</f>
        <v>0.25</v>
      </c>
      <c r="I65" s="18" t="n">
        <f aca="false">H65 + 0.25</f>
        <v>0.5</v>
      </c>
      <c r="J65" s="2" t="b">
        <f aca="false">COUNTIF(assign!$B$1:$B$526,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83</v>
      </c>
      <c r="B66" s="6" t="n">
        <v>45739</v>
      </c>
      <c r="C66" s="6" t="n">
        <v>45748</v>
      </c>
      <c r="D66" s="7" t="n">
        <v>15</v>
      </c>
      <c r="E66" s="16" t="n">
        <f aca="false">C66 - B66 +1</f>
        <v>10</v>
      </c>
      <c r="F66" s="16" t="n">
        <f aca="false">NETWORKDAYS(B66, C66, holiday!A$2:A$500)</f>
        <v>7</v>
      </c>
      <c r="G66" s="17" t="n">
        <f aca="false">D66/F66</f>
        <v>2.14285714285714</v>
      </c>
      <c r="H66" s="18" t="n">
        <f aca="false">_xlfn.FLOOR.MATH(G66, 0.25)</f>
        <v>2</v>
      </c>
      <c r="I66" s="18" t="n">
        <f aca="false">H66 + 0.25</f>
        <v>2.25</v>
      </c>
      <c r="J66" s="2" t="b">
        <f aca="false">COUNTIF(assign!$B$1:$B$526,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84</v>
      </c>
      <c r="B67" s="6" t="n">
        <v>45658</v>
      </c>
      <c r="C67" s="6" t="n">
        <v>45713</v>
      </c>
      <c r="D67" s="7" t="n">
        <v>10</v>
      </c>
      <c r="E67" s="16" t="n">
        <f aca="false">C67 - B67 +1</f>
        <v>56</v>
      </c>
      <c r="F67" s="16" t="n">
        <f aca="false">NETWORKDAYS(B67, C67, holiday!A$2:A$500)</f>
        <v>39</v>
      </c>
      <c r="G67" s="17" t="n">
        <f aca="false">D67/F67</f>
        <v>0.256410256410256</v>
      </c>
      <c r="H67" s="18" t="n">
        <f aca="false">_xlfn.FLOOR.MATH(G67, 0.25)</f>
        <v>0.25</v>
      </c>
      <c r="I67" s="18" t="n">
        <f aca="false">H67 + 0.25</f>
        <v>0.5</v>
      </c>
      <c r="J67" s="2" t="b">
        <f aca="false">COUNTIF(assign!$B$1:$B$526,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85</v>
      </c>
      <c r="B68" s="6" t="n">
        <v>45714</v>
      </c>
      <c r="C68" s="6" t="n">
        <v>45719</v>
      </c>
      <c r="D68" s="7" t="n">
        <v>10</v>
      </c>
      <c r="E68" s="16" t="n">
        <f aca="false">C68 - B68 +1</f>
        <v>6</v>
      </c>
      <c r="F68" s="16" t="n">
        <f aca="false">NETWORKDAYS(B68, C68, holiday!A$2:A$500)</f>
        <v>4</v>
      </c>
      <c r="G68" s="17" t="n">
        <f aca="false">D68/F68</f>
        <v>2.5</v>
      </c>
      <c r="H68" s="18" t="n">
        <f aca="false">_xlfn.FLOOR.MATH(G68, 0.25)</f>
        <v>2.5</v>
      </c>
      <c r="I68" s="18" t="n">
        <f aca="false">H68 + 0.25</f>
        <v>2.75</v>
      </c>
      <c r="J68" s="2" t="b">
        <f aca="false">COUNTIF(assign!$B$1:$B$526,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86</v>
      </c>
      <c r="B69" s="6" t="n">
        <v>45658</v>
      </c>
      <c r="C69" s="6" t="n">
        <v>45713</v>
      </c>
      <c r="D69" s="7" t="n">
        <v>15</v>
      </c>
      <c r="E69" s="16" t="n">
        <f aca="false">C69 - B69 +1</f>
        <v>56</v>
      </c>
      <c r="F69" s="16" t="n">
        <f aca="false">NETWORKDAYS(B69, C69, holiday!A$2:A$500)</f>
        <v>39</v>
      </c>
      <c r="G69" s="17" t="n">
        <f aca="false">D69/F69</f>
        <v>0.384615384615385</v>
      </c>
      <c r="H69" s="18" t="n">
        <f aca="false">_xlfn.FLOOR.MATH(G69, 0.25)</f>
        <v>0.25</v>
      </c>
      <c r="I69" s="18" t="n">
        <f aca="false">H69 + 0.25</f>
        <v>0.5</v>
      </c>
      <c r="J69" s="2" t="b">
        <f aca="false">COUNTIF(assign!$B$1:$B$526,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87</v>
      </c>
      <c r="B70" s="6" t="n">
        <v>45714</v>
      </c>
      <c r="C70" s="6" t="n">
        <v>45719</v>
      </c>
      <c r="D70" s="7" t="n">
        <v>10</v>
      </c>
      <c r="E70" s="16" t="n">
        <f aca="false">C70 - B70 +1</f>
        <v>6</v>
      </c>
      <c r="F70" s="16" t="n">
        <f aca="false">NETWORKDAYS(B70, C70, holiday!A$2:A$500)</f>
        <v>4</v>
      </c>
      <c r="G70" s="17" t="n">
        <f aca="false">D70/F70</f>
        <v>2.5</v>
      </c>
      <c r="H70" s="18" t="n">
        <f aca="false">_xlfn.FLOOR.MATH(G70, 0.25)</f>
        <v>2.5</v>
      </c>
      <c r="I70" s="18" t="n">
        <f aca="false">H70 + 0.25</f>
        <v>2.75</v>
      </c>
      <c r="J70" s="2" t="b">
        <f aca="false">COUNTIF(assign!$B$1:$B$526,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88</v>
      </c>
      <c r="B71" s="6" t="n">
        <v>45658</v>
      </c>
      <c r="C71" s="6" t="n">
        <v>45743</v>
      </c>
      <c r="D71" s="7" t="n">
        <v>30</v>
      </c>
      <c r="E71" s="16" t="n">
        <f aca="false">C71 - B71 +1</f>
        <v>86</v>
      </c>
      <c r="F71" s="16" t="n">
        <f aca="false">NETWORKDAYS(B71, C71, holiday!A$2:A$500)</f>
        <v>61</v>
      </c>
      <c r="G71" s="17" t="n">
        <f aca="false">D71/F71</f>
        <v>0.491803278688525</v>
      </c>
      <c r="H71" s="18" t="n">
        <f aca="false">_xlfn.FLOOR.MATH(G71, 0.25)</f>
        <v>0.25</v>
      </c>
      <c r="I71" s="18" t="n">
        <f aca="false">H71 + 0.25</f>
        <v>0.5</v>
      </c>
      <c r="J71" s="2" t="b">
        <f aca="false">COUNTIF(assign!$B$1:$B$526,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89</v>
      </c>
      <c r="B72" s="6" t="n">
        <v>45744</v>
      </c>
      <c r="C72" s="6" t="n">
        <v>45754</v>
      </c>
      <c r="D72" s="7" t="n">
        <v>15</v>
      </c>
      <c r="E72" s="16" t="n">
        <f aca="false">C72 - B72 +1</f>
        <v>11</v>
      </c>
      <c r="F72" s="16" t="n">
        <f aca="false">NETWORKDAYS(B72, C72, holiday!A$2:A$500)</f>
        <v>7</v>
      </c>
      <c r="G72" s="17" t="n">
        <f aca="false">D72/F72</f>
        <v>2.14285714285714</v>
      </c>
      <c r="H72" s="18" t="n">
        <f aca="false">_xlfn.FLOOR.MATH(G72, 0.25)</f>
        <v>2</v>
      </c>
      <c r="I72" s="18" t="n">
        <f aca="false">H72 + 0.25</f>
        <v>2.25</v>
      </c>
      <c r="J72" s="2" t="b">
        <f aca="false">COUNTIF(assign!$B$1:$B$526,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90</v>
      </c>
      <c r="B73" s="6" t="n">
        <v>45658</v>
      </c>
      <c r="C73" s="6" t="n">
        <v>45828</v>
      </c>
      <c r="D73" s="7" t="n">
        <v>30</v>
      </c>
      <c r="E73" s="16" t="n">
        <f aca="false">C73 - B73 +1</f>
        <v>171</v>
      </c>
      <c r="F73" s="16" t="n">
        <f aca="false">NETWORKDAYS(B73, C73, holiday!A$2:A$500)</f>
        <v>121</v>
      </c>
      <c r="G73" s="17" t="n">
        <f aca="false">D73/F73</f>
        <v>0.247933884297521</v>
      </c>
      <c r="H73" s="18" t="n">
        <f aca="false">_xlfn.FLOOR.MATH(G73, 0.25)</f>
        <v>0</v>
      </c>
      <c r="I73" s="18" t="n">
        <f aca="false">H73 + 0.25</f>
        <v>0.25</v>
      </c>
      <c r="J73" s="2" t="b">
        <f aca="false">COUNTIF(assign!$B$1:$B$526,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91</v>
      </c>
      <c r="B74" s="6" t="n">
        <v>45829</v>
      </c>
      <c r="C74" s="6" t="n">
        <v>45838</v>
      </c>
      <c r="D74" s="7" t="n">
        <v>10</v>
      </c>
      <c r="E74" s="16" t="n">
        <f aca="false">C74 - B74 +1</f>
        <v>10</v>
      </c>
      <c r="F74" s="16" t="n">
        <f aca="false">NETWORKDAYS(B74, C74, holiday!A$2:A$500)</f>
        <v>6</v>
      </c>
      <c r="G74" s="17" t="n">
        <f aca="false">D74/F74</f>
        <v>1.66666666666667</v>
      </c>
      <c r="H74" s="18" t="n">
        <f aca="false">_xlfn.FLOOR.MATH(G74, 0.25)</f>
        <v>1.5</v>
      </c>
      <c r="I74" s="18" t="n">
        <f aca="false">H74 + 0.25</f>
        <v>1.75</v>
      </c>
      <c r="J74" s="2" t="b">
        <f aca="false">COUNTIF(assign!$B$1:$B$526,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92</v>
      </c>
      <c r="B75" s="6" t="n">
        <v>45658</v>
      </c>
      <c r="C75" s="6" t="n">
        <v>45828</v>
      </c>
      <c r="D75" s="7" t="n">
        <v>40</v>
      </c>
      <c r="E75" s="16" t="n">
        <f aca="false">C75 - B75 +1</f>
        <v>171</v>
      </c>
      <c r="F75" s="16" t="n">
        <f aca="false">NETWORKDAYS(B75, C75, holiday!A$2:A$500)</f>
        <v>121</v>
      </c>
      <c r="G75" s="17" t="n">
        <f aca="false">D75/F75</f>
        <v>0.330578512396694</v>
      </c>
      <c r="H75" s="18" t="n">
        <f aca="false">_xlfn.FLOOR.MATH(G75, 0.25)</f>
        <v>0.25</v>
      </c>
      <c r="I75" s="18" t="n">
        <f aca="false">H75 + 0.25</f>
        <v>0.5</v>
      </c>
      <c r="J75" s="2" t="b">
        <f aca="false">COUNTIF(assign!$B$1:$B$526,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93</v>
      </c>
      <c r="B76" s="6" t="n">
        <v>45829</v>
      </c>
      <c r="C76" s="6" t="n">
        <v>45838</v>
      </c>
      <c r="D76" s="7" t="n">
        <v>15</v>
      </c>
      <c r="E76" s="16" t="n">
        <f aca="false">C76 - B76 +1</f>
        <v>10</v>
      </c>
      <c r="F76" s="16" t="n">
        <f aca="false">NETWORKDAYS(B76, C76, holiday!A$2:A$500)</f>
        <v>6</v>
      </c>
      <c r="G76" s="17" t="n">
        <f aca="false">D76/F76</f>
        <v>2.5</v>
      </c>
      <c r="H76" s="18" t="n">
        <f aca="false">_xlfn.FLOOR.MATH(G76, 0.25)</f>
        <v>2.5</v>
      </c>
      <c r="I76" s="18" t="n">
        <f aca="false">H76 + 0.25</f>
        <v>2.75</v>
      </c>
      <c r="J76" s="2" t="b">
        <f aca="false">COUNTIF(assign!$B$1:$B$526,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94</v>
      </c>
      <c r="B77" s="6" t="n">
        <v>45823</v>
      </c>
      <c r="C77" s="6" t="n">
        <v>45853</v>
      </c>
      <c r="D77" s="7" t="n">
        <v>50</v>
      </c>
      <c r="E77" s="16" t="n">
        <f aca="false">C77 - B77 +1</f>
        <v>31</v>
      </c>
      <c r="F77" s="16" t="n">
        <f aca="false">NETWORKDAYS(B77, C77, holiday!A$2:A$500)</f>
        <v>22</v>
      </c>
      <c r="G77" s="17" t="n">
        <f aca="false">D77/F77</f>
        <v>2.27272727272727</v>
      </c>
      <c r="H77" s="18" t="n">
        <f aca="false">_xlfn.FLOOR.MATH(G77, 0.25)</f>
        <v>2.25</v>
      </c>
      <c r="I77" s="18" t="n">
        <f aca="false">H77 + 0.25</f>
        <v>2.5</v>
      </c>
      <c r="J77" s="2" t="b">
        <f aca="false">COUNTIF(assign!$B$1:$B$526,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95</v>
      </c>
      <c r="B78" s="6" t="n">
        <v>45854</v>
      </c>
      <c r="C78" s="6" t="n">
        <v>45984</v>
      </c>
      <c r="D78" s="7" t="n">
        <v>20</v>
      </c>
      <c r="E78" s="16" t="n">
        <f aca="false">C78 - B78 +1</f>
        <v>131</v>
      </c>
      <c r="F78" s="16" t="n">
        <f aca="false">NETWORKDAYS(B78, C78, holiday!A$2:A$500)</f>
        <v>93</v>
      </c>
      <c r="G78" s="17" t="n">
        <f aca="false">D78/F78</f>
        <v>0.21505376344086</v>
      </c>
      <c r="H78" s="18" t="n">
        <f aca="false">_xlfn.FLOOR.MATH(G78, 0.25)</f>
        <v>0</v>
      </c>
      <c r="I78" s="18" t="n">
        <f aca="false">H78 + 0.25</f>
        <v>0.25</v>
      </c>
      <c r="J78" s="2" t="b">
        <f aca="false">COUNTIF(assign!$B$1:$B$526,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96</v>
      </c>
      <c r="B79" s="6" t="n">
        <v>45985</v>
      </c>
      <c r="C79" s="6" t="n">
        <v>45992</v>
      </c>
      <c r="D79" s="7" t="n">
        <v>10</v>
      </c>
      <c r="E79" s="16" t="n">
        <f aca="false">C79 - B79 +1</f>
        <v>8</v>
      </c>
      <c r="F79" s="16" t="n">
        <f aca="false">NETWORKDAYS(B79, C79, holiday!A$2:A$500)</f>
        <v>6</v>
      </c>
      <c r="G79" s="17" t="n">
        <f aca="false">D79/F79</f>
        <v>1.66666666666667</v>
      </c>
      <c r="H79" s="18" t="n">
        <f aca="false">_xlfn.FLOOR.MATH(G79, 0.25)</f>
        <v>1.5</v>
      </c>
      <c r="I79" s="18" t="n">
        <f aca="false">H79 + 0.25</f>
        <v>1.75</v>
      </c>
      <c r="J79" s="2" t="b">
        <f aca="false">COUNTIF(assign!$B$1:$B$526,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97</v>
      </c>
      <c r="B80" s="6" t="n">
        <v>45658</v>
      </c>
      <c r="C80" s="6" t="n">
        <v>45828</v>
      </c>
      <c r="D80" s="7" t="n">
        <v>20</v>
      </c>
      <c r="E80" s="16" t="n">
        <f aca="false">C80 - B80 +1</f>
        <v>171</v>
      </c>
      <c r="F80" s="16" t="n">
        <f aca="false">NETWORKDAYS(B80, C80, holiday!A$2:A$500)</f>
        <v>121</v>
      </c>
      <c r="G80" s="17" t="n">
        <f aca="false">D80/F80</f>
        <v>0.165289256198347</v>
      </c>
      <c r="H80" s="18" t="n">
        <f aca="false">_xlfn.FLOOR.MATH(G80, 0.25)</f>
        <v>0</v>
      </c>
      <c r="I80" s="18" t="n">
        <f aca="false">H80 + 0.25</f>
        <v>0.25</v>
      </c>
      <c r="J80" s="2" t="b">
        <f aca="false">COUNTIF(assign!$B$1:$B$526,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98</v>
      </c>
      <c r="B81" s="6" t="n">
        <v>45829</v>
      </c>
      <c r="C81" s="6" t="n">
        <v>45839</v>
      </c>
      <c r="D81" s="7" t="n">
        <v>10</v>
      </c>
      <c r="E81" s="16" t="n">
        <f aca="false">C81 - B81 +1</f>
        <v>11</v>
      </c>
      <c r="F81" s="16" t="n">
        <f aca="false">NETWORKDAYS(B81, C81, holiday!A$2:A$500)</f>
        <v>7</v>
      </c>
      <c r="G81" s="17" t="n">
        <f aca="false">D81/F81</f>
        <v>1.42857142857143</v>
      </c>
      <c r="H81" s="18" t="n">
        <f aca="false">_xlfn.FLOOR.MATH(G81, 0.25)</f>
        <v>1.25</v>
      </c>
      <c r="I81" s="18" t="n">
        <f aca="false">H81 + 0.25</f>
        <v>1.5</v>
      </c>
      <c r="J81" s="2" t="b">
        <f aca="false">COUNTIF(assign!$B$1:$B$526,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99</v>
      </c>
      <c r="B82" s="6" t="n">
        <v>45658</v>
      </c>
      <c r="C82" s="6" t="n">
        <v>45678</v>
      </c>
      <c r="D82" s="7" t="n">
        <v>10</v>
      </c>
      <c r="E82" s="16" t="n">
        <f aca="false">C82 - B82 +1</f>
        <v>21</v>
      </c>
      <c r="F82" s="16" t="n">
        <f aca="false">NETWORKDAYS(B82, C82, holiday!A$2:A$500)</f>
        <v>14</v>
      </c>
      <c r="G82" s="17" t="n">
        <f aca="false">D82/F82</f>
        <v>0.714285714285714</v>
      </c>
      <c r="H82" s="18" t="n">
        <f aca="false">_xlfn.FLOOR.MATH(G82, 0.25)</f>
        <v>0.5</v>
      </c>
      <c r="I82" s="18" t="n">
        <f aca="false">H82 + 0.25</f>
        <v>0.75</v>
      </c>
      <c r="J82" s="2" t="b">
        <f aca="false">COUNTIF(assign!$B$1:$B$526,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100</v>
      </c>
      <c r="B83" s="6" t="n">
        <v>45679</v>
      </c>
      <c r="C83" s="6" t="n">
        <v>45726</v>
      </c>
      <c r="D83" s="7" t="n">
        <v>5</v>
      </c>
      <c r="E83" s="16" t="n">
        <f aca="false">C83 - B83 +1</f>
        <v>48</v>
      </c>
      <c r="F83" s="16" t="n">
        <f aca="false">NETWORKDAYS(B83, C83, holiday!A$2:A$500)</f>
        <v>34</v>
      </c>
      <c r="G83" s="17" t="n">
        <f aca="false">D83/F83</f>
        <v>0.147058823529412</v>
      </c>
      <c r="H83" s="18" t="n">
        <f aca="false">_xlfn.FLOOR.MATH(G83, 0.25)</f>
        <v>0</v>
      </c>
      <c r="I83" s="18" t="n">
        <f aca="false">H83 + 0.25</f>
        <v>0.25</v>
      </c>
      <c r="J83" s="2" t="b">
        <f aca="false">COUNTIF(assign!$B$1:$B$526,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101</v>
      </c>
      <c r="B84" s="6" t="n">
        <v>45658</v>
      </c>
      <c r="C84" s="6" t="n">
        <v>45738</v>
      </c>
      <c r="D84" s="7" t="n">
        <v>50</v>
      </c>
      <c r="E84" s="16" t="n">
        <f aca="false">C84 - B84 +1</f>
        <v>81</v>
      </c>
      <c r="F84" s="16" t="n">
        <f aca="false">NETWORKDAYS(B84, C84, holiday!A$2:A$500)</f>
        <v>57</v>
      </c>
      <c r="G84" s="17" t="n">
        <f aca="false">D84/F84</f>
        <v>0.87719298245614</v>
      </c>
      <c r="H84" s="18" t="n">
        <f aca="false">_xlfn.FLOOR.MATH(G84, 0.25)</f>
        <v>0.75</v>
      </c>
      <c r="I84" s="18" t="n">
        <f aca="false">H84 + 0.25</f>
        <v>1</v>
      </c>
      <c r="J84" s="2" t="b">
        <f aca="false">COUNTIF(assign!$B$1:$B$526,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102</v>
      </c>
      <c r="B85" s="6" t="n">
        <v>45739</v>
      </c>
      <c r="C85" s="6" t="n">
        <v>45748</v>
      </c>
      <c r="D85" s="7" t="n">
        <v>30</v>
      </c>
      <c r="E85" s="16" t="n">
        <f aca="false">C85 - B85 +1</f>
        <v>10</v>
      </c>
      <c r="F85" s="16" t="n">
        <f aca="false">NETWORKDAYS(B85, C85, holiday!A$2:A$500)</f>
        <v>7</v>
      </c>
      <c r="G85" s="17" t="n">
        <f aca="false">D85/F85</f>
        <v>4.28571428571429</v>
      </c>
      <c r="H85" s="18" t="n">
        <f aca="false">_xlfn.FLOOR.MATH(G85, 0.25)</f>
        <v>4.25</v>
      </c>
      <c r="I85" s="18" t="n">
        <f aca="false">H85 + 0.25</f>
        <v>4.5</v>
      </c>
      <c r="J85" s="2" t="b">
        <f aca="false">COUNTIF(assign!$B$1:$B$526,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103</v>
      </c>
      <c r="B86" s="6" t="n">
        <v>45658</v>
      </c>
      <c r="C86" s="6" t="n">
        <v>45703</v>
      </c>
      <c r="D86" s="7" t="n">
        <v>10</v>
      </c>
      <c r="E86" s="16" t="n">
        <f aca="false">C86 - B86 +1</f>
        <v>46</v>
      </c>
      <c r="F86" s="16" t="n">
        <f aca="false">NETWORKDAYS(B86, C86, holiday!A$2:A$500)</f>
        <v>32</v>
      </c>
      <c r="G86" s="17" t="n">
        <f aca="false">D86/F86</f>
        <v>0.3125</v>
      </c>
      <c r="H86" s="18" t="n">
        <f aca="false">_xlfn.FLOOR.MATH(G86, 0.25)</f>
        <v>0.25</v>
      </c>
      <c r="I86" s="18" t="n">
        <f aca="false">H86 + 0.25</f>
        <v>0.5</v>
      </c>
      <c r="J86" s="2" t="b">
        <f aca="false">COUNTIF(assign!$B$1:$B$526,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104</v>
      </c>
      <c r="B87" s="6" t="n">
        <v>45704</v>
      </c>
      <c r="C87" s="6" t="n">
        <v>45713</v>
      </c>
      <c r="D87" s="7" t="n">
        <v>5</v>
      </c>
      <c r="E87" s="16" t="n">
        <f aca="false">C87 - B87 +1</f>
        <v>10</v>
      </c>
      <c r="F87" s="16" t="n">
        <f aca="false">NETWORKDAYS(B87, C87, holiday!A$2:A$500)</f>
        <v>7</v>
      </c>
      <c r="G87" s="17" t="n">
        <f aca="false">D87/F87</f>
        <v>0.714285714285714</v>
      </c>
      <c r="H87" s="18" t="n">
        <f aca="false">_xlfn.FLOOR.MATH(G87, 0.25)</f>
        <v>0.5</v>
      </c>
      <c r="I87" s="18" t="n">
        <f aca="false">H87 + 0.25</f>
        <v>0.75</v>
      </c>
      <c r="J87" s="2" t="b">
        <f aca="false">COUNTIF(assign!$B$1:$B$526,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105</v>
      </c>
      <c r="B88" s="6" t="n">
        <v>45667</v>
      </c>
      <c r="C88" s="6" t="n">
        <v>45682</v>
      </c>
      <c r="D88" s="7" t="n">
        <v>40</v>
      </c>
      <c r="E88" s="16" t="n">
        <f aca="false">C88 - B88 +1</f>
        <v>16</v>
      </c>
      <c r="F88" s="16" t="n">
        <f aca="false">NETWORKDAYS(B88, C88, holiday!A$2:A$500)</f>
        <v>11</v>
      </c>
      <c r="G88" s="17" t="n">
        <f aca="false">D88/F88</f>
        <v>3.63636363636364</v>
      </c>
      <c r="H88" s="18" t="n">
        <f aca="false">_xlfn.FLOOR.MATH(G88, 0.25)</f>
        <v>3.5</v>
      </c>
      <c r="I88" s="18" t="n">
        <f aca="false">H88 + 0.25</f>
        <v>3.75</v>
      </c>
      <c r="J88" s="2" t="b">
        <f aca="false">COUNTIF(assign!$B$1:$B$526,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106</v>
      </c>
      <c r="B89" s="6" t="n">
        <v>45683</v>
      </c>
      <c r="C89" s="6" t="n">
        <v>45793</v>
      </c>
      <c r="D89" s="7" t="n">
        <v>20</v>
      </c>
      <c r="E89" s="16" t="n">
        <f aca="false">C89 - B89 +1</f>
        <v>111</v>
      </c>
      <c r="F89" s="16" t="n">
        <f aca="false">NETWORKDAYS(B89, C89, holiday!A$2:A$500)</f>
        <v>79</v>
      </c>
      <c r="G89" s="17" t="n">
        <f aca="false">D89/F89</f>
        <v>0.253164556962025</v>
      </c>
      <c r="H89" s="18" t="n">
        <f aca="false">_xlfn.FLOOR.MATH(G89, 0.25)</f>
        <v>0.25</v>
      </c>
      <c r="I89" s="18" t="n">
        <f aca="false">H89 + 0.25</f>
        <v>0.5</v>
      </c>
      <c r="J89" s="2" t="b">
        <f aca="false">COUNTIF(assign!$B$1:$B$526,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107</v>
      </c>
      <c r="B90" s="6" t="n">
        <v>45794</v>
      </c>
      <c r="C90" s="6" t="n">
        <v>45809</v>
      </c>
      <c r="D90" s="7" t="n">
        <v>10</v>
      </c>
      <c r="E90" s="16" t="n">
        <f aca="false">C90 - B90 +1</f>
        <v>16</v>
      </c>
      <c r="F90" s="16" t="n">
        <f aca="false">NETWORKDAYS(B90, C90, holiday!A$2:A$500)</f>
        <v>10</v>
      </c>
      <c r="G90" s="17" t="n">
        <f aca="false">D90/F90</f>
        <v>1</v>
      </c>
      <c r="H90" s="18" t="n">
        <f aca="false">_xlfn.FLOOR.MATH(G90, 0.25)</f>
        <v>1</v>
      </c>
      <c r="I90" s="18" t="n">
        <f aca="false">H90 + 0.25</f>
        <v>1.25</v>
      </c>
      <c r="J90" s="2" t="b">
        <f aca="false">COUNTIF(assign!$B$1:$B$526,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20</v>
      </c>
      <c r="C2" s="19" t="n">
        <f aca="false">COUNTIF(expert!$A$2:$A$954, A2) &gt; 0</f>
        <v>1</v>
      </c>
      <c r="D2" s="19" t="n">
        <f aca="false">COUNTIF(task!$A$2:$A$603,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19</v>
      </c>
      <c r="C3" s="19" t="n">
        <f aca="false">COUNTIF(expert!$A$2:$A$954, A3) &gt; 0</f>
        <v>1</v>
      </c>
      <c r="D3" s="19" t="n">
        <f aca="false">COUNTIF(task!$A$2:$A$603,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19" t="n">
        <f aca="false">COUNTIF(expert!$A$2:$A$954, A4) &gt; 0</f>
        <v>1</v>
      </c>
      <c r="D4" s="19" t="n">
        <f aca="false">COUNTIF(task!$A$2:$A$603,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23</v>
      </c>
      <c r="C5" s="19" t="n">
        <f aca="false">COUNTIF(expert!$A$2:$A$954, A5) &gt; 0</f>
        <v>1</v>
      </c>
      <c r="D5" s="19" t="n">
        <f aca="false">COUNTIF(task!$A$2:$A$603,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19" t="n">
        <f aca="false">COUNTIF(expert!$A$2:$A$954, A6) &gt; 0</f>
        <v>1</v>
      </c>
      <c r="D6" s="19" t="n">
        <f aca="false">COUNTIF(task!$A$2:$A$603,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19" t="n">
        <f aca="false">COUNTIF(expert!$A$2:$A$954, A7) &gt; 0</f>
        <v>1</v>
      </c>
      <c r="D7" s="19" t="n">
        <f aca="false">COUNTIF(task!$A$2:$A$603,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26</v>
      </c>
      <c r="C8" s="19" t="n">
        <f aca="false">COUNTIF(expert!$A$2:$A$954, A8) &gt; 0</f>
        <v>1</v>
      </c>
      <c r="D8" s="19" t="n">
        <f aca="false">COUNTIF(task!$A$2:$A$603,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19" t="n">
        <f aca="false">COUNTIF(expert!$A$2:$A$954, A9) &gt; 0</f>
        <v>1</v>
      </c>
      <c r="D9" s="19" t="n">
        <f aca="false">COUNTIF(task!$A$2:$A$603, B9) &gt; 0</f>
        <v>1</v>
      </c>
    </row>
    <row r="10" customFormat="false" ht="12.75" hidden="false" customHeight="false" outlineLevel="0" collapsed="false">
      <c r="A10" s="20" t="s">
        <v>4</v>
      </c>
      <c r="B10" s="20" t="s">
        <v>28</v>
      </c>
      <c r="C10" s="19" t="n">
        <f aca="false">COUNTIF(expert!$A$2:$A$954, A10) &gt; 0</f>
        <v>1</v>
      </c>
      <c r="D10" s="19" t="n">
        <f aca="false">COUNTIF(task!$A$2:$A$603, B10) &gt; 0</f>
        <v>1</v>
      </c>
    </row>
    <row r="11" customFormat="false" ht="12.75" hidden="false" customHeight="false" outlineLevel="0" collapsed="false">
      <c r="A11" s="20" t="s">
        <v>4</v>
      </c>
      <c r="B11" s="20" t="s">
        <v>27</v>
      </c>
      <c r="C11" s="19" t="n">
        <f aca="false">COUNTIF(expert!$A$2:$A$954, A11) &gt; 0</f>
        <v>1</v>
      </c>
      <c r="D11" s="19" t="n">
        <f aca="false">COUNTIF(task!$A$2:$A$603, B11) &gt; 0</f>
        <v>1</v>
      </c>
    </row>
    <row r="12" customFormat="false" ht="12.75" hidden="false" customHeight="false" outlineLevel="0" collapsed="false">
      <c r="A12" s="20" t="s">
        <v>4</v>
      </c>
      <c r="B12" s="20" t="s">
        <v>30</v>
      </c>
      <c r="C12" s="19" t="n">
        <f aca="false">COUNTIF(expert!$A$2:$A$954, A12) &gt; 0</f>
        <v>1</v>
      </c>
      <c r="D12" s="19" t="n">
        <f aca="false">COUNTIF(task!$A$2:$A$603, B12) &gt; 0</f>
        <v>1</v>
      </c>
    </row>
    <row r="13" customFormat="false" ht="12.75" hidden="false" customHeight="false" outlineLevel="0" collapsed="false">
      <c r="A13" s="20" t="s">
        <v>4</v>
      </c>
      <c r="B13" s="20" t="s">
        <v>29</v>
      </c>
      <c r="C13" s="19" t="n">
        <f aca="false">COUNTIF(expert!$A$2:$A$954, A13) &gt; 0</f>
        <v>1</v>
      </c>
      <c r="D13" s="19" t="n">
        <f aca="false">COUNTIF(task!$A$2:$A$603, B13) &gt; 0</f>
        <v>1</v>
      </c>
    </row>
    <row r="14" customFormat="false" ht="12.75" hidden="false" customHeight="false" outlineLevel="0" collapsed="false">
      <c r="A14" s="20" t="s">
        <v>4</v>
      </c>
      <c r="B14" s="20" t="s">
        <v>32</v>
      </c>
      <c r="C14" s="19" t="n">
        <f aca="false">COUNTIF(expert!$A$2:$A$954, A14) &gt; 0</f>
        <v>1</v>
      </c>
      <c r="D14" s="19" t="n">
        <f aca="false">COUNTIF(task!$A$2:$A$603, B14) &gt; 0</f>
        <v>1</v>
      </c>
    </row>
    <row r="15" customFormat="false" ht="12.75" hidden="false" customHeight="false" outlineLevel="0" collapsed="false">
      <c r="A15" s="20" t="s">
        <v>4</v>
      </c>
      <c r="B15" s="20" t="s">
        <v>31</v>
      </c>
      <c r="C15" s="19" t="n">
        <f aca="false">COUNTIF(expert!$A$2:$A$954, A15) &gt; 0</f>
        <v>1</v>
      </c>
      <c r="D15" s="19" t="n">
        <f aca="false">COUNTIF(task!$A$2:$A$603, B15) &gt; 0</f>
        <v>1</v>
      </c>
    </row>
    <row r="16" customFormat="false" ht="12.75" hidden="false" customHeight="false" outlineLevel="0" collapsed="false">
      <c r="A16" s="20" t="s">
        <v>4</v>
      </c>
      <c r="B16" s="20" t="s">
        <v>34</v>
      </c>
      <c r="C16" s="19" t="n">
        <f aca="false">COUNTIF(expert!$A$2:$A$954, A16) &gt; 0</f>
        <v>1</v>
      </c>
      <c r="D16" s="19" t="n">
        <f aca="false">COUNTIF(task!$A$2:$A$603, B16) &gt; 0</f>
        <v>1</v>
      </c>
    </row>
    <row r="17" customFormat="false" ht="12.75" hidden="false" customHeight="false" outlineLevel="0" collapsed="false">
      <c r="A17" s="20" t="s">
        <v>4</v>
      </c>
      <c r="B17" s="20" t="s">
        <v>33</v>
      </c>
      <c r="C17" s="19" t="n">
        <f aca="false">COUNTIF(expert!$A$2:$A$954, A17) &gt; 0</f>
        <v>1</v>
      </c>
      <c r="D17" s="19" t="n">
        <f aca="false">COUNTIF(task!$A$2:$A$603, B17) &gt; 0</f>
        <v>1</v>
      </c>
    </row>
    <row r="18" customFormat="false" ht="12.75" hidden="false" customHeight="false" outlineLevel="0" collapsed="false">
      <c r="A18" s="20" t="s">
        <v>4</v>
      </c>
      <c r="B18" s="20" t="s">
        <v>36</v>
      </c>
      <c r="C18" s="19" t="n">
        <f aca="false">COUNTIF(expert!$A$2:$A$954, A18) &gt; 0</f>
        <v>1</v>
      </c>
      <c r="D18" s="19" t="n">
        <f aca="false">COUNTIF(task!$A$2:$A$603, B18) &gt; 0</f>
        <v>1</v>
      </c>
    </row>
    <row r="19" customFormat="false" ht="12.75" hidden="false" customHeight="false" outlineLevel="0" collapsed="false">
      <c r="A19" s="20" t="s">
        <v>4</v>
      </c>
      <c r="B19" s="20" t="s">
        <v>35</v>
      </c>
      <c r="C19" s="19" t="n">
        <f aca="false">COUNTIF(expert!$A$2:$A$954, A19) &gt; 0</f>
        <v>1</v>
      </c>
      <c r="D19" s="19" t="n">
        <f aca="false">COUNTIF(task!$A$2:$A$603, B19) &gt; 0</f>
        <v>1</v>
      </c>
    </row>
    <row r="20" customFormat="false" ht="12.75" hidden="false" customHeight="false" outlineLevel="0" collapsed="false">
      <c r="A20" s="20" t="s">
        <v>4</v>
      </c>
      <c r="B20" s="20" t="s">
        <v>38</v>
      </c>
      <c r="C20" s="19" t="n">
        <f aca="false">COUNTIF(expert!$A$2:$A$954, A20) &gt; 0</f>
        <v>1</v>
      </c>
      <c r="D20" s="19" t="n">
        <f aca="false">COUNTIF(task!$A$2:$A$603, B20) &gt; 0</f>
        <v>1</v>
      </c>
    </row>
    <row r="21" customFormat="false" ht="12.75" hidden="false" customHeight="false" outlineLevel="0" collapsed="false">
      <c r="A21" s="20" t="s">
        <v>4</v>
      </c>
      <c r="B21" s="20" t="s">
        <v>37</v>
      </c>
      <c r="C21" s="19" t="n">
        <f aca="false">COUNTIF(expert!$A$2:$A$954, A21) &gt; 0</f>
        <v>1</v>
      </c>
      <c r="D21" s="19" t="n">
        <f aca="false">COUNTIF(task!$A$2:$A$603, B21) &gt; 0</f>
        <v>1</v>
      </c>
    </row>
    <row r="22" customFormat="false" ht="12.75" hidden="false" customHeight="false" outlineLevel="0" collapsed="false">
      <c r="A22" s="20" t="s">
        <v>4</v>
      </c>
      <c r="B22" s="20" t="s">
        <v>39</v>
      </c>
      <c r="C22" s="19" t="n">
        <f aca="false">COUNTIF(expert!$A$2:$A$954, A22) &gt; 0</f>
        <v>1</v>
      </c>
      <c r="D22" s="19" t="n">
        <f aca="false">COUNTIF(task!$A$2:$A$603, B22) &gt; 0</f>
        <v>1</v>
      </c>
    </row>
    <row r="23" customFormat="false" ht="12.75" hidden="false" customHeight="false" outlineLevel="0" collapsed="false">
      <c r="A23" s="20" t="s">
        <v>4</v>
      </c>
      <c r="B23" s="20" t="s">
        <v>41</v>
      </c>
      <c r="C23" s="19" t="n">
        <f aca="false">COUNTIF(expert!$A$2:$A$954, A23) &gt; 0</f>
        <v>1</v>
      </c>
      <c r="D23" s="19" t="n">
        <f aca="false">COUNTIF(task!$A$2:$A$603, B23) &gt; 0</f>
        <v>1</v>
      </c>
    </row>
    <row r="24" customFormat="false" ht="12.75" hidden="false" customHeight="false" outlineLevel="0" collapsed="false">
      <c r="A24" s="20" t="s">
        <v>4</v>
      </c>
      <c r="B24" s="20" t="s">
        <v>40</v>
      </c>
      <c r="C24" s="19" t="n">
        <f aca="false">COUNTIF(expert!$A$2:$A$954, A24) &gt; 0</f>
        <v>1</v>
      </c>
      <c r="D24" s="19" t="n">
        <f aca="false">COUNTIF(task!$A$2:$A$603, B24) &gt; 0</f>
        <v>1</v>
      </c>
    </row>
    <row r="25" customFormat="false" ht="12.75" hidden="false" customHeight="false" outlineLevel="0" collapsed="false">
      <c r="A25" s="20" t="s">
        <v>4</v>
      </c>
      <c r="B25" s="20" t="s">
        <v>42</v>
      </c>
      <c r="C25" s="19" t="n">
        <f aca="false">COUNTIF(expert!$A$2:$A$954, A25) &gt; 0</f>
        <v>1</v>
      </c>
      <c r="D25" s="19" t="n">
        <f aca="false">COUNTIF(task!$A$2:$A$603, B25) &gt; 0</f>
        <v>1</v>
      </c>
    </row>
    <row r="26" customFormat="false" ht="12.75" hidden="false" customHeight="false" outlineLevel="0" collapsed="false">
      <c r="A26" s="20" t="s">
        <v>4</v>
      </c>
      <c r="B26" s="20" t="s">
        <v>44</v>
      </c>
      <c r="C26" s="19" t="n">
        <f aca="false">COUNTIF(expert!$A$2:$A$954, A26) &gt; 0</f>
        <v>1</v>
      </c>
      <c r="D26" s="19" t="n">
        <f aca="false">COUNTIF(task!$A$2:$A$603, B26) &gt; 0</f>
        <v>1</v>
      </c>
    </row>
    <row r="27" customFormat="false" ht="12.75" hidden="false" customHeight="false" outlineLevel="0" collapsed="false">
      <c r="A27" s="20" t="s">
        <v>4</v>
      </c>
      <c r="B27" s="20" t="s">
        <v>43</v>
      </c>
      <c r="C27" s="19" t="n">
        <f aca="false">COUNTIF(expert!$A$2:$A$954, A27) &gt; 0</f>
        <v>1</v>
      </c>
      <c r="D27" s="19" t="n">
        <f aca="false">COUNTIF(task!$A$2:$A$603, B27) &gt; 0</f>
        <v>1</v>
      </c>
    </row>
    <row r="28" customFormat="false" ht="12.75" hidden="false" customHeight="false" outlineLevel="0" collapsed="false">
      <c r="A28" s="20" t="s">
        <v>4</v>
      </c>
      <c r="B28" s="20" t="s">
        <v>45</v>
      </c>
      <c r="C28" s="19" t="n">
        <f aca="false">COUNTIF(expert!$A$2:$A$954, A28) &gt; 0</f>
        <v>1</v>
      </c>
      <c r="D28" s="19" t="n">
        <f aca="false">COUNTIF(task!$A$2:$A$603, B28) &gt; 0</f>
        <v>1</v>
      </c>
    </row>
    <row r="29" customFormat="false" ht="12.75" hidden="false" customHeight="false" outlineLevel="0" collapsed="false">
      <c r="A29" s="20" t="s">
        <v>4</v>
      </c>
      <c r="B29" s="20" t="s">
        <v>47</v>
      </c>
      <c r="C29" s="19" t="n">
        <f aca="false">COUNTIF(expert!$A$2:$A$954, A29) &gt; 0</f>
        <v>1</v>
      </c>
      <c r="D29" s="19" t="n">
        <f aca="false">COUNTIF(task!$A$2:$A$603, B29) &gt; 0</f>
        <v>1</v>
      </c>
    </row>
    <row r="30" customFormat="false" ht="12.75" hidden="false" customHeight="false" outlineLevel="0" collapsed="false">
      <c r="A30" s="20" t="s">
        <v>4</v>
      </c>
      <c r="B30" s="20" t="s">
        <v>46</v>
      </c>
      <c r="C30" s="19" t="n">
        <f aca="false">COUNTIF(expert!$A$2:$A$954, A30) &gt; 0</f>
        <v>1</v>
      </c>
      <c r="D30" s="19" t="n">
        <f aca="false">COUNTIF(task!$A$2:$A$603, B30) &gt; 0</f>
        <v>1</v>
      </c>
    </row>
    <row r="31" customFormat="false" ht="12.75" hidden="false" customHeight="false" outlineLevel="0" collapsed="false">
      <c r="A31" s="1" t="s">
        <v>6</v>
      </c>
      <c r="B31" s="1" t="s">
        <v>49</v>
      </c>
      <c r="C31" s="19" t="n">
        <f aca="false">COUNTIF(expert!$A$2:$A$954, A31) &gt; 0</f>
        <v>1</v>
      </c>
      <c r="D31" s="19" t="n">
        <f aca="false">COUNTIF(task!$A$2:$A$603, B31) &gt; 0</f>
        <v>1</v>
      </c>
    </row>
    <row r="32" customFormat="false" ht="12.75" hidden="false" customHeight="false" outlineLevel="0" collapsed="false">
      <c r="A32" s="1" t="s">
        <v>6</v>
      </c>
      <c r="B32" s="1" t="s">
        <v>48</v>
      </c>
      <c r="C32" s="19" t="n">
        <f aca="false">COUNTIF(expert!$A$2:$A$954, A32) &gt; 0</f>
        <v>1</v>
      </c>
      <c r="D32" s="19" t="n">
        <f aca="false">COUNTIF(task!$A$2:$A$603, B32) &gt; 0</f>
        <v>1</v>
      </c>
    </row>
    <row r="33" customFormat="false" ht="12.75" hidden="false" customHeight="false" outlineLevel="0" collapsed="false">
      <c r="A33" s="1" t="s">
        <v>6</v>
      </c>
      <c r="B33" s="1" t="s">
        <v>51</v>
      </c>
      <c r="C33" s="19" t="n">
        <f aca="false">COUNTIF(expert!$A$2:$A$954, A33) &gt; 0</f>
        <v>1</v>
      </c>
      <c r="D33" s="19" t="n">
        <f aca="false">COUNTIF(task!$A$2:$A$603, B33) &gt; 0</f>
        <v>1</v>
      </c>
    </row>
    <row r="34" customFormat="false" ht="12.75" hidden="false" customHeight="false" outlineLevel="0" collapsed="false">
      <c r="A34" s="1" t="s">
        <v>6</v>
      </c>
      <c r="B34" s="1" t="s">
        <v>50</v>
      </c>
      <c r="C34" s="19" t="n">
        <f aca="false">COUNTIF(expert!$A$2:$A$954, A34) &gt; 0</f>
        <v>1</v>
      </c>
      <c r="D34" s="19" t="n">
        <f aca="false">COUNTIF(task!$A$2:$A$603, B34) &gt; 0</f>
        <v>1</v>
      </c>
    </row>
    <row r="35" customFormat="false" ht="12.75" hidden="false" customHeight="false" outlineLevel="0" collapsed="false">
      <c r="A35" s="1" t="s">
        <v>6</v>
      </c>
      <c r="B35" s="1" t="s">
        <v>53</v>
      </c>
      <c r="C35" s="19" t="n">
        <f aca="false">COUNTIF(expert!$A$2:$A$954, A35) &gt; 0</f>
        <v>1</v>
      </c>
      <c r="D35" s="19" t="n">
        <f aca="false">COUNTIF(task!$A$2:$A$603, B35) &gt; 0</f>
        <v>1</v>
      </c>
    </row>
    <row r="36" customFormat="false" ht="12.75" hidden="false" customHeight="false" outlineLevel="0" collapsed="false">
      <c r="A36" s="1" t="s">
        <v>6</v>
      </c>
      <c r="B36" s="1" t="s">
        <v>52</v>
      </c>
      <c r="C36" s="19" t="n">
        <f aca="false">COUNTIF(expert!$A$2:$A$954, A36) &gt; 0</f>
        <v>1</v>
      </c>
      <c r="D36" s="19" t="n">
        <f aca="false">COUNTIF(task!$A$2:$A$603, B36) &gt; 0</f>
        <v>1</v>
      </c>
    </row>
    <row r="37" customFormat="false" ht="12.75" hidden="false" customHeight="false" outlineLevel="0" collapsed="false">
      <c r="A37" s="1" t="s">
        <v>6</v>
      </c>
      <c r="B37" s="1" t="s">
        <v>54</v>
      </c>
      <c r="C37" s="19" t="n">
        <f aca="false">COUNTIF(expert!$A$2:$A$954, A37) &gt; 0</f>
        <v>1</v>
      </c>
      <c r="D37" s="19" t="n">
        <f aca="false">COUNTIF(task!$A$2:$A$603, B37) &gt; 0</f>
        <v>1</v>
      </c>
    </row>
    <row r="38" customFormat="false" ht="12.75" hidden="false" customHeight="false" outlineLevel="0" collapsed="false">
      <c r="A38" s="1" t="s">
        <v>6</v>
      </c>
      <c r="B38" s="1" t="s">
        <v>56</v>
      </c>
      <c r="C38" s="19" t="n">
        <f aca="false">COUNTIF(expert!$A$2:$A$954, A38) &gt; 0</f>
        <v>1</v>
      </c>
      <c r="D38" s="19" t="n">
        <f aca="false">COUNTIF(task!$A$2:$A$603, B38) &gt; 0</f>
        <v>1</v>
      </c>
    </row>
    <row r="39" customFormat="false" ht="12.75" hidden="false" customHeight="false" outlineLevel="0" collapsed="false">
      <c r="A39" s="1" t="s">
        <v>6</v>
      </c>
      <c r="B39" s="1" t="s">
        <v>55</v>
      </c>
      <c r="C39" s="19" t="n">
        <f aca="false">COUNTIF(expert!$A$2:$A$954, A39) &gt; 0</f>
        <v>1</v>
      </c>
      <c r="D39" s="19" t="n">
        <f aca="false">COUNTIF(task!$A$2:$A$603, B39) &gt; 0</f>
        <v>1</v>
      </c>
    </row>
    <row r="40" customFormat="false" ht="12.75" hidden="false" customHeight="false" outlineLevel="0" collapsed="false">
      <c r="A40" s="1" t="s">
        <v>6</v>
      </c>
      <c r="B40" s="1" t="s">
        <v>57</v>
      </c>
      <c r="C40" s="19" t="n">
        <f aca="false">COUNTIF(expert!$A$2:$A$954, A40) &gt; 0</f>
        <v>1</v>
      </c>
      <c r="D40" s="19" t="n">
        <f aca="false">COUNTIF(task!$A$2:$A$603, B40) &gt; 0</f>
        <v>1</v>
      </c>
    </row>
    <row r="41" customFormat="false" ht="12.75" hidden="false" customHeight="false" outlineLevel="0" collapsed="false">
      <c r="A41" s="1" t="s">
        <v>6</v>
      </c>
      <c r="B41" s="1" t="s">
        <v>59</v>
      </c>
      <c r="C41" s="19" t="n">
        <f aca="false">COUNTIF(expert!$A$2:$A$954, A41) &gt; 0</f>
        <v>1</v>
      </c>
      <c r="D41" s="19" t="n">
        <f aca="false">COUNTIF(task!$A$2:$A$603, B41) &gt; 0</f>
        <v>1</v>
      </c>
    </row>
    <row r="42" customFormat="false" ht="12.75" hidden="false" customHeight="false" outlineLevel="0" collapsed="false">
      <c r="A42" s="1" t="s">
        <v>6</v>
      </c>
      <c r="B42" s="1" t="s">
        <v>58</v>
      </c>
      <c r="C42" s="19" t="n">
        <f aca="false">COUNTIF(expert!$A$2:$A$954, A42) &gt; 0</f>
        <v>1</v>
      </c>
      <c r="D42" s="19" t="n">
        <f aca="false">COUNTIF(task!$A$2:$A$603, B42) &gt; 0</f>
        <v>1</v>
      </c>
    </row>
    <row r="43" customFormat="false" ht="12.75" hidden="false" customHeight="false" outlineLevel="0" collapsed="false">
      <c r="A43" s="1" t="s">
        <v>6</v>
      </c>
      <c r="B43" s="1" t="s">
        <v>60</v>
      </c>
      <c r="C43" s="19" t="n">
        <f aca="false">COUNTIF(expert!$A$2:$A$954, A43) &gt; 0</f>
        <v>1</v>
      </c>
      <c r="D43" s="19" t="n">
        <f aca="false">COUNTIF(task!$A$2:$A$603, B43) &gt; 0</f>
        <v>1</v>
      </c>
    </row>
    <row r="44" customFormat="false" ht="12.75" hidden="false" customHeight="false" outlineLevel="0" collapsed="false">
      <c r="A44" s="1" t="s">
        <v>6</v>
      </c>
      <c r="B44" s="1" t="s">
        <v>62</v>
      </c>
      <c r="C44" s="19" t="n">
        <f aca="false">COUNTIF(expert!$A$2:$A$954, A44) &gt; 0</f>
        <v>1</v>
      </c>
      <c r="D44" s="19" t="n">
        <f aca="false">COUNTIF(task!$A$2:$A$603, B44) &gt; 0</f>
        <v>1</v>
      </c>
    </row>
    <row r="45" customFormat="false" ht="12.75" hidden="false" customHeight="false" outlineLevel="0" collapsed="false">
      <c r="A45" s="1" t="s">
        <v>6</v>
      </c>
      <c r="B45" s="1" t="s">
        <v>61</v>
      </c>
      <c r="C45" s="19" t="n">
        <f aca="false">COUNTIF(expert!$A$2:$A$954, A45) &gt; 0</f>
        <v>1</v>
      </c>
      <c r="D45" s="19" t="n">
        <f aca="false">COUNTIF(task!$A$2:$A$603, B45) &gt; 0</f>
        <v>1</v>
      </c>
    </row>
    <row r="46" customFormat="false" ht="12.75" hidden="false" customHeight="false" outlineLevel="0" collapsed="false">
      <c r="A46" s="20" t="s">
        <v>7</v>
      </c>
      <c r="B46" s="20" t="s">
        <v>63</v>
      </c>
      <c r="C46" s="19" t="n">
        <f aca="false">COUNTIF(expert!$A$2:$A$954, A46) &gt; 0</f>
        <v>1</v>
      </c>
      <c r="D46" s="19" t="n">
        <f aca="false">COUNTIF(task!$A$2:$A$603, B46) &gt; 0</f>
        <v>1</v>
      </c>
    </row>
    <row r="47" customFormat="false" ht="12.75" hidden="false" customHeight="false" outlineLevel="0" collapsed="false">
      <c r="A47" s="20" t="s">
        <v>7</v>
      </c>
      <c r="B47" s="20" t="s">
        <v>65</v>
      </c>
      <c r="C47" s="19" t="n">
        <f aca="false">COUNTIF(expert!$A$2:$A$954, A47) &gt; 0</f>
        <v>1</v>
      </c>
      <c r="D47" s="19" t="n">
        <f aca="false">COUNTIF(task!$A$2:$A$603, B47) &gt; 0</f>
        <v>1</v>
      </c>
    </row>
    <row r="48" customFormat="false" ht="12.75" hidden="false" customHeight="false" outlineLevel="0" collapsed="false">
      <c r="A48" s="20" t="s">
        <v>7</v>
      </c>
      <c r="B48" s="20" t="s">
        <v>64</v>
      </c>
      <c r="C48" s="19" t="n">
        <f aca="false">COUNTIF(expert!$A$2:$A$954, A48) &gt; 0</f>
        <v>1</v>
      </c>
      <c r="D48" s="19" t="n">
        <f aca="false">COUNTIF(task!$A$2:$A$603, B48) &gt; 0</f>
        <v>1</v>
      </c>
    </row>
    <row r="49" customFormat="false" ht="12.75" hidden="false" customHeight="false" outlineLevel="0" collapsed="false">
      <c r="A49" s="20" t="s">
        <v>7</v>
      </c>
      <c r="B49" s="20" t="s">
        <v>66</v>
      </c>
      <c r="C49" s="19" t="n">
        <f aca="false">COUNTIF(expert!$A$2:$A$954, A49) &gt; 0</f>
        <v>1</v>
      </c>
      <c r="D49" s="19" t="n">
        <f aca="false">COUNTIF(task!$A$2:$A$603, B49) &gt; 0</f>
        <v>1</v>
      </c>
    </row>
    <row r="50" customFormat="false" ht="12.75" hidden="false" customHeight="false" outlineLevel="0" collapsed="false">
      <c r="A50" s="20" t="s">
        <v>7</v>
      </c>
      <c r="B50" s="20" t="s">
        <v>68</v>
      </c>
      <c r="C50" s="19" t="n">
        <f aca="false">COUNTIF(expert!$A$2:$A$954, A50) &gt; 0</f>
        <v>1</v>
      </c>
      <c r="D50" s="19" t="n">
        <f aca="false">COUNTIF(task!$A$2:$A$603, B50) &gt; 0</f>
        <v>1</v>
      </c>
    </row>
    <row r="51" customFormat="false" ht="12.75" hidden="false" customHeight="false" outlineLevel="0" collapsed="false">
      <c r="A51" s="20" t="s">
        <v>7</v>
      </c>
      <c r="B51" s="20" t="s">
        <v>67</v>
      </c>
      <c r="C51" s="19" t="n">
        <f aca="false">COUNTIF(expert!$A$2:$A$954, A51) &gt; 0</f>
        <v>1</v>
      </c>
      <c r="D51" s="19" t="n">
        <f aca="false">COUNTIF(task!$A$2:$A$603, B51) &gt; 0</f>
        <v>1</v>
      </c>
    </row>
    <row r="52" customFormat="false" ht="12.75" hidden="false" customHeight="false" outlineLevel="0" collapsed="false">
      <c r="A52" s="20" t="s">
        <v>7</v>
      </c>
      <c r="B52" s="20" t="s">
        <v>70</v>
      </c>
      <c r="C52" s="19" t="n">
        <f aca="false">COUNTIF(expert!$A$2:$A$954, A52) &gt; 0</f>
        <v>1</v>
      </c>
      <c r="D52" s="19" t="n">
        <f aca="false">COUNTIF(task!$A$2:$A$603, B52) &gt; 0</f>
        <v>1</v>
      </c>
    </row>
    <row r="53" customFormat="false" ht="12.75" hidden="false" customHeight="false" outlineLevel="0" collapsed="false">
      <c r="A53" s="20" t="s">
        <v>7</v>
      </c>
      <c r="B53" s="20" t="s">
        <v>69</v>
      </c>
      <c r="C53" s="19" t="n">
        <f aca="false">COUNTIF(expert!$A$2:$A$954, A53) &gt; 0</f>
        <v>1</v>
      </c>
      <c r="D53" s="19" t="n">
        <f aca="false">COUNTIF(task!$A$2:$A$603, B53) &gt; 0</f>
        <v>1</v>
      </c>
    </row>
    <row r="54" customFormat="false" ht="12.75" hidden="false" customHeight="false" outlineLevel="0" collapsed="false">
      <c r="A54" s="20" t="s">
        <v>7</v>
      </c>
      <c r="B54" s="20" t="s">
        <v>71</v>
      </c>
      <c r="C54" s="19" t="n">
        <f aca="false">COUNTIF(expert!$A$2:$A$954, A54) &gt; 0</f>
        <v>1</v>
      </c>
      <c r="D54" s="19" t="n">
        <f aca="false">COUNTIF(task!$A$2:$A$603, B54) &gt; 0</f>
        <v>1</v>
      </c>
    </row>
    <row r="55" customFormat="false" ht="12.75" hidden="false" customHeight="false" outlineLevel="0" collapsed="false">
      <c r="A55" s="20" t="s">
        <v>7</v>
      </c>
      <c r="B55" s="20" t="s">
        <v>73</v>
      </c>
      <c r="C55" s="19" t="n">
        <f aca="false">COUNTIF(expert!$A$2:$A$954, A55) &gt; 0</f>
        <v>1</v>
      </c>
      <c r="D55" s="19" t="n">
        <f aca="false">COUNTIF(task!$A$2:$A$603, B55) &gt; 0</f>
        <v>1</v>
      </c>
    </row>
    <row r="56" customFormat="false" ht="12.75" hidden="false" customHeight="false" outlineLevel="0" collapsed="false">
      <c r="A56" s="20" t="s">
        <v>7</v>
      </c>
      <c r="B56" s="20" t="s">
        <v>72</v>
      </c>
      <c r="C56" s="19" t="n">
        <f aca="false">COUNTIF(expert!$A$2:$A$954, A56) &gt; 0</f>
        <v>1</v>
      </c>
      <c r="D56" s="19" t="n">
        <f aca="false">COUNTIF(task!$A$2:$A$603, B56) &gt; 0</f>
        <v>1</v>
      </c>
    </row>
    <row r="57" customFormat="false" ht="12.75" hidden="false" customHeight="false" outlineLevel="0" collapsed="false">
      <c r="A57" s="20" t="s">
        <v>7</v>
      </c>
      <c r="B57" s="20" t="s">
        <v>74</v>
      </c>
      <c r="C57" s="19" t="n">
        <f aca="false">COUNTIF(expert!$A$2:$A$954, A57) &gt; 0</f>
        <v>1</v>
      </c>
      <c r="D57" s="19" t="n">
        <f aca="false">COUNTIF(task!$A$2:$A$603, B57) &gt; 0</f>
        <v>1</v>
      </c>
    </row>
    <row r="58" customFormat="false" ht="12.75" hidden="false" customHeight="false" outlineLevel="0" collapsed="false">
      <c r="A58" s="20" t="s">
        <v>7</v>
      </c>
      <c r="B58" s="20" t="s">
        <v>76</v>
      </c>
      <c r="C58" s="19" t="n">
        <f aca="false">COUNTIF(expert!$A$2:$A$954, A58) &gt; 0</f>
        <v>1</v>
      </c>
      <c r="D58" s="19" t="n">
        <f aca="false">COUNTIF(task!$A$2:$A$603, B58) &gt; 0</f>
        <v>1</v>
      </c>
    </row>
    <row r="59" customFormat="false" ht="12.75" hidden="false" customHeight="false" outlineLevel="0" collapsed="false">
      <c r="A59" s="20" t="s">
        <v>7</v>
      </c>
      <c r="B59" s="20" t="s">
        <v>75</v>
      </c>
      <c r="C59" s="19" t="n">
        <f aca="false">COUNTIF(expert!$A$2:$A$954, A59) &gt; 0</f>
        <v>1</v>
      </c>
      <c r="D59" s="19" t="n">
        <f aca="false">COUNTIF(task!$A$2:$A$603, B59) &gt; 0</f>
        <v>1</v>
      </c>
    </row>
    <row r="60" customFormat="false" ht="12.75" hidden="false" customHeight="false" outlineLevel="0" collapsed="false">
      <c r="A60" s="20" t="s">
        <v>7</v>
      </c>
      <c r="B60" s="20" t="s">
        <v>77</v>
      </c>
      <c r="C60" s="19" t="n">
        <f aca="false">COUNTIF(expert!$A$2:$A$954, A60) &gt; 0</f>
        <v>1</v>
      </c>
      <c r="D60" s="19" t="n">
        <f aca="false">COUNTIF(task!$A$2:$A$603, B60) &gt; 0</f>
        <v>1</v>
      </c>
    </row>
    <row r="61" customFormat="false" ht="12.75" hidden="false" customHeight="false" outlineLevel="0" collapsed="false">
      <c r="A61" s="20" t="s">
        <v>7</v>
      </c>
      <c r="B61" s="20" t="s">
        <v>79</v>
      </c>
      <c r="C61" s="19" t="n">
        <f aca="false">COUNTIF(expert!$A$2:$A$954, A61) &gt; 0</f>
        <v>1</v>
      </c>
      <c r="D61" s="19" t="n">
        <f aca="false">COUNTIF(task!$A$2:$A$603, B61) &gt; 0</f>
        <v>1</v>
      </c>
    </row>
    <row r="62" customFormat="false" ht="12.75" hidden="false" customHeight="false" outlineLevel="0" collapsed="false">
      <c r="A62" s="20" t="s">
        <v>7</v>
      </c>
      <c r="B62" s="20" t="s">
        <v>78</v>
      </c>
      <c r="C62" s="19" t="n">
        <f aca="false">COUNTIF(expert!$A$2:$A$954, A62) &gt; 0</f>
        <v>1</v>
      </c>
      <c r="D62" s="19" t="n">
        <f aca="false">COUNTIF(task!$A$2:$A$603, B62) &gt; 0</f>
        <v>1</v>
      </c>
    </row>
    <row r="63" customFormat="false" ht="12.75" hidden="false" customHeight="false" outlineLevel="0" collapsed="false">
      <c r="A63" s="1" t="s">
        <v>8</v>
      </c>
      <c r="B63" s="1" t="s">
        <v>81</v>
      </c>
      <c r="C63" s="19" t="n">
        <f aca="false">COUNTIF(expert!$A$2:$A$954, A63) &gt; 0</f>
        <v>1</v>
      </c>
      <c r="D63" s="19" t="n">
        <f aca="false">COUNTIF(task!$A$2:$A$603, B63) &gt; 0</f>
        <v>1</v>
      </c>
    </row>
    <row r="64" customFormat="false" ht="12.75" hidden="false" customHeight="false" outlineLevel="0" collapsed="false">
      <c r="A64" s="1" t="s">
        <v>8</v>
      </c>
      <c r="B64" s="1" t="s">
        <v>80</v>
      </c>
      <c r="C64" s="19" t="n">
        <f aca="false">COUNTIF(expert!$A$2:$A$954, A64) &gt; 0</f>
        <v>1</v>
      </c>
      <c r="D64" s="19" t="n">
        <f aca="false">COUNTIF(task!$A$2:$A$603, B64) &gt; 0</f>
        <v>1</v>
      </c>
    </row>
    <row r="65" customFormat="false" ht="12.75" hidden="false" customHeight="false" outlineLevel="0" collapsed="false">
      <c r="A65" s="1" t="s">
        <v>8</v>
      </c>
      <c r="B65" s="1" t="s">
        <v>83</v>
      </c>
      <c r="C65" s="19" t="n">
        <f aca="false">COUNTIF(expert!$A$2:$A$954, A65) &gt; 0</f>
        <v>1</v>
      </c>
      <c r="D65" s="19" t="n">
        <f aca="false">COUNTIF(task!$A$2:$A$603, B65) &gt; 0</f>
        <v>1</v>
      </c>
    </row>
    <row r="66" customFormat="false" ht="12.75" hidden="false" customHeight="false" outlineLevel="0" collapsed="false">
      <c r="A66" s="1" t="s">
        <v>8</v>
      </c>
      <c r="B66" s="1" t="s">
        <v>82</v>
      </c>
      <c r="C66" s="19" t="n">
        <f aca="false">COUNTIF(expert!$A$2:$A$954, A66) &gt; 0</f>
        <v>1</v>
      </c>
      <c r="D66" s="19" t="n">
        <f aca="false">COUNTIF(task!$A$2:$A$603, B66) &gt; 0</f>
        <v>1</v>
      </c>
    </row>
    <row r="67" customFormat="false" ht="12.75" hidden="false" customHeight="false" outlineLevel="0" collapsed="false">
      <c r="A67" s="1" t="s">
        <v>8</v>
      </c>
      <c r="B67" s="1" t="s">
        <v>85</v>
      </c>
      <c r="C67" s="19" t="n">
        <f aca="false">COUNTIF(expert!$A$2:$A$954, A67) &gt; 0</f>
        <v>1</v>
      </c>
      <c r="D67" s="19" t="n">
        <f aca="false">COUNTIF(task!$A$2:$A$603, B67) &gt; 0</f>
        <v>1</v>
      </c>
    </row>
    <row r="68" customFormat="false" ht="12.75" hidden="false" customHeight="false" outlineLevel="0" collapsed="false">
      <c r="A68" s="1" t="s">
        <v>8</v>
      </c>
      <c r="B68" s="1" t="s">
        <v>84</v>
      </c>
      <c r="C68" s="19" t="n">
        <f aca="false">COUNTIF(expert!$A$2:$A$954, A68) &gt; 0</f>
        <v>1</v>
      </c>
      <c r="D68" s="19" t="n">
        <f aca="false">COUNTIF(task!$A$2:$A$603, B68) &gt; 0</f>
        <v>1</v>
      </c>
    </row>
    <row r="69" customFormat="false" ht="12.75" hidden="false" customHeight="false" outlineLevel="0" collapsed="false">
      <c r="A69" s="20" t="s">
        <v>9</v>
      </c>
      <c r="B69" s="20" t="s">
        <v>87</v>
      </c>
      <c r="C69" s="19" t="n">
        <f aca="false">COUNTIF(expert!$A$2:$A$954, A69) &gt; 0</f>
        <v>1</v>
      </c>
      <c r="D69" s="19" t="n">
        <f aca="false">COUNTIF(task!$A$2:$A$603, B69) &gt; 0</f>
        <v>1</v>
      </c>
    </row>
    <row r="70" customFormat="false" ht="12.75" hidden="false" customHeight="false" outlineLevel="0" collapsed="false">
      <c r="A70" s="20" t="s">
        <v>9</v>
      </c>
      <c r="B70" s="20" t="s">
        <v>86</v>
      </c>
      <c r="C70" s="19" t="n">
        <f aca="false">COUNTIF(expert!$A$2:$A$954, A70) &gt; 0</f>
        <v>1</v>
      </c>
      <c r="D70" s="19" t="n">
        <f aca="false">COUNTIF(task!$A$2:$A$603, B70) &gt; 0</f>
        <v>1</v>
      </c>
    </row>
    <row r="71" customFormat="false" ht="12.75" hidden="false" customHeight="false" outlineLevel="0" collapsed="false">
      <c r="A71" s="20" t="s">
        <v>9</v>
      </c>
      <c r="B71" s="20" t="s">
        <v>89</v>
      </c>
      <c r="C71" s="19" t="n">
        <f aca="false">COUNTIF(expert!$A$2:$A$954, A71) &gt; 0</f>
        <v>1</v>
      </c>
      <c r="D71" s="19" t="n">
        <f aca="false">COUNTIF(task!$A$2:$A$603, B71) &gt; 0</f>
        <v>1</v>
      </c>
    </row>
    <row r="72" customFormat="false" ht="12.75" hidden="false" customHeight="false" outlineLevel="0" collapsed="false">
      <c r="A72" s="20" t="s">
        <v>9</v>
      </c>
      <c r="B72" s="20" t="s">
        <v>88</v>
      </c>
      <c r="C72" s="19" t="n">
        <f aca="false">COUNTIF(expert!$A$2:$A$954, A72) &gt; 0</f>
        <v>1</v>
      </c>
      <c r="D72" s="19" t="n">
        <f aca="false">COUNTIF(task!$A$2:$A$603, B72) &gt; 0</f>
        <v>1</v>
      </c>
    </row>
    <row r="73" customFormat="false" ht="12.75" hidden="false" customHeight="false" outlineLevel="0" collapsed="false">
      <c r="A73" s="20" t="s">
        <v>9</v>
      </c>
      <c r="B73" s="20" t="s">
        <v>91</v>
      </c>
      <c r="C73" s="19" t="n">
        <f aca="false">COUNTIF(expert!$A$2:$A$954, A73) &gt; 0</f>
        <v>1</v>
      </c>
      <c r="D73" s="19" t="n">
        <f aca="false">COUNTIF(task!$A$2:$A$603, B73) &gt; 0</f>
        <v>1</v>
      </c>
    </row>
    <row r="74" customFormat="false" ht="12.75" hidden="false" customHeight="false" outlineLevel="0" collapsed="false">
      <c r="A74" s="20" t="s">
        <v>9</v>
      </c>
      <c r="B74" s="20" t="s">
        <v>90</v>
      </c>
      <c r="C74" s="19" t="n">
        <f aca="false">COUNTIF(expert!$A$2:$A$954, A74) &gt; 0</f>
        <v>1</v>
      </c>
      <c r="D74" s="19" t="n">
        <f aca="false">COUNTIF(task!$A$2:$A$603, B74) &gt; 0</f>
        <v>1</v>
      </c>
    </row>
    <row r="75" customFormat="false" ht="12.75" hidden="false" customHeight="false" outlineLevel="0" collapsed="false">
      <c r="A75" s="20" t="s">
        <v>9</v>
      </c>
      <c r="B75" s="20" t="s">
        <v>93</v>
      </c>
      <c r="C75" s="19" t="n">
        <f aca="false">COUNTIF(expert!$A$2:$A$954, A75) &gt; 0</f>
        <v>1</v>
      </c>
      <c r="D75" s="19" t="n">
        <f aca="false">COUNTIF(task!$A$2:$A$603, B75) &gt; 0</f>
        <v>1</v>
      </c>
    </row>
    <row r="76" customFormat="false" ht="12.75" hidden="false" customHeight="false" outlineLevel="0" collapsed="false">
      <c r="A76" s="20" t="s">
        <v>9</v>
      </c>
      <c r="B76" s="20" t="s">
        <v>92</v>
      </c>
      <c r="C76" s="19" t="n">
        <f aca="false">COUNTIF(expert!$A$2:$A$954, A76) &gt; 0</f>
        <v>1</v>
      </c>
      <c r="D76" s="19" t="n">
        <f aca="false">COUNTIF(task!$A$2:$A$603, B76) &gt; 0</f>
        <v>1</v>
      </c>
    </row>
    <row r="77" customFormat="false" ht="12.75" hidden="false" customHeight="false" outlineLevel="0" collapsed="false">
      <c r="A77" s="20" t="s">
        <v>9</v>
      </c>
      <c r="B77" s="20" t="s">
        <v>94</v>
      </c>
      <c r="C77" s="19" t="n">
        <f aca="false">COUNTIF(expert!$A$2:$A$954, A77) &gt; 0</f>
        <v>1</v>
      </c>
      <c r="D77" s="19" t="n">
        <f aca="false">COUNTIF(task!$A$2:$A$603, B77) &gt; 0</f>
        <v>1</v>
      </c>
    </row>
    <row r="78" customFormat="false" ht="12.75" hidden="false" customHeight="false" outlineLevel="0" collapsed="false">
      <c r="A78" s="20" t="s">
        <v>9</v>
      </c>
      <c r="B78" s="20" t="s">
        <v>96</v>
      </c>
      <c r="C78" s="19" t="n">
        <f aca="false">COUNTIF(expert!$A$2:$A$954, A78) &gt; 0</f>
        <v>1</v>
      </c>
      <c r="D78" s="19" t="n">
        <f aca="false">COUNTIF(task!$A$2:$A$603, B78) &gt; 0</f>
        <v>1</v>
      </c>
    </row>
    <row r="79" customFormat="false" ht="12.75" hidden="false" customHeight="false" outlineLevel="0" collapsed="false">
      <c r="A79" s="20" t="s">
        <v>9</v>
      </c>
      <c r="B79" s="20" t="s">
        <v>95</v>
      </c>
      <c r="C79" s="19" t="n">
        <f aca="false">COUNTIF(expert!$A$2:$A$954, A79) &gt; 0</f>
        <v>1</v>
      </c>
      <c r="D79" s="19" t="n">
        <f aca="false">COUNTIF(task!$A$2:$A$603, B79) &gt; 0</f>
        <v>1</v>
      </c>
    </row>
    <row r="80" customFormat="false" ht="12.75" hidden="false" customHeight="false" outlineLevel="0" collapsed="false">
      <c r="A80" s="20" t="s">
        <v>10</v>
      </c>
      <c r="B80" s="20" t="s">
        <v>98</v>
      </c>
      <c r="C80" s="19" t="n">
        <f aca="false">COUNTIF(expert!$A$2:$A$954, A80) &gt; 0</f>
        <v>1</v>
      </c>
      <c r="D80" s="19" t="n">
        <f aca="false">COUNTIF(task!$A$2:$A$603, B80) &gt; 0</f>
        <v>1</v>
      </c>
    </row>
    <row r="81" customFormat="false" ht="12.75" hidden="false" customHeight="false" outlineLevel="0" collapsed="false">
      <c r="A81" s="20" t="s">
        <v>10</v>
      </c>
      <c r="B81" s="20" t="s">
        <v>97</v>
      </c>
      <c r="C81" s="19" t="n">
        <f aca="false">COUNTIF(expert!$A$2:$A$954, A81) &gt; 0</f>
        <v>1</v>
      </c>
      <c r="D81" s="19" t="n">
        <f aca="false">COUNTIF(task!$A$2:$A$603, B81) &gt; 0</f>
        <v>1</v>
      </c>
    </row>
    <row r="82" customFormat="false" ht="12.75" hidden="false" customHeight="false" outlineLevel="0" collapsed="false">
      <c r="A82" s="20" t="s">
        <v>10</v>
      </c>
      <c r="B82" s="20" t="s">
        <v>100</v>
      </c>
      <c r="C82" s="19" t="n">
        <f aca="false">COUNTIF(expert!$A$2:$A$954, A82) &gt; 0</f>
        <v>1</v>
      </c>
      <c r="D82" s="19" t="n">
        <f aca="false">COUNTIF(task!$A$2:$A$603, B82) &gt; 0</f>
        <v>1</v>
      </c>
    </row>
    <row r="83" customFormat="false" ht="12.75" hidden="false" customHeight="false" outlineLevel="0" collapsed="false">
      <c r="A83" s="20" t="s">
        <v>10</v>
      </c>
      <c r="B83" s="20" t="s">
        <v>99</v>
      </c>
      <c r="C83" s="19" t="n">
        <f aca="false">COUNTIF(expert!$A$2:$A$954, A83) &gt; 0</f>
        <v>1</v>
      </c>
      <c r="D83" s="19" t="n">
        <f aca="false">COUNTIF(task!$A$2:$A$603, B83) &gt; 0</f>
        <v>1</v>
      </c>
    </row>
    <row r="84" customFormat="false" ht="12.75" hidden="false" customHeight="false" outlineLevel="0" collapsed="false">
      <c r="A84" s="20" t="s">
        <v>10</v>
      </c>
      <c r="B84" s="20" t="s">
        <v>102</v>
      </c>
      <c r="C84" s="19" t="n">
        <f aca="false">COUNTIF(expert!$A$2:$A$954, A84) &gt; 0</f>
        <v>1</v>
      </c>
      <c r="D84" s="19" t="n">
        <f aca="false">COUNTIF(task!$A$2:$A$603, B84) &gt; 0</f>
        <v>1</v>
      </c>
    </row>
    <row r="85" customFormat="false" ht="12.75" hidden="false" customHeight="false" outlineLevel="0" collapsed="false">
      <c r="A85" s="20" t="s">
        <v>10</v>
      </c>
      <c r="B85" s="20" t="s">
        <v>101</v>
      </c>
      <c r="C85" s="19" t="n">
        <f aca="false">COUNTIF(expert!$A$2:$A$954, A85) &gt; 0</f>
        <v>1</v>
      </c>
      <c r="D85" s="19" t="n">
        <f aca="false">COUNTIF(task!$A$2:$A$603, B85) &gt; 0</f>
        <v>1</v>
      </c>
    </row>
    <row r="86" customFormat="false" ht="12.75" hidden="false" customHeight="false" outlineLevel="0" collapsed="false">
      <c r="A86" s="20" t="s">
        <v>10</v>
      </c>
      <c r="B86" s="20" t="s">
        <v>104</v>
      </c>
      <c r="C86" s="19" t="n">
        <f aca="false">COUNTIF(expert!$A$2:$A$954, A86) &gt; 0</f>
        <v>1</v>
      </c>
      <c r="D86" s="19" t="n">
        <f aca="false">COUNTIF(task!$A$2:$A$603, B86) &gt; 0</f>
        <v>1</v>
      </c>
    </row>
    <row r="87" customFormat="false" ht="12.75" hidden="false" customHeight="false" outlineLevel="0" collapsed="false">
      <c r="A87" s="20" t="s">
        <v>10</v>
      </c>
      <c r="B87" s="20" t="s">
        <v>103</v>
      </c>
      <c r="C87" s="19" t="n">
        <f aca="false">COUNTIF(expert!$A$2:$A$954, A87) &gt; 0</f>
        <v>1</v>
      </c>
      <c r="D87" s="19" t="n">
        <f aca="false">COUNTIF(task!$A$2:$A$603, B87) &gt; 0</f>
        <v>1</v>
      </c>
    </row>
    <row r="88" customFormat="false" ht="12.75" hidden="false" customHeight="false" outlineLevel="0" collapsed="false">
      <c r="A88" s="20" t="s">
        <v>10</v>
      </c>
      <c r="B88" s="20" t="s">
        <v>105</v>
      </c>
      <c r="C88" s="19" t="n">
        <f aca="false">COUNTIF(expert!$A$2:$A$954, A88) &gt; 0</f>
        <v>1</v>
      </c>
      <c r="D88" s="19" t="n">
        <f aca="false">COUNTIF(task!$A$2:$A$603, B88) &gt; 0</f>
        <v>1</v>
      </c>
    </row>
    <row r="89" customFormat="false" ht="12.75" hidden="false" customHeight="false" outlineLevel="0" collapsed="false">
      <c r="A89" s="20" t="s">
        <v>10</v>
      </c>
      <c r="B89" s="20" t="s">
        <v>107</v>
      </c>
      <c r="C89" s="19" t="n">
        <f aca="false">COUNTIF(expert!$A$2:$A$954, A89) &gt; 0</f>
        <v>1</v>
      </c>
      <c r="D89" s="19" t="n">
        <f aca="false">COUNTIF(task!$A$2:$A$603, B89) &gt; 0</f>
        <v>1</v>
      </c>
    </row>
    <row r="90" customFormat="false" ht="12.75" hidden="false" customHeight="false" outlineLevel="0" collapsed="false">
      <c r="A90" s="20" t="s">
        <v>10</v>
      </c>
      <c r="B90" s="20" t="s">
        <v>106</v>
      </c>
      <c r="C90" s="19" t="n">
        <f aca="false">COUNTIF(expert!$A$2:$A$954, A90) &gt; 0</f>
        <v>1</v>
      </c>
      <c r="D90" s="19" t="n">
        <f aca="false">COUNTIF(task!$A$2:$A$603, B90)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2" activeCellId="1" sqref="D1:D2 D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37.67"/>
    <col collapsed="false" customWidth="false" hidden="false" outlineLevel="0" max="4" min="3" style="6" width="11.57"/>
    <col collapsed="false" customWidth="false" hidden="false" outlineLevel="0" max="6" min="5" style="21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10" t="s">
        <v>11</v>
      </c>
      <c r="D1" s="10" t="s">
        <v>12</v>
      </c>
      <c r="E1" s="22" t="s">
        <v>17</v>
      </c>
      <c r="F1" s="22" t="s">
        <v>18</v>
      </c>
      <c r="G1" s="4" t="b">
        <f aca="false">AND(G2:G926)</f>
        <v>1</v>
      </c>
      <c r="H1" s="4" t="b">
        <f aca="false">AND(H2:H926)</f>
        <v>1</v>
      </c>
      <c r="I1" s="15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23" t="n">
        <f aca="false">VLOOKUP(B2, task!A$2:I$300, 2, 0)</f>
        <v>45658</v>
      </c>
      <c r="D2" s="23" t="n">
        <f aca="false">VLOOKUP(B2, task!A$2:I$300, 3, 0)</f>
        <v>45738</v>
      </c>
      <c r="E2" s="24" t="n">
        <f aca="false">VLOOKUP(B2, task!A$2:I$300, 8, 0)</f>
        <v>0.25</v>
      </c>
      <c r="F2" s="24" t="n">
        <f aca="false">VLOOKUP(B2, task!A$2:I$300, 9, 0)</f>
        <v>0.5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20</v>
      </c>
      <c r="C3" s="23" t="n">
        <f aca="false">VLOOKUP(B3, task!A$2:I$300, 2, 0)</f>
        <v>45739</v>
      </c>
      <c r="D3" s="23" t="n">
        <f aca="false">VLOOKUP(B3, task!A$2:I$300, 3, 0)</f>
        <v>45747</v>
      </c>
      <c r="E3" s="24" t="n">
        <f aca="false">VLOOKUP(B3, task!A$2:I$300, 8, 0)</f>
        <v>1.5</v>
      </c>
      <c r="F3" s="24" t="n">
        <f aca="false">VLOOKUP(B3, task!A$2:I$300, 9, 0)</f>
        <v>1.75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23" t="n">
        <f aca="false">VLOOKUP(B4, task!A$2:I$300, 2, 0)</f>
        <v>45689</v>
      </c>
      <c r="D4" s="23" t="n">
        <f aca="false">VLOOKUP(B4, task!A$2:I$300, 3, 0)</f>
        <v>45704</v>
      </c>
      <c r="E4" s="24" t="n">
        <f aca="false">VLOOKUP(B4, task!A$2:I$300, 8, 0)</f>
        <v>6</v>
      </c>
      <c r="F4" s="24" t="n">
        <f aca="false">VLOOKUP(B4, task!A$2:I$300, 9, 0)</f>
        <v>6.25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22</v>
      </c>
      <c r="C5" s="23" t="n">
        <f aca="false">VLOOKUP(B5, task!A$2:I$300, 2, 0)</f>
        <v>45705</v>
      </c>
      <c r="D5" s="23" t="n">
        <f aca="false">VLOOKUP(B5, task!A$2:I$300, 3, 0)</f>
        <v>45915</v>
      </c>
      <c r="E5" s="24" t="n">
        <f aca="false">VLOOKUP(B5, task!A$2:I$300, 8, 0)</f>
        <v>0.25</v>
      </c>
      <c r="F5" s="24" t="n">
        <f aca="false">VLOOKUP(B5, task!A$2:I$300, 9, 0)</f>
        <v>0.5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23</v>
      </c>
      <c r="C6" s="23" t="n">
        <f aca="false">VLOOKUP(B6, task!A$2:I$300, 2, 0)</f>
        <v>45916</v>
      </c>
      <c r="D6" s="23" t="n">
        <f aca="false">VLOOKUP(B6, task!A$2:I$300, 3, 0)</f>
        <v>45931</v>
      </c>
      <c r="E6" s="24" t="n">
        <f aca="false">VLOOKUP(B6, task!A$2:I$300, 8, 0)</f>
        <v>1.5</v>
      </c>
      <c r="F6" s="24" t="n">
        <f aca="false">VLOOKUP(B6, task!A$2:I$300, 9, 0)</f>
        <v>1.75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23" t="n">
        <f aca="false">VLOOKUP(B7, task!A$2:I$300, 2, 0)</f>
        <v>45703</v>
      </c>
      <c r="D7" s="23" t="n">
        <f aca="false">VLOOKUP(B7, task!A$2:I$300, 3, 0)</f>
        <v>45718</v>
      </c>
      <c r="E7" s="24" t="n">
        <f aca="false">VLOOKUP(B7, task!A$2:I$300, 8, 0)</f>
        <v>2</v>
      </c>
      <c r="F7" s="24" t="n">
        <f aca="false">VLOOKUP(B7, task!A$2:I$300, 9, 0)</f>
        <v>2.25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25</v>
      </c>
      <c r="C8" s="23" t="n">
        <f aca="false">VLOOKUP(B8, task!A$2:I$300, 2, 0)</f>
        <v>45719</v>
      </c>
      <c r="D8" s="23" t="n">
        <f aca="false">VLOOKUP(B8, task!A$2:I$300, 3, 0)</f>
        <v>45889</v>
      </c>
      <c r="E8" s="24" t="n">
        <f aca="false">VLOOKUP(B8, task!A$2:I$300, 8, 0)</f>
        <v>0</v>
      </c>
      <c r="F8" s="24" t="n">
        <f aca="false">VLOOKUP(B8, task!A$2:I$300, 9, 0)</f>
        <v>0.25</v>
      </c>
      <c r="G8" s="2" t="b">
        <f aca="false">COUNTIF(expert!$A$2:$A$954, A8) &gt; 0</f>
        <v>1</v>
      </c>
      <c r="H8" s="2" t="b">
        <f aca="false">COUNTIF(task!$A$2:$A$625,B8)&gt;0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26</v>
      </c>
      <c r="C9" s="23" t="n">
        <f aca="false">VLOOKUP(B9, task!A$2:I$300, 2, 0)</f>
        <v>45890</v>
      </c>
      <c r="D9" s="23" t="n">
        <f aca="false">VLOOKUP(B9, task!A$2:I$300, 3, 0)</f>
        <v>45901</v>
      </c>
      <c r="E9" s="24" t="n">
        <f aca="false">VLOOKUP(B9, task!A$2:I$300, 8, 0)</f>
        <v>1.25</v>
      </c>
      <c r="F9" s="24" t="n">
        <f aca="false">VLOOKUP(B9, task!A$2:I$300, 9, 0)</f>
        <v>1.5</v>
      </c>
      <c r="G9" s="2" t="b">
        <f aca="false">COUNTIF(expert!$A$2:$A$954, A9) &gt; 0</f>
        <v>1</v>
      </c>
      <c r="H9" s="2" t="b">
        <f aca="false">COUNTIF(task!$A$2:$A$625,B9)&gt;0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20" t="s">
        <v>4</v>
      </c>
      <c r="B10" s="20" t="s">
        <v>27</v>
      </c>
      <c r="C10" s="23" t="n">
        <f aca="false">VLOOKUP(B10, task!A$2:I$300, 2, 0)</f>
        <v>45658</v>
      </c>
      <c r="D10" s="23" t="n">
        <f aca="false">VLOOKUP(B10, task!A$2:I$300, 3, 0)</f>
        <v>45748</v>
      </c>
      <c r="E10" s="24" t="n">
        <f aca="false">VLOOKUP(B10, task!A$2:I$300, 8, 0)</f>
        <v>0</v>
      </c>
      <c r="F10" s="24" t="n">
        <f aca="false">VLOOKUP(B10, task!A$2:I$300, 9, 0)</f>
        <v>0.25</v>
      </c>
      <c r="G10" s="2" t="b">
        <f aca="false">COUNTIF(expert!$A$2:$A$954, A10) &gt; 0</f>
        <v>1</v>
      </c>
      <c r="H10" s="2" t="b">
        <f aca="false">COUNTIF(task!$A$2:$A$625,B10)&gt;0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20" t="s">
        <v>4</v>
      </c>
      <c r="B11" s="20" t="s">
        <v>28</v>
      </c>
      <c r="C11" s="23" t="n">
        <f aca="false">VLOOKUP(B11, task!A$2:I$300, 2, 0)</f>
        <v>45749</v>
      </c>
      <c r="D11" s="23" t="n">
        <f aca="false">VLOOKUP(B11, task!A$2:I$300, 3, 0)</f>
        <v>45779</v>
      </c>
      <c r="E11" s="24" t="n">
        <f aca="false">VLOOKUP(B11, task!A$2:I$300, 8, 0)</f>
        <v>0</v>
      </c>
      <c r="F11" s="24" t="n">
        <f aca="false">VLOOKUP(B11, task!A$2:I$300, 9, 0)</f>
        <v>0.25</v>
      </c>
      <c r="G11" s="2" t="b">
        <f aca="false">COUNTIF(expert!$A$2:$A$954, A11) &gt; 0</f>
        <v>1</v>
      </c>
      <c r="H11" s="2" t="b">
        <f aca="false">COUNTIF(task!$A$2:$A$625,B11)&gt;0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20" t="s">
        <v>4</v>
      </c>
      <c r="B12" s="20" t="s">
        <v>29</v>
      </c>
      <c r="C12" s="23" t="n">
        <f aca="false">VLOOKUP(B12, task!A$2:I$300, 2, 0)</f>
        <v>45658</v>
      </c>
      <c r="D12" s="23" t="n">
        <f aca="false">VLOOKUP(B12, task!A$2:I$300, 3, 0)</f>
        <v>45828</v>
      </c>
      <c r="E12" s="24" t="n">
        <f aca="false">VLOOKUP(B12, task!A$2:I$300, 8, 0)</f>
        <v>0</v>
      </c>
      <c r="F12" s="24" t="n">
        <f aca="false">VLOOKUP(B12, task!A$2:I$300, 9, 0)</f>
        <v>0.25</v>
      </c>
      <c r="G12" s="2" t="b">
        <f aca="false">COUNTIF(expert!$A$2:$A$954, A12) &gt; 0</f>
        <v>1</v>
      </c>
      <c r="H12" s="2" t="b">
        <f aca="false">COUNTIF(task!$A$2:$A$625,B12)&gt;0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20" t="s">
        <v>4</v>
      </c>
      <c r="B13" s="20" t="s">
        <v>30</v>
      </c>
      <c r="C13" s="23" t="n">
        <f aca="false">VLOOKUP(B13, task!A$2:I$300, 2, 0)</f>
        <v>45829</v>
      </c>
      <c r="D13" s="23" t="n">
        <f aca="false">VLOOKUP(B13, task!A$2:I$300, 3, 0)</f>
        <v>45874</v>
      </c>
      <c r="E13" s="24" t="n">
        <f aca="false">VLOOKUP(B13, task!A$2:I$300, 8, 0)</f>
        <v>0</v>
      </c>
      <c r="F13" s="24" t="n">
        <f aca="false">VLOOKUP(B13, task!A$2:I$300, 9, 0)</f>
        <v>0.25</v>
      </c>
      <c r="G13" s="2" t="b">
        <f aca="false">COUNTIF(expert!$A$2:$A$954, A13) &gt; 0</f>
        <v>1</v>
      </c>
      <c r="H13" s="2" t="b">
        <f aca="false">COUNTIF(task!$A$2:$A$625,B13)&gt;0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20" t="s">
        <v>4</v>
      </c>
      <c r="B14" s="20" t="s">
        <v>31</v>
      </c>
      <c r="C14" s="23" t="n">
        <f aca="false">VLOOKUP(B14, task!A$2:I$300, 2, 0)</f>
        <v>45658</v>
      </c>
      <c r="D14" s="23" t="n">
        <f aca="false">VLOOKUP(B14, task!A$2:I$300, 3, 0)</f>
        <v>45813</v>
      </c>
      <c r="E14" s="24" t="n">
        <f aca="false">VLOOKUP(B14, task!A$2:I$300, 8, 0)</f>
        <v>0</v>
      </c>
      <c r="F14" s="24" t="n">
        <f aca="false">VLOOKUP(B14, task!A$2:I$300, 9, 0)</f>
        <v>0.25</v>
      </c>
      <c r="G14" s="2" t="b">
        <f aca="false">COUNTIF(expert!$A$2:$A$954, A14) &gt; 0</f>
        <v>1</v>
      </c>
      <c r="H14" s="2" t="b">
        <f aca="false">COUNTIF(task!$A$2:$A$625,B14)&gt;0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20" t="s">
        <v>4</v>
      </c>
      <c r="B15" s="20" t="s">
        <v>32</v>
      </c>
      <c r="C15" s="23" t="n">
        <f aca="false">VLOOKUP(B15, task!A$2:I$300, 2, 0)</f>
        <v>45814</v>
      </c>
      <c r="D15" s="23" t="n">
        <f aca="false">VLOOKUP(B15, task!A$2:I$300, 3, 0)</f>
        <v>45844</v>
      </c>
      <c r="E15" s="24" t="n">
        <f aca="false">VLOOKUP(B15, task!A$2:I$300, 8, 0)</f>
        <v>0</v>
      </c>
      <c r="F15" s="24" t="n">
        <f aca="false">VLOOKUP(B15, task!A$2:I$300, 9, 0)</f>
        <v>0.25</v>
      </c>
      <c r="G15" s="2" t="b">
        <f aca="false">COUNTIF(expert!$A$2:$A$954, A15) &gt; 0</f>
        <v>1</v>
      </c>
      <c r="H15" s="2" t="b">
        <f aca="false">COUNTIF(task!$A$2:$A$625,B15)&gt;0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20" t="s">
        <v>4</v>
      </c>
      <c r="B16" s="20" t="s">
        <v>33</v>
      </c>
      <c r="C16" s="23" t="n">
        <f aca="false">VLOOKUP(B16, task!A$2:I$300, 2, 0)</f>
        <v>45658</v>
      </c>
      <c r="D16" s="23" t="n">
        <f aca="false">VLOOKUP(B16, task!A$2:I$300, 3, 0)</f>
        <v>45713</v>
      </c>
      <c r="E16" s="24" t="n">
        <f aca="false">VLOOKUP(B16, task!A$2:I$300, 8, 0)</f>
        <v>0</v>
      </c>
      <c r="F16" s="24" t="n">
        <f aca="false">VLOOKUP(B16, task!A$2:I$300, 9, 0)</f>
        <v>0.25</v>
      </c>
      <c r="G16" s="2" t="b">
        <f aca="false">COUNTIF(expert!$A$2:$A$954, A16) &gt; 0</f>
        <v>1</v>
      </c>
      <c r="H16" s="2" t="b">
        <f aca="false">COUNTIF(task!$A$2:$A$625,B16)&gt;0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20" t="s">
        <v>4</v>
      </c>
      <c r="B17" s="20" t="s">
        <v>34</v>
      </c>
      <c r="C17" s="23" t="n">
        <f aca="false">VLOOKUP(B17, task!A$2:I$300, 2, 0)</f>
        <v>45714</v>
      </c>
      <c r="D17" s="23" t="n">
        <f aca="false">VLOOKUP(B17, task!A$2:I$300, 3, 0)</f>
        <v>45759</v>
      </c>
      <c r="E17" s="24" t="n">
        <f aca="false">VLOOKUP(B17, task!A$2:I$300, 8, 0)</f>
        <v>0</v>
      </c>
      <c r="F17" s="24" t="n">
        <f aca="false">VLOOKUP(B17, task!A$2:I$300, 9, 0)</f>
        <v>0.25</v>
      </c>
      <c r="G17" s="2" t="b">
        <f aca="false">COUNTIF(expert!$A$2:$A$954, A17) &gt; 0</f>
        <v>1</v>
      </c>
      <c r="H17" s="2" t="b">
        <f aca="false">COUNTIF(task!$A$2:$A$625,B17)&gt;0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20" t="s">
        <v>4</v>
      </c>
      <c r="B18" s="20" t="s">
        <v>35</v>
      </c>
      <c r="C18" s="23" t="n">
        <f aca="false">VLOOKUP(B18, task!A$2:I$300, 2, 0)</f>
        <v>45658</v>
      </c>
      <c r="D18" s="23" t="n">
        <f aca="false">VLOOKUP(B18, task!A$2:I$300, 3, 0)</f>
        <v>45731</v>
      </c>
      <c r="E18" s="24" t="n">
        <f aca="false">VLOOKUP(B18, task!A$2:I$300, 8, 0)</f>
        <v>0</v>
      </c>
      <c r="F18" s="24" t="n">
        <f aca="false">VLOOKUP(B18, task!A$2:I$300, 9, 0)</f>
        <v>0.25</v>
      </c>
      <c r="G18" s="2" t="b">
        <f aca="false">COUNTIF(expert!$A$2:$A$954, A18) &gt; 0</f>
        <v>1</v>
      </c>
      <c r="H18" s="2" t="b">
        <f aca="false">COUNTIF(task!$A$2:$A$625,B18)&gt;0</f>
        <v>1</v>
      </c>
      <c r="I18" s="2" t="b">
        <f aca="false">AND(ISNUMBER(C18), ISNUMBER(D18), C18&lt;=D18)</f>
        <v>1</v>
      </c>
      <c r="J18" s="6"/>
    </row>
    <row r="19" customFormat="false" ht="12.75" hidden="false" customHeight="false" outlineLevel="0" collapsed="false">
      <c r="A19" s="20" t="s">
        <v>4</v>
      </c>
      <c r="B19" s="20" t="s">
        <v>36</v>
      </c>
      <c r="C19" s="23" t="n">
        <f aca="false">VLOOKUP(B19, task!A$2:I$300, 2, 0)</f>
        <v>45749</v>
      </c>
      <c r="D19" s="23" t="n">
        <f aca="false">VLOOKUP(B19, task!A$2:I$300, 3, 0)</f>
        <v>45794</v>
      </c>
      <c r="E19" s="24" t="n">
        <f aca="false">VLOOKUP(B19, task!A$2:I$300, 8, 0)</f>
        <v>0.25</v>
      </c>
      <c r="F19" s="24" t="n">
        <f aca="false">VLOOKUP(B19, task!A$2:I$300, 9, 0)</f>
        <v>0.5</v>
      </c>
      <c r="G19" s="2" t="b">
        <f aca="false">COUNTIF(expert!$A$2:$A$954, A19) &gt; 0</f>
        <v>1</v>
      </c>
      <c r="H19" s="2" t="b">
        <f aca="false">COUNTIF(task!$A$2:$A$625,B19)&gt;0</f>
        <v>1</v>
      </c>
      <c r="I19" s="2" t="b">
        <f aca="false">AND(ISNUMBER(C19), ISNUMBER(D19), C19&lt;=D19)</f>
        <v>1</v>
      </c>
      <c r="J19" s="6"/>
    </row>
    <row r="20" customFormat="false" ht="12.75" hidden="false" customHeight="false" outlineLevel="0" collapsed="false">
      <c r="A20" s="20" t="s">
        <v>4</v>
      </c>
      <c r="B20" s="20" t="s">
        <v>37</v>
      </c>
      <c r="C20" s="23" t="n">
        <f aca="false">VLOOKUP(B20, task!A$2:I$300, 2, 0)</f>
        <v>45658</v>
      </c>
      <c r="D20" s="23" t="n">
        <f aca="false">VLOOKUP(B20, task!A$2:I$300, 3, 0)</f>
        <v>45789</v>
      </c>
      <c r="E20" s="24" t="n">
        <f aca="false">VLOOKUP(B20, task!A$2:I$300, 8, 0)</f>
        <v>0</v>
      </c>
      <c r="F20" s="24" t="n">
        <f aca="false">VLOOKUP(B20, task!A$2:I$300, 9, 0)</f>
        <v>0.25</v>
      </c>
      <c r="G20" s="2" t="b">
        <f aca="false">COUNTIF(expert!$A$2:$A$954, A20) &gt; 0</f>
        <v>1</v>
      </c>
      <c r="H20" s="2" t="b">
        <f aca="false">COUNTIF(task!$A$2:$A$625,B20)&gt;0</f>
        <v>1</v>
      </c>
      <c r="I20" s="2" t="b">
        <f aca="false">AND(ISNUMBER(C20), ISNUMBER(D20), C20&lt;=D20)</f>
        <v>1</v>
      </c>
      <c r="J20" s="6"/>
    </row>
    <row r="21" customFormat="false" ht="12.75" hidden="false" customHeight="false" outlineLevel="0" collapsed="false">
      <c r="A21" s="20" t="s">
        <v>4</v>
      </c>
      <c r="B21" s="20" t="s">
        <v>38</v>
      </c>
      <c r="C21" s="23" t="n">
        <f aca="false">VLOOKUP(B21, task!A$2:I$300, 2, 0)</f>
        <v>45790</v>
      </c>
      <c r="D21" s="23" t="n">
        <f aca="false">VLOOKUP(B21, task!A$2:I$300, 3, 0)</f>
        <v>45835</v>
      </c>
      <c r="E21" s="24" t="n">
        <f aca="false">VLOOKUP(B21, task!A$2:I$300, 8, 0)</f>
        <v>0</v>
      </c>
      <c r="F21" s="24" t="n">
        <f aca="false">VLOOKUP(B21, task!A$2:I$300, 9, 0)</f>
        <v>0.25</v>
      </c>
      <c r="G21" s="2" t="b">
        <f aca="false">COUNTIF(expert!$A$2:$A$954, A21) &gt; 0</f>
        <v>1</v>
      </c>
      <c r="H21" s="2" t="b">
        <f aca="false">COUNTIF(task!$A$2:$A$625,B21)&gt;0</f>
        <v>1</v>
      </c>
      <c r="I21" s="2" t="b">
        <f aca="false">AND(ISNUMBER(C21), ISNUMBER(D21), C21&lt;=D21)</f>
        <v>1</v>
      </c>
      <c r="J21" s="6"/>
    </row>
    <row r="22" customFormat="false" ht="12.75" hidden="false" customHeight="false" outlineLevel="0" collapsed="false">
      <c r="A22" s="20" t="s">
        <v>4</v>
      </c>
      <c r="B22" s="20" t="s">
        <v>39</v>
      </c>
      <c r="C22" s="23" t="n">
        <f aca="false">VLOOKUP(B22, task!A$2:I$300, 2, 0)</f>
        <v>45717</v>
      </c>
      <c r="D22" s="23" t="n">
        <f aca="false">VLOOKUP(B22, task!A$2:I$300, 3, 0)</f>
        <v>45740</v>
      </c>
      <c r="E22" s="24" t="n">
        <f aca="false">VLOOKUP(B22, task!A$2:I$300, 8, 0)</f>
        <v>0.75</v>
      </c>
      <c r="F22" s="24" t="n">
        <f aca="false">VLOOKUP(B22, task!A$2:I$300, 9, 0)</f>
        <v>1</v>
      </c>
      <c r="G22" s="2" t="b">
        <f aca="false">COUNTIF(expert!$A$2:$A$954, A22) &gt; 0</f>
        <v>1</v>
      </c>
      <c r="H22" s="2" t="b">
        <f aca="false">COUNTIF(task!$A$2:$A$625,B22)&gt;0</f>
        <v>1</v>
      </c>
      <c r="I22" s="2" t="b">
        <f aca="false">AND(ISNUMBER(C22), ISNUMBER(D22), C22&lt;=D22)</f>
        <v>1</v>
      </c>
      <c r="J22" s="6"/>
    </row>
    <row r="23" customFormat="false" ht="12.75" hidden="false" customHeight="false" outlineLevel="0" collapsed="false">
      <c r="A23" s="20" t="s">
        <v>4</v>
      </c>
      <c r="B23" s="20" t="s">
        <v>40</v>
      </c>
      <c r="C23" s="23" t="n">
        <f aca="false">VLOOKUP(B23, task!A$2:I$300, 2, 0)</f>
        <v>45741</v>
      </c>
      <c r="D23" s="23" t="n">
        <f aca="false">VLOOKUP(B23, task!A$2:I$300, 3, 0)</f>
        <v>45870</v>
      </c>
      <c r="E23" s="24" t="n">
        <f aca="false">VLOOKUP(B23, task!A$2:I$300, 8, 0)</f>
        <v>0</v>
      </c>
      <c r="F23" s="24" t="n">
        <f aca="false">VLOOKUP(B23, task!A$2:I$300, 9, 0)</f>
        <v>0.25</v>
      </c>
      <c r="G23" s="2" t="b">
        <f aca="false">COUNTIF(expert!$A$2:$A$954, A23) &gt; 0</f>
        <v>1</v>
      </c>
      <c r="H23" s="2" t="b">
        <f aca="false">COUNTIF(task!$A$2:$A$625,B23)&gt;0</f>
        <v>1</v>
      </c>
      <c r="I23" s="2" t="b">
        <f aca="false">AND(ISNUMBER(C23), ISNUMBER(D23), C23&lt;=D23)</f>
        <v>1</v>
      </c>
      <c r="J23" s="6"/>
    </row>
    <row r="24" customFormat="false" ht="12.75" hidden="false" customHeight="false" outlineLevel="0" collapsed="false">
      <c r="A24" s="20" t="s">
        <v>4</v>
      </c>
      <c r="B24" s="20" t="s">
        <v>41</v>
      </c>
      <c r="C24" s="23" t="n">
        <f aca="false">VLOOKUP(B24, task!A$2:I$300, 2, 0)</f>
        <v>45871</v>
      </c>
      <c r="D24" s="23" t="n">
        <f aca="false">VLOOKUP(B24, task!A$2:I$300, 3, 0)</f>
        <v>45916</v>
      </c>
      <c r="E24" s="24" t="n">
        <f aca="false">VLOOKUP(B24, task!A$2:I$300, 8, 0)</f>
        <v>0</v>
      </c>
      <c r="F24" s="24" t="n">
        <f aca="false">VLOOKUP(B24, task!A$2:I$300, 9, 0)</f>
        <v>0.25</v>
      </c>
      <c r="G24" s="2" t="b">
        <f aca="false">COUNTIF(expert!$A$2:$A$954, A24) &gt; 0</f>
        <v>1</v>
      </c>
      <c r="H24" s="2" t="b">
        <f aca="false">COUNTIF(task!$A$2:$A$625,B24)&gt;0</f>
        <v>1</v>
      </c>
      <c r="I24" s="2" t="b">
        <f aca="false">AND(ISNUMBER(C24), ISNUMBER(D24), C24&lt;=D24)</f>
        <v>1</v>
      </c>
      <c r="J24" s="6"/>
    </row>
    <row r="25" customFormat="false" ht="12.75" hidden="false" customHeight="false" outlineLevel="0" collapsed="false">
      <c r="A25" s="20" t="s">
        <v>4</v>
      </c>
      <c r="B25" s="20" t="s">
        <v>42</v>
      </c>
      <c r="C25" s="23" t="n">
        <f aca="false">VLOOKUP(B25, task!A$2:I$300, 2, 0)</f>
        <v>45737</v>
      </c>
      <c r="D25" s="23" t="n">
        <f aca="false">VLOOKUP(B25, task!A$2:I$300, 3, 0)</f>
        <v>45766</v>
      </c>
      <c r="E25" s="24" t="n">
        <f aca="false">VLOOKUP(B25, task!A$2:I$300, 8, 0)</f>
        <v>1.5</v>
      </c>
      <c r="F25" s="24" t="n">
        <f aca="false">VLOOKUP(B25, task!A$2:I$300, 9, 0)</f>
        <v>1.75</v>
      </c>
      <c r="G25" s="2" t="b">
        <f aca="false">COUNTIF(expert!$A$2:$A$954, A25) &gt; 0</f>
        <v>1</v>
      </c>
      <c r="H25" s="2" t="b">
        <f aca="false">COUNTIF(task!$A$2:$A$625,B25)&gt;0</f>
        <v>1</v>
      </c>
      <c r="I25" s="2" t="b">
        <f aca="false">AND(ISNUMBER(C25), ISNUMBER(D25), C25&lt;=D25)</f>
        <v>1</v>
      </c>
      <c r="J25" s="6"/>
    </row>
    <row r="26" customFormat="false" ht="12.75" hidden="false" customHeight="false" outlineLevel="0" collapsed="false">
      <c r="A26" s="20" t="s">
        <v>4</v>
      </c>
      <c r="B26" s="20" t="s">
        <v>43</v>
      </c>
      <c r="C26" s="23" t="n">
        <f aca="false">VLOOKUP(B26, task!A$2:I$300, 2, 0)</f>
        <v>45767</v>
      </c>
      <c r="D26" s="23" t="n">
        <f aca="false">VLOOKUP(B26, task!A$2:I$300, 3, 0)</f>
        <v>45962</v>
      </c>
      <c r="E26" s="24" t="n">
        <f aca="false">VLOOKUP(B26, task!A$2:I$300, 8, 0)</f>
        <v>0</v>
      </c>
      <c r="F26" s="24" t="n">
        <f aca="false">VLOOKUP(B26, task!A$2:I$300, 9, 0)</f>
        <v>0.25</v>
      </c>
      <c r="G26" s="2" t="b">
        <f aca="false">COUNTIF(expert!$A$2:$A$954, A26) &gt; 0</f>
        <v>1</v>
      </c>
      <c r="H26" s="2" t="b">
        <f aca="false">COUNTIF(task!$A$2:$A$625,B26)&gt;0</f>
        <v>1</v>
      </c>
      <c r="I26" s="2" t="b">
        <f aca="false">AND(ISNUMBER(C26), ISNUMBER(D26), C26&lt;=D26)</f>
        <v>1</v>
      </c>
      <c r="J26" s="6"/>
    </row>
    <row r="27" customFormat="false" ht="12.75" hidden="false" customHeight="false" outlineLevel="0" collapsed="false">
      <c r="A27" s="20" t="s">
        <v>4</v>
      </c>
      <c r="B27" s="20" t="s">
        <v>44</v>
      </c>
      <c r="C27" s="23" t="n">
        <f aca="false">VLOOKUP(B27, task!A$2:I$300, 2, 0)</f>
        <v>45963</v>
      </c>
      <c r="D27" s="23" t="n">
        <f aca="false">VLOOKUP(B27, task!A$2:I$300, 3, 0)</f>
        <v>45991</v>
      </c>
      <c r="E27" s="24" t="n">
        <f aca="false">VLOOKUP(B27, task!A$2:I$300, 8, 0)</f>
        <v>0.25</v>
      </c>
      <c r="F27" s="24" t="n">
        <f aca="false">VLOOKUP(B27, task!A$2:I$300, 9, 0)</f>
        <v>0.5</v>
      </c>
      <c r="G27" s="2" t="b">
        <f aca="false">COUNTIF(expert!$A$2:$A$954, A27) &gt; 0</f>
        <v>1</v>
      </c>
      <c r="H27" s="2" t="b">
        <f aca="false">COUNTIF(task!$A$2:$A$625,B27)&gt;0</f>
        <v>1</v>
      </c>
      <c r="I27" s="2" t="b">
        <f aca="false">AND(ISNUMBER(C27), ISNUMBER(D27), C27&lt;=D27)</f>
        <v>1</v>
      </c>
      <c r="J27" s="6"/>
    </row>
    <row r="28" customFormat="false" ht="12.75" hidden="false" customHeight="false" outlineLevel="0" collapsed="false">
      <c r="A28" s="20" t="s">
        <v>4</v>
      </c>
      <c r="B28" s="20" t="s">
        <v>45</v>
      </c>
      <c r="C28" s="23" t="n">
        <f aca="false">VLOOKUP(B28, task!A$2:I$300, 2, 0)</f>
        <v>45737</v>
      </c>
      <c r="D28" s="23" t="n">
        <f aca="false">VLOOKUP(B28, task!A$2:I$300, 3, 0)</f>
        <v>45766</v>
      </c>
      <c r="E28" s="24" t="n">
        <f aca="false">VLOOKUP(B28, task!A$2:I$300, 8, 0)</f>
        <v>0.5</v>
      </c>
      <c r="F28" s="24" t="n">
        <f aca="false">VLOOKUP(B28, task!A$2:I$300, 9, 0)</f>
        <v>0.75</v>
      </c>
      <c r="G28" s="2" t="b">
        <f aca="false">COUNTIF(expert!$A$2:$A$954, A28) &gt; 0</f>
        <v>1</v>
      </c>
      <c r="H28" s="2" t="b">
        <f aca="false">COUNTIF(task!$A$2:$A$625,B28)&gt;0</f>
        <v>1</v>
      </c>
      <c r="I28" s="2" t="b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0" t="s">
        <v>4</v>
      </c>
      <c r="B29" s="20" t="s">
        <v>46</v>
      </c>
      <c r="C29" s="23" t="n">
        <f aca="false">VLOOKUP(B29, task!A$2:I$300, 2, 0)</f>
        <v>45767</v>
      </c>
      <c r="D29" s="23" t="n">
        <f aca="false">VLOOKUP(B29, task!A$2:I$300, 3, 0)</f>
        <v>45962</v>
      </c>
      <c r="E29" s="24" t="n">
        <f aca="false">VLOOKUP(B29, task!A$2:I$300, 8, 0)</f>
        <v>0</v>
      </c>
      <c r="F29" s="24" t="n">
        <f aca="false">VLOOKUP(B29, task!A$2:I$300, 9, 0)</f>
        <v>0.25</v>
      </c>
      <c r="G29" s="2" t="b">
        <f aca="false">COUNTIF(expert!$A$2:$A$954, A29) &gt; 0</f>
        <v>1</v>
      </c>
      <c r="H29" s="2" t="b">
        <f aca="false">COUNTIF(task!$A$2:$A$625,B29)&gt;0</f>
        <v>1</v>
      </c>
      <c r="I29" s="2" t="b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0" t="s">
        <v>4</v>
      </c>
      <c r="B30" s="20" t="s">
        <v>47</v>
      </c>
      <c r="C30" s="23" t="n">
        <f aca="false">VLOOKUP(B30, task!A$2:I$300, 2, 0)</f>
        <v>45963</v>
      </c>
      <c r="D30" s="23" t="n">
        <f aca="false">VLOOKUP(B30, task!A$2:I$300, 3, 0)</f>
        <v>45991</v>
      </c>
      <c r="E30" s="24" t="n">
        <f aca="false">VLOOKUP(B30, task!A$2:I$300, 8, 0)</f>
        <v>0.25</v>
      </c>
      <c r="F30" s="24" t="n">
        <f aca="false">VLOOKUP(B30, task!A$2:I$300, 9, 0)</f>
        <v>0.5</v>
      </c>
      <c r="G30" s="2" t="b">
        <f aca="false">COUNTIF(expert!$A$2:$A$954, A30) &gt; 0</f>
        <v>1</v>
      </c>
      <c r="H30" s="2" t="b">
        <f aca="false">COUNTIF(task!$A$2:$A$625,B30)&gt;0</f>
        <v>1</v>
      </c>
      <c r="I30" s="2" t="b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1" t="s">
        <v>6</v>
      </c>
      <c r="B31" s="1" t="s">
        <v>48</v>
      </c>
      <c r="C31" s="23" t="n">
        <f aca="false">VLOOKUP(B31, task!A$2:I$300, 2, 0)</f>
        <v>45658</v>
      </c>
      <c r="D31" s="23" t="n">
        <f aca="false">VLOOKUP(B31, task!A$2:I$300, 3, 0)</f>
        <v>45748</v>
      </c>
      <c r="E31" s="24" t="n">
        <f aca="false">VLOOKUP(B31, task!A$2:I$300, 8, 0)</f>
        <v>0</v>
      </c>
      <c r="F31" s="24" t="n">
        <f aca="false">VLOOKUP(B31, task!A$2:I$300, 9, 0)</f>
        <v>0.25</v>
      </c>
      <c r="G31" s="2" t="b">
        <f aca="false">COUNTIF(expert!$A$2:$A$954, A31) &gt; 0</f>
        <v>1</v>
      </c>
      <c r="H31" s="2" t="b">
        <f aca="false">COUNTIF(task!$A$2:$A$625,B31)&gt;0</f>
        <v>1</v>
      </c>
      <c r="I31" s="2" t="b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1" t="s">
        <v>6</v>
      </c>
      <c r="B32" s="1" t="s">
        <v>49</v>
      </c>
      <c r="C32" s="23" t="n">
        <f aca="false">VLOOKUP(B32, task!A$2:I$300, 2, 0)</f>
        <v>45749</v>
      </c>
      <c r="D32" s="23" t="n">
        <f aca="false">VLOOKUP(B32, task!A$2:I$300, 3, 0)</f>
        <v>45779</v>
      </c>
      <c r="E32" s="24" t="n">
        <f aca="false">VLOOKUP(B32, task!A$2:I$300, 8, 0)</f>
        <v>0.25</v>
      </c>
      <c r="F32" s="24" t="n">
        <f aca="false">VLOOKUP(B32, task!A$2:I$300, 9, 0)</f>
        <v>0.5</v>
      </c>
      <c r="G32" s="2" t="b">
        <f aca="false">COUNTIF(expert!$A$2:$A$954, A32) &gt; 0</f>
        <v>1</v>
      </c>
      <c r="H32" s="2" t="b">
        <f aca="false">COUNTIF(task!$A$2:$A$625,B32)&gt;0</f>
        <v>1</v>
      </c>
      <c r="I32" s="2" t="b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1" t="s">
        <v>6</v>
      </c>
      <c r="B33" s="1" t="s">
        <v>50</v>
      </c>
      <c r="C33" s="23" t="n">
        <f aca="false">VLOOKUP(B33, task!A$2:I$300, 2, 0)</f>
        <v>45658</v>
      </c>
      <c r="D33" s="23" t="n">
        <f aca="false">VLOOKUP(B33, task!A$2:I$300, 3, 0)</f>
        <v>45901</v>
      </c>
      <c r="E33" s="24" t="n">
        <f aca="false">VLOOKUP(B33, task!A$2:I$300, 8, 0)</f>
        <v>0</v>
      </c>
      <c r="F33" s="24" t="n">
        <f aca="false">VLOOKUP(B33, task!A$2:I$300, 9, 0)</f>
        <v>0.25</v>
      </c>
      <c r="G33" s="2" t="b">
        <f aca="false">COUNTIF(expert!$A$2:$A$954, A33) &gt; 0</f>
        <v>1</v>
      </c>
      <c r="H33" s="2" t="b">
        <f aca="false">COUNTIF(task!$A$2:$A$625,B33)&gt;0</f>
        <v>1</v>
      </c>
      <c r="I33" s="2" t="b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1" t="s">
        <v>6</v>
      </c>
      <c r="B34" s="1" t="s">
        <v>51</v>
      </c>
      <c r="C34" s="23" t="n">
        <f aca="false">VLOOKUP(B34, task!A$2:I$300, 2, 0)</f>
        <v>45902</v>
      </c>
      <c r="D34" s="23" t="n">
        <f aca="false">VLOOKUP(B34, task!A$2:I$300, 3, 0)</f>
        <v>45947</v>
      </c>
      <c r="E34" s="24" t="n">
        <f aca="false">VLOOKUP(B34, task!A$2:I$300, 8, 0)</f>
        <v>0</v>
      </c>
      <c r="F34" s="24" t="n">
        <f aca="false">VLOOKUP(B34, task!A$2:I$300, 9, 0)</f>
        <v>0.25</v>
      </c>
      <c r="G34" s="2" t="b">
        <f aca="false">COUNTIF(expert!$A$2:$A$954, A34) &gt; 0</f>
        <v>1</v>
      </c>
      <c r="H34" s="2" t="b">
        <f aca="false">COUNTIF(task!$A$2:$A$625,B34)&gt;0</f>
        <v>1</v>
      </c>
      <c r="I34" s="2" t="b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1" t="s">
        <v>6</v>
      </c>
      <c r="B35" s="1" t="s">
        <v>52</v>
      </c>
      <c r="C35" s="23" t="n">
        <f aca="false">VLOOKUP(B35, task!A$2:I$300, 2, 0)</f>
        <v>45658</v>
      </c>
      <c r="D35" s="23" t="n">
        <f aca="false">VLOOKUP(B35, task!A$2:I$300, 3, 0)</f>
        <v>45931</v>
      </c>
      <c r="E35" s="24" t="n">
        <f aca="false">VLOOKUP(B35, task!A$2:I$300, 8, 0)</f>
        <v>0</v>
      </c>
      <c r="F35" s="24" t="n">
        <f aca="false">VLOOKUP(B35, task!A$2:I$300, 9, 0)</f>
        <v>0.25</v>
      </c>
      <c r="G35" s="2" t="b">
        <f aca="false">COUNTIF(expert!$A$2:$A$954, A35) &gt; 0</f>
        <v>1</v>
      </c>
      <c r="H35" s="2" t="b">
        <f aca="false">COUNTIF(task!$A$2:$A$625,B35)&gt;0</f>
        <v>1</v>
      </c>
      <c r="I35" s="2" t="b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1" t="s">
        <v>6</v>
      </c>
      <c r="B36" s="1" t="s">
        <v>53</v>
      </c>
      <c r="C36" s="23" t="n">
        <f aca="false">VLOOKUP(B36, task!A$2:I$300, 2, 0)</f>
        <v>45932</v>
      </c>
      <c r="D36" s="23" t="n">
        <f aca="false">VLOOKUP(B36, task!A$2:I$300, 3, 0)</f>
        <v>45962</v>
      </c>
      <c r="E36" s="24" t="n">
        <f aca="false">VLOOKUP(B36, task!A$2:I$300, 8, 0)</f>
        <v>0.5</v>
      </c>
      <c r="F36" s="24" t="n">
        <f aca="false">VLOOKUP(B36, task!A$2:I$300, 9, 0)</f>
        <v>0.75</v>
      </c>
      <c r="G36" s="2" t="b">
        <f aca="false">COUNTIF(expert!$A$2:$A$954, A36) &gt; 0</f>
        <v>1</v>
      </c>
      <c r="H36" s="2" t="b">
        <f aca="false">COUNTIF(task!$A$2:$A$625,B36)&gt;0</f>
        <v>1</v>
      </c>
      <c r="I36" s="2" t="b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1" t="s">
        <v>6</v>
      </c>
      <c r="B37" s="1" t="s">
        <v>54</v>
      </c>
      <c r="C37" s="23" t="n">
        <f aca="false">VLOOKUP(B37, task!A$2:I$300, 2, 0)</f>
        <v>45698</v>
      </c>
      <c r="D37" s="23" t="n">
        <f aca="false">VLOOKUP(B37, task!A$2:I$300, 3, 0)</f>
        <v>45715</v>
      </c>
      <c r="E37" s="24" t="n">
        <f aca="false">VLOOKUP(B37, task!A$2:I$300, 8, 0)</f>
        <v>0.5</v>
      </c>
      <c r="F37" s="24" t="n">
        <f aca="false">VLOOKUP(B37, task!A$2:I$300, 9, 0)</f>
        <v>0.75</v>
      </c>
      <c r="G37" s="2" t="b">
        <f aca="false">COUNTIF(expert!$A$2:$A$954, A37) &gt; 0</f>
        <v>1</v>
      </c>
      <c r="H37" s="2" t="b">
        <f aca="false">COUNTIF(task!$A$2:$A$625,B37)&gt;0</f>
        <v>1</v>
      </c>
      <c r="I37" s="2" t="b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1" t="s">
        <v>6</v>
      </c>
      <c r="B38" s="1" t="s">
        <v>55</v>
      </c>
      <c r="C38" s="23" t="n">
        <f aca="false">VLOOKUP(B38, task!A$2:I$300, 2, 0)</f>
        <v>45716</v>
      </c>
      <c r="D38" s="23" t="n">
        <f aca="false">VLOOKUP(B38, task!A$2:I$300, 3, 0)</f>
        <v>45838</v>
      </c>
      <c r="E38" s="24" t="n">
        <f aca="false">VLOOKUP(B38, task!A$2:I$300, 8, 0)</f>
        <v>0</v>
      </c>
      <c r="F38" s="24" t="n">
        <f aca="false">VLOOKUP(B38, task!A$2:I$300, 9, 0)</f>
        <v>0.25</v>
      </c>
      <c r="G38" s="2" t="b">
        <f aca="false">COUNTIF(expert!$A$2:$A$954, A38) &gt; 0</f>
        <v>1</v>
      </c>
      <c r="H38" s="2" t="b">
        <f aca="false">COUNTIF(task!$A$2:$A$625,B38)&gt;0</f>
        <v>1</v>
      </c>
      <c r="I38" s="2" t="b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1" t="s">
        <v>6</v>
      </c>
      <c r="B39" s="1" t="s">
        <v>56</v>
      </c>
      <c r="C39" s="23" t="n">
        <f aca="false">VLOOKUP(B39, task!A$2:I$300, 2, 0)</f>
        <v>45839</v>
      </c>
      <c r="D39" s="23" t="n">
        <f aca="false">VLOOKUP(B39, task!A$2:I$300, 3, 0)</f>
        <v>45884</v>
      </c>
      <c r="E39" s="24" t="n">
        <f aca="false">VLOOKUP(B39, task!A$2:I$300, 8, 0)</f>
        <v>0</v>
      </c>
      <c r="F39" s="24" t="n">
        <f aca="false">VLOOKUP(B39, task!A$2:I$300, 9, 0)</f>
        <v>0.25</v>
      </c>
      <c r="G39" s="2" t="b">
        <f aca="false">COUNTIF(expert!$A$2:$A$954, A39) &gt; 0</f>
        <v>1</v>
      </c>
      <c r="H39" s="2" t="b">
        <f aca="false">COUNTIF(task!$A$2:$A$625,B39)&gt;0</f>
        <v>1</v>
      </c>
      <c r="I39" s="2" t="b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1" t="s">
        <v>6</v>
      </c>
      <c r="B40" s="1" t="s">
        <v>57</v>
      </c>
      <c r="C40" s="23" t="n">
        <f aca="false">VLOOKUP(B40, task!A$2:I$300, 2, 0)</f>
        <v>45803</v>
      </c>
      <c r="D40" s="23" t="n">
        <f aca="false">VLOOKUP(B40, task!A$2:I$300, 3, 0)</f>
        <v>45822</v>
      </c>
      <c r="E40" s="24" t="n">
        <f aca="false">VLOOKUP(B40, task!A$2:I$300, 8, 0)</f>
        <v>0.5</v>
      </c>
      <c r="F40" s="24" t="n">
        <f aca="false">VLOOKUP(B40, task!A$2:I$300, 9, 0)</f>
        <v>0.75</v>
      </c>
      <c r="G40" s="2" t="b">
        <f aca="false">COUNTIF(expert!$A$2:$A$954, A40) &gt; 0</f>
        <v>1</v>
      </c>
      <c r="H40" s="2" t="b">
        <f aca="false">COUNTIF(task!$A$2:$A$625,B40)&gt;0</f>
        <v>1</v>
      </c>
      <c r="I40" s="2" t="b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1" t="s">
        <v>6</v>
      </c>
      <c r="B41" s="1" t="s">
        <v>58</v>
      </c>
      <c r="C41" s="23" t="n">
        <f aca="false">VLOOKUP(B41, task!A$2:I$300, 2, 0)</f>
        <v>45823</v>
      </c>
      <c r="D41" s="23" t="n">
        <f aca="false">VLOOKUP(B41, task!A$2:I$300, 3, 0)</f>
        <v>46021</v>
      </c>
      <c r="E41" s="24" t="n">
        <f aca="false">VLOOKUP(B41, task!A$2:I$300, 8, 0)</f>
        <v>0</v>
      </c>
      <c r="F41" s="24" t="n">
        <f aca="false">VLOOKUP(B41, task!A$2:I$300, 9, 0)</f>
        <v>0.25</v>
      </c>
      <c r="G41" s="2" t="b">
        <f aca="false">COUNTIF(expert!$A$2:$A$954, A41) &gt; 0</f>
        <v>1</v>
      </c>
      <c r="H41" s="2" t="b">
        <f aca="false">COUNTIF(task!$A$2:$A$625,B41)&gt;0</f>
        <v>1</v>
      </c>
      <c r="I41" s="2" t="b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1" t="s">
        <v>6</v>
      </c>
      <c r="B42" s="1" t="s">
        <v>59</v>
      </c>
      <c r="C42" s="23" t="n">
        <f aca="false">VLOOKUP(B42, task!A$2:I$300, 2, 0)</f>
        <v>46022</v>
      </c>
      <c r="D42" s="23" t="n">
        <f aca="false">VLOOKUP(B42, task!A$2:I$300, 3, 0)</f>
        <v>46053</v>
      </c>
      <c r="E42" s="24" t="n">
        <f aca="false">VLOOKUP(B42, task!A$2:I$300, 8, 0)</f>
        <v>0</v>
      </c>
      <c r="F42" s="24" t="n">
        <f aca="false">VLOOKUP(B42, task!A$2:I$300, 9, 0)</f>
        <v>0.25</v>
      </c>
      <c r="G42" s="2" t="b">
        <f aca="false">COUNTIF(expert!$A$2:$A$954, A42) &gt; 0</f>
        <v>1</v>
      </c>
      <c r="H42" s="2" t="b">
        <f aca="false">COUNTIF(task!$A$2:$A$625,B42)&gt;0</f>
        <v>1</v>
      </c>
      <c r="I42" s="2" t="b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1" t="s">
        <v>6</v>
      </c>
      <c r="B43" s="1" t="s">
        <v>60</v>
      </c>
      <c r="C43" s="23" t="n">
        <f aca="false">VLOOKUP(B43, task!A$2:I$300, 2, 0)</f>
        <v>45833</v>
      </c>
      <c r="D43" s="23" t="n">
        <f aca="false">VLOOKUP(B43, task!A$2:I$300, 3, 0)</f>
        <v>45847</v>
      </c>
      <c r="E43" s="24" t="n">
        <f aca="false">VLOOKUP(B43, task!A$2:I$300, 8, 0)</f>
        <v>0.75</v>
      </c>
      <c r="F43" s="24" t="n">
        <f aca="false">VLOOKUP(B43, task!A$2:I$300, 9, 0)</f>
        <v>1</v>
      </c>
      <c r="G43" s="2" t="b">
        <f aca="false">COUNTIF(expert!$A$2:$A$954, A43) &gt; 0</f>
        <v>1</v>
      </c>
      <c r="H43" s="2" t="b">
        <f aca="false">COUNTIF(task!$A$2:$A$625,B43)&gt;0</f>
        <v>1</v>
      </c>
      <c r="I43" s="2" t="b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61</v>
      </c>
      <c r="C44" s="23" t="n">
        <f aca="false">VLOOKUP(B44, task!A$2:I$300, 2, 0)</f>
        <v>45848</v>
      </c>
      <c r="D44" s="23" t="n">
        <f aca="false">VLOOKUP(B44, task!A$2:I$300, 3, 0)</f>
        <v>46021</v>
      </c>
      <c r="E44" s="24" t="n">
        <f aca="false">VLOOKUP(B44, task!A$2:I$300, 8, 0)</f>
        <v>0</v>
      </c>
      <c r="F44" s="24" t="n">
        <f aca="false">VLOOKUP(B44, task!A$2:I$300, 9, 0)</f>
        <v>0.25</v>
      </c>
      <c r="G44" s="2" t="b">
        <f aca="false">COUNTIF(expert!$A$2:$A$954, A44) &gt; 0</f>
        <v>1</v>
      </c>
      <c r="H44" s="2" t="b">
        <f aca="false">COUNTIF(task!$A$2:$A$625,B44)&gt;0</f>
        <v>1</v>
      </c>
      <c r="I44" s="2" t="b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62</v>
      </c>
      <c r="C45" s="23" t="n">
        <f aca="false">VLOOKUP(B45, task!A$2:I$300, 2, 0)</f>
        <v>46022</v>
      </c>
      <c r="D45" s="23" t="n">
        <f aca="false">VLOOKUP(B45, task!A$2:I$300, 3, 0)</f>
        <v>46053</v>
      </c>
      <c r="E45" s="24" t="n">
        <f aca="false">VLOOKUP(B45, task!A$2:I$300, 8, 0)</f>
        <v>0.25</v>
      </c>
      <c r="F45" s="24" t="n">
        <f aca="false">VLOOKUP(B45, task!A$2:I$300, 9, 0)</f>
        <v>0.5</v>
      </c>
      <c r="G45" s="2" t="b">
        <f aca="false">COUNTIF(expert!$A$2:$A$954, A45) &gt; 0</f>
        <v>1</v>
      </c>
      <c r="H45" s="2" t="b">
        <f aca="false">COUNTIF(task!$A$2:$A$625,B45)&gt;0</f>
        <v>1</v>
      </c>
      <c r="I45" s="2" t="b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20" t="s">
        <v>7</v>
      </c>
      <c r="B46" s="20" t="s">
        <v>63</v>
      </c>
      <c r="C46" s="23" t="n">
        <f aca="false">VLOOKUP(B46, task!A$2:I$300, 2, 0)</f>
        <v>45684</v>
      </c>
      <c r="D46" s="23" t="n">
        <f aca="false">VLOOKUP(B46, task!A$2:I$300, 3, 0)</f>
        <v>45689</v>
      </c>
      <c r="E46" s="24" t="n">
        <f aca="false">VLOOKUP(B46, task!A$2:I$300, 8, 0)</f>
        <v>2.25</v>
      </c>
      <c r="F46" s="24" t="n">
        <f aca="false">VLOOKUP(B46, task!A$2:I$300, 9, 0)</f>
        <v>2.5</v>
      </c>
      <c r="G46" s="2" t="b">
        <f aca="false">COUNTIF(expert!$A$2:$A$954, A46) &gt; 0</f>
        <v>1</v>
      </c>
      <c r="H46" s="2" t="b">
        <f aca="false">COUNTIF(task!$A$2:$A$625,B46)&gt;0</f>
        <v>1</v>
      </c>
      <c r="I46" s="2" t="b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20" t="s">
        <v>7</v>
      </c>
      <c r="B47" s="20" t="s">
        <v>64</v>
      </c>
      <c r="C47" s="23" t="n">
        <f aca="false">VLOOKUP(B47, task!A$2:I$300, 2, 0)</f>
        <v>45690</v>
      </c>
      <c r="D47" s="23" t="n">
        <f aca="false">VLOOKUP(B47, task!A$2:I$300, 3, 0)</f>
        <v>45735</v>
      </c>
      <c r="E47" s="24" t="n">
        <f aca="false">VLOOKUP(B47, task!A$2:I$300, 8, 0)</f>
        <v>0.5</v>
      </c>
      <c r="F47" s="24" t="n">
        <f aca="false">VLOOKUP(B47, task!A$2:I$300, 9, 0)</f>
        <v>0.75</v>
      </c>
      <c r="G47" s="2" t="b">
        <f aca="false">COUNTIF(expert!$A$2:$A$954, A47) &gt; 0</f>
        <v>1</v>
      </c>
      <c r="H47" s="2" t="b">
        <f aca="false">COUNTIF(task!$A$2:$A$625,B47)&gt;0</f>
        <v>1</v>
      </c>
      <c r="I47" s="2" t="b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20" t="s">
        <v>7</v>
      </c>
      <c r="B48" s="20" t="s">
        <v>65</v>
      </c>
      <c r="C48" s="23" t="n">
        <f aca="false">VLOOKUP(B48, task!A$2:I$300, 2, 0)</f>
        <v>45736</v>
      </c>
      <c r="D48" s="23" t="n">
        <f aca="false">VLOOKUP(B48, task!A$2:I$300, 3, 0)</f>
        <v>45748</v>
      </c>
      <c r="E48" s="24" t="n">
        <f aca="false">VLOOKUP(B48, task!A$2:I$300, 8, 0)</f>
        <v>0.75</v>
      </c>
      <c r="F48" s="24" t="n">
        <f aca="false">VLOOKUP(B48, task!A$2:I$300, 9, 0)</f>
        <v>1</v>
      </c>
      <c r="G48" s="2" t="b">
        <f aca="false">COUNTIF(expert!$A$2:$A$954, A48) &gt; 0</f>
        <v>1</v>
      </c>
      <c r="H48" s="2" t="b">
        <f aca="false">COUNTIF(task!$A$2:$A$625,B48)&gt;0</f>
        <v>1</v>
      </c>
      <c r="I48" s="2" t="b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20" t="s">
        <v>7</v>
      </c>
      <c r="B49" s="20" t="s">
        <v>66</v>
      </c>
      <c r="C49" s="23" t="n">
        <f aca="false">VLOOKUP(B49, task!A$2:I$300, 2, 0)</f>
        <v>45662</v>
      </c>
      <c r="D49" s="23" t="n">
        <f aca="false">VLOOKUP(B49, task!A$2:I$300, 3, 0)</f>
        <v>45672</v>
      </c>
      <c r="E49" s="24" t="n">
        <f aca="false">VLOOKUP(B49, task!A$2:I$300, 8, 0)</f>
        <v>3.75</v>
      </c>
      <c r="F49" s="24" t="n">
        <f aca="false">VLOOKUP(B49, task!A$2:I$300, 9, 0)</f>
        <v>4</v>
      </c>
      <c r="G49" s="2" t="b">
        <f aca="false">COUNTIF(expert!$A$2:$A$954, A49) &gt; 0</f>
        <v>1</v>
      </c>
      <c r="H49" s="2" t="b">
        <f aca="false">COUNTIF(task!$A$2:$A$625,B49)&gt;0</f>
        <v>1</v>
      </c>
      <c r="I49" s="2" t="b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20" t="s">
        <v>7</v>
      </c>
      <c r="B50" s="20" t="s">
        <v>67</v>
      </c>
      <c r="C50" s="23" t="n">
        <f aca="false">VLOOKUP(B50, task!A$2:I$300, 2, 0)</f>
        <v>45673</v>
      </c>
      <c r="D50" s="23" t="n">
        <f aca="false">VLOOKUP(B50, task!A$2:I$300, 3, 0)</f>
        <v>45853</v>
      </c>
      <c r="E50" s="24" t="n">
        <f aca="false">VLOOKUP(B50, task!A$2:I$300, 8, 0)</f>
        <v>0.25</v>
      </c>
      <c r="F50" s="24" t="n">
        <f aca="false">VLOOKUP(B50, task!A$2:I$300, 9, 0)</f>
        <v>0.5</v>
      </c>
      <c r="G50" s="2" t="b">
        <f aca="false">COUNTIF(expert!$A$2:$A$954, A50) &gt; 0</f>
        <v>1</v>
      </c>
      <c r="H50" s="2" t="b">
        <f aca="false">COUNTIF(task!$A$2:$A$625,B50)&gt;0</f>
        <v>1</v>
      </c>
      <c r="I50" s="2" t="b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20" t="s">
        <v>7</v>
      </c>
      <c r="B51" s="20" t="s">
        <v>68</v>
      </c>
      <c r="C51" s="23" t="n">
        <f aca="false">VLOOKUP(B51, task!A$2:I$300, 2, 0)</f>
        <v>45854</v>
      </c>
      <c r="D51" s="23" t="n">
        <f aca="false">VLOOKUP(B51, task!A$2:I$300, 3, 0)</f>
        <v>45873</v>
      </c>
      <c r="E51" s="24" t="n">
        <f aca="false">VLOOKUP(B51, task!A$2:I$300, 8, 0)</f>
        <v>2.75</v>
      </c>
      <c r="F51" s="24" t="n">
        <f aca="false">VLOOKUP(B51, task!A$2:I$300, 9, 0)</f>
        <v>3</v>
      </c>
      <c r="G51" s="2" t="b">
        <f aca="false">COUNTIF(expert!$A$2:$A$954, A51) &gt; 0</f>
        <v>1</v>
      </c>
      <c r="H51" s="2" t="b">
        <f aca="false">COUNTIF(task!$A$2:$A$625,B51)&gt;0</f>
        <v>1</v>
      </c>
      <c r="I51" s="2" t="b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20" t="s">
        <v>7</v>
      </c>
      <c r="B52" s="20" t="s">
        <v>69</v>
      </c>
      <c r="C52" s="23" t="n">
        <f aca="false">VLOOKUP(B52, task!A$2:I$300, 2, 0)</f>
        <v>45658</v>
      </c>
      <c r="D52" s="23" t="n">
        <f aca="false">VLOOKUP(B52, task!A$2:I$300, 3, 0)</f>
        <v>45678</v>
      </c>
      <c r="E52" s="24" t="n">
        <f aca="false">VLOOKUP(B52, task!A$2:I$300, 8, 0)</f>
        <v>1</v>
      </c>
      <c r="F52" s="24" t="n">
        <f aca="false">VLOOKUP(B52, task!A$2:I$300, 9, 0)</f>
        <v>1.25</v>
      </c>
      <c r="G52" s="2" t="b">
        <f aca="false">COUNTIF(expert!$A$2:$A$954, A52) &gt; 0</f>
        <v>1</v>
      </c>
      <c r="H52" s="2" t="b">
        <f aca="false">COUNTIF(task!$A$2:$A$625,B52)&gt;0</f>
        <v>1</v>
      </c>
      <c r="I52" s="2" t="b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20" t="s">
        <v>7</v>
      </c>
      <c r="B53" s="20" t="s">
        <v>70</v>
      </c>
      <c r="C53" s="23" t="n">
        <f aca="false">VLOOKUP(B53, task!A$2:I$300, 2, 0)</f>
        <v>45679</v>
      </c>
      <c r="D53" s="23" t="n">
        <f aca="false">VLOOKUP(B53, task!A$2:I$300, 3, 0)</f>
        <v>45691</v>
      </c>
      <c r="E53" s="24" t="n">
        <f aca="false">VLOOKUP(B53, task!A$2:I$300, 8, 0)</f>
        <v>0.5</v>
      </c>
      <c r="F53" s="24" t="n">
        <f aca="false">VLOOKUP(B53, task!A$2:I$300, 9, 0)</f>
        <v>0.75</v>
      </c>
      <c r="G53" s="2" t="b">
        <f aca="false">COUNTIF(expert!$A$2:$A$954, A53) &gt; 0</f>
        <v>1</v>
      </c>
      <c r="H53" s="2" t="b">
        <f aca="false">COUNTIF(task!$A$2:$A$625,B53)&gt;0</f>
        <v>1</v>
      </c>
      <c r="I53" s="2" t="b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20" t="s">
        <v>7</v>
      </c>
      <c r="B54" s="20" t="s">
        <v>71</v>
      </c>
      <c r="C54" s="23" t="n">
        <f aca="false">VLOOKUP(B54, task!A$2:I$300, 2, 0)</f>
        <v>45809</v>
      </c>
      <c r="D54" s="23" t="n">
        <f aca="false">VLOOKUP(B54, task!A$2:I$300, 3, 0)</f>
        <v>45834</v>
      </c>
      <c r="E54" s="24" t="n">
        <f aca="false">VLOOKUP(B54, task!A$2:I$300, 8, 0)</f>
        <v>2</v>
      </c>
      <c r="F54" s="24" t="n">
        <f aca="false">VLOOKUP(B54, task!A$2:I$300, 9, 0)</f>
        <v>2.25</v>
      </c>
      <c r="G54" s="2" t="b">
        <f aca="false">COUNTIF(expert!$A$2:$A$954, A54) &gt; 0</f>
        <v>1</v>
      </c>
      <c r="H54" s="2" t="b">
        <f aca="false">COUNTIF(task!$A$2:$A$625,B54)&gt;0</f>
        <v>1</v>
      </c>
      <c r="I54" s="2" t="b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20" t="s">
        <v>7</v>
      </c>
      <c r="B55" s="20" t="s">
        <v>72</v>
      </c>
      <c r="C55" s="23" t="n">
        <f aca="false">VLOOKUP(B55, task!A$2:I$300, 2, 0)</f>
        <v>45835</v>
      </c>
      <c r="D55" s="23" t="n">
        <f aca="false">VLOOKUP(B55, task!A$2:I$300, 3, 0)</f>
        <v>46335</v>
      </c>
      <c r="E55" s="24" t="n">
        <f aca="false">VLOOKUP(B55, task!A$2:I$300, 8, 0)</f>
        <v>0</v>
      </c>
      <c r="F55" s="24" t="n">
        <f aca="false">VLOOKUP(B55, task!A$2:I$300, 9, 0)</f>
        <v>0.25</v>
      </c>
      <c r="G55" s="2" t="b">
        <f aca="false">COUNTIF(expert!$A$2:$A$954, A55) &gt; 0</f>
        <v>1</v>
      </c>
      <c r="H55" s="2" t="b">
        <f aca="false">COUNTIF(task!$A$2:$A$625,B55)&gt;0</f>
        <v>1</v>
      </c>
      <c r="I55" s="2" t="b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20" t="s">
        <v>7</v>
      </c>
      <c r="B56" s="20" t="s">
        <v>73</v>
      </c>
      <c r="C56" s="23" t="n">
        <f aca="false">VLOOKUP(B56, task!A$2:I$300, 2, 0)</f>
        <v>46336</v>
      </c>
      <c r="D56" s="23" t="n">
        <f aca="false">VLOOKUP(B56, task!A$2:I$300, 3, 0)</f>
        <v>46391</v>
      </c>
      <c r="E56" s="24" t="n">
        <f aca="false">VLOOKUP(B56, task!A$2:I$300, 8, 0)</f>
        <v>0.5</v>
      </c>
      <c r="F56" s="24" t="n">
        <f aca="false">VLOOKUP(B56, task!A$2:I$300, 9, 0)</f>
        <v>0.75</v>
      </c>
      <c r="G56" s="2" t="b">
        <f aca="false">COUNTIF(expert!$A$2:$A$954, A56) &gt; 0</f>
        <v>1</v>
      </c>
      <c r="H56" s="2" t="b">
        <f aca="false">COUNTIF(task!$A$2:$A$625,B56)&gt;0</f>
        <v>1</v>
      </c>
      <c r="I56" s="2" t="b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20" t="s">
        <v>7</v>
      </c>
      <c r="B57" s="20" t="s">
        <v>74</v>
      </c>
      <c r="C57" s="23" t="n">
        <f aca="false">VLOOKUP(B57, task!A$2:I$300, 2, 0)</f>
        <v>45778</v>
      </c>
      <c r="D57" s="23" t="n">
        <f aca="false">VLOOKUP(B57, task!A$2:I$300, 3, 0)</f>
        <v>45793</v>
      </c>
      <c r="E57" s="24" t="n">
        <f aca="false">VLOOKUP(B57, task!A$2:I$300, 8, 0)</f>
        <v>5.25</v>
      </c>
      <c r="F57" s="24" t="n">
        <f aca="false">VLOOKUP(B57, task!A$2:I$300, 9, 0)</f>
        <v>5.5</v>
      </c>
      <c r="G57" s="2" t="b">
        <f aca="false">COUNTIF(expert!$A$2:$A$954, A57) &gt; 0</f>
        <v>1</v>
      </c>
      <c r="H57" s="2" t="b">
        <f aca="false">COUNTIF(task!$A$2:$A$625,B57)&gt;0</f>
        <v>1</v>
      </c>
      <c r="I57" s="2" t="b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20" t="s">
        <v>7</v>
      </c>
      <c r="B58" s="20" t="s">
        <v>75</v>
      </c>
      <c r="C58" s="23" t="n">
        <f aca="false">VLOOKUP(B58, task!A$2:I$300, 2, 0)</f>
        <v>45794</v>
      </c>
      <c r="D58" s="23" t="n">
        <f aca="false">VLOOKUP(B58, task!A$2:I$300, 3, 0)</f>
        <v>46064</v>
      </c>
      <c r="E58" s="24" t="n">
        <f aca="false">VLOOKUP(B58, task!A$2:I$300, 8, 0)</f>
        <v>0.25</v>
      </c>
      <c r="F58" s="24" t="n">
        <f aca="false">VLOOKUP(B58, task!A$2:I$300, 9, 0)</f>
        <v>0.5</v>
      </c>
      <c r="G58" s="2" t="b">
        <f aca="false">COUNTIF(expert!$A$2:$A$954, A58) &gt; 0</f>
        <v>1</v>
      </c>
      <c r="H58" s="2" t="b">
        <f aca="false">COUNTIF(task!$A$2:$A$625,B58)&gt;0</f>
        <v>1</v>
      </c>
      <c r="I58" s="2" t="b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20" t="s">
        <v>7</v>
      </c>
      <c r="B59" s="20" t="s">
        <v>76</v>
      </c>
      <c r="C59" s="23" t="n">
        <f aca="false">VLOOKUP(B59, task!A$2:I$300, 2, 0)</f>
        <v>46065</v>
      </c>
      <c r="D59" s="23" t="n">
        <f aca="false">VLOOKUP(B59, task!A$2:I$300, 3, 0)</f>
        <v>46083</v>
      </c>
      <c r="E59" s="24" t="n">
        <f aca="false">VLOOKUP(B59, task!A$2:I$300, 8, 0)</f>
        <v>1.5</v>
      </c>
      <c r="F59" s="24" t="n">
        <f aca="false">VLOOKUP(B59, task!A$2:I$300, 9, 0)</f>
        <v>1.75</v>
      </c>
      <c r="G59" s="2" t="b">
        <f aca="false">COUNTIF(expert!$A$2:$A$954, A59) &gt; 0</f>
        <v>1</v>
      </c>
      <c r="H59" s="2" t="b">
        <f aca="false">COUNTIF(task!$A$2:$A$625,B59)&gt;0</f>
        <v>1</v>
      </c>
      <c r="I59" s="2" t="b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20" t="s">
        <v>7</v>
      </c>
      <c r="B60" s="20" t="s">
        <v>77</v>
      </c>
      <c r="C60" s="23" t="n">
        <f aca="false">VLOOKUP(B60, task!A$2:I$300, 2, 0)</f>
        <v>45853</v>
      </c>
      <c r="D60" s="23" t="n">
        <f aca="false">VLOOKUP(B60, task!A$2:I$300, 3, 0)</f>
        <v>45878</v>
      </c>
      <c r="E60" s="24" t="n">
        <f aca="false">VLOOKUP(B60, task!A$2:I$300, 8, 0)</f>
        <v>1</v>
      </c>
      <c r="F60" s="24" t="n">
        <f aca="false">VLOOKUP(B60, task!A$2:I$300, 9, 0)</f>
        <v>1.25</v>
      </c>
      <c r="G60" s="2" t="b">
        <f aca="false">COUNTIF(expert!$A$2:$A$954, A60) &gt; 0</f>
        <v>1</v>
      </c>
      <c r="H60" s="2" t="b">
        <f aca="false">COUNTIF(task!$A$2:$A$625,B60)&gt;0</f>
        <v>1</v>
      </c>
      <c r="I60" s="2" t="b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0" t="s">
        <v>7</v>
      </c>
      <c r="B61" s="20" t="s">
        <v>78</v>
      </c>
      <c r="C61" s="23" t="n">
        <f aca="false">VLOOKUP(B61, task!A$2:I$300, 2, 0)</f>
        <v>45879</v>
      </c>
      <c r="D61" s="23" t="n">
        <f aca="false">VLOOKUP(B61, task!A$2:I$300, 3, 0)</f>
        <v>46029</v>
      </c>
      <c r="E61" s="24" t="n">
        <f aca="false">VLOOKUP(B61, task!A$2:I$300, 8, 0)</f>
        <v>0.25</v>
      </c>
      <c r="F61" s="24" t="n">
        <f aca="false">VLOOKUP(B61, task!A$2:I$300, 9, 0)</f>
        <v>0.5</v>
      </c>
      <c r="G61" s="2" t="b">
        <f aca="false">COUNTIF(expert!$A$2:$A$954, A61) &gt; 0</f>
        <v>1</v>
      </c>
      <c r="H61" s="2" t="b">
        <f aca="false">COUNTIF(task!$A$2:$A$625,B61)&gt;0</f>
        <v>1</v>
      </c>
      <c r="I61" s="2" t="b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0" t="s">
        <v>7</v>
      </c>
      <c r="B62" s="20" t="s">
        <v>79</v>
      </c>
      <c r="C62" s="23" t="n">
        <f aca="false">VLOOKUP(B62, task!A$2:I$300, 2, 0)</f>
        <v>46030</v>
      </c>
      <c r="D62" s="23" t="n">
        <f aca="false">VLOOKUP(B62, task!A$2:I$300, 3, 0)</f>
        <v>46054</v>
      </c>
      <c r="E62" s="24" t="n">
        <f aca="false">VLOOKUP(B62, task!A$2:I$300, 8, 0)</f>
        <v>1</v>
      </c>
      <c r="F62" s="24" t="n">
        <f aca="false">VLOOKUP(B62, task!A$2:I$300, 9, 0)</f>
        <v>1.25</v>
      </c>
      <c r="G62" s="2" t="b">
        <f aca="false">COUNTIF(expert!$A$2:$A$954, A62) &gt; 0</f>
        <v>1</v>
      </c>
      <c r="H62" s="2" t="b">
        <f aca="false">COUNTIF(task!$A$2:$A$625,B62)&gt;0</f>
        <v>1</v>
      </c>
      <c r="I62" s="2" t="b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1" t="s">
        <v>8</v>
      </c>
      <c r="B63" s="1" t="s">
        <v>80</v>
      </c>
      <c r="C63" s="23" t="n">
        <f aca="false">VLOOKUP(B63, task!A$2:I$300, 2, 0)</f>
        <v>45658</v>
      </c>
      <c r="D63" s="23" t="n">
        <f aca="false">VLOOKUP(B63, task!A$2:I$300, 3, 0)</f>
        <v>45733</v>
      </c>
      <c r="E63" s="24" t="n">
        <f aca="false">VLOOKUP(B63, task!A$2:I$300, 8, 0)</f>
        <v>0</v>
      </c>
      <c r="F63" s="24" t="n">
        <f aca="false">VLOOKUP(B63, task!A$2:I$300, 9, 0)</f>
        <v>0.25</v>
      </c>
      <c r="G63" s="2" t="b">
        <f aca="false">COUNTIF(expert!$A$2:$A$954, A63) &gt; 0</f>
        <v>1</v>
      </c>
      <c r="H63" s="2" t="b">
        <f aca="false">COUNTIF(task!$A$2:$A$625,B63)&gt;0</f>
        <v>1</v>
      </c>
      <c r="I63" s="2" t="b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1" t="s">
        <v>8</v>
      </c>
      <c r="B64" s="1" t="s">
        <v>81</v>
      </c>
      <c r="C64" s="23" t="n">
        <f aca="false">VLOOKUP(B64, task!A$2:I$300, 2, 0)</f>
        <v>45734</v>
      </c>
      <c r="D64" s="23" t="n">
        <f aca="false">VLOOKUP(B64, task!A$2:I$300, 3, 0)</f>
        <v>45741</v>
      </c>
      <c r="E64" s="24" t="n">
        <f aca="false">VLOOKUP(B64, task!A$2:I$300, 8, 0)</f>
        <v>1.5</v>
      </c>
      <c r="F64" s="24" t="n">
        <f aca="false">VLOOKUP(B64, task!A$2:I$300, 9, 0)</f>
        <v>1.75</v>
      </c>
      <c r="G64" s="2" t="b">
        <f aca="false">COUNTIF(expert!$A$2:$A$954, A64) &gt; 0</f>
        <v>1</v>
      </c>
      <c r="H64" s="2" t="b">
        <f aca="false">COUNTIF(task!$A$2:$A$625,B64)&gt;0</f>
        <v>1</v>
      </c>
      <c r="I64" s="2" t="b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1" t="s">
        <v>8</v>
      </c>
      <c r="B65" s="1" t="s">
        <v>82</v>
      </c>
      <c r="C65" s="23" t="n">
        <f aca="false">VLOOKUP(B65, task!A$2:I$300, 2, 0)</f>
        <v>45658</v>
      </c>
      <c r="D65" s="23" t="n">
        <f aca="false">VLOOKUP(B65, task!A$2:I$300, 3, 0)</f>
        <v>45738</v>
      </c>
      <c r="E65" s="24" t="n">
        <f aca="false">VLOOKUP(B65, task!A$2:I$300, 8, 0)</f>
        <v>0.25</v>
      </c>
      <c r="F65" s="24" t="n">
        <f aca="false">VLOOKUP(B65, task!A$2:I$300, 9, 0)</f>
        <v>0.5</v>
      </c>
      <c r="G65" s="2" t="b">
        <f aca="false">COUNTIF(expert!$A$2:$A$954, A65) &gt; 0</f>
        <v>1</v>
      </c>
      <c r="H65" s="2" t="b">
        <f aca="false">COUNTIF(task!$A$2:$A$625,B65)&gt;0</f>
        <v>1</v>
      </c>
      <c r="I65" s="2" t="b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1" t="s">
        <v>8</v>
      </c>
      <c r="B66" s="1" t="s">
        <v>83</v>
      </c>
      <c r="C66" s="23" t="n">
        <f aca="false">VLOOKUP(B66, task!A$2:I$300, 2, 0)</f>
        <v>45739</v>
      </c>
      <c r="D66" s="23" t="n">
        <f aca="false">VLOOKUP(B66, task!A$2:I$300, 3, 0)</f>
        <v>45748</v>
      </c>
      <c r="E66" s="24" t="n">
        <f aca="false">VLOOKUP(B66, task!A$2:I$300, 8, 0)</f>
        <v>2</v>
      </c>
      <c r="F66" s="24" t="n">
        <f aca="false">VLOOKUP(B66, task!A$2:I$300, 9, 0)</f>
        <v>2.25</v>
      </c>
      <c r="G66" s="2" t="b">
        <f aca="false">COUNTIF(expert!$A$2:$A$954, A66) &gt; 0</f>
        <v>1</v>
      </c>
      <c r="H66" s="2" t="b">
        <f aca="false">COUNTIF(task!$A$2:$A$625,B66)&gt;0</f>
        <v>1</v>
      </c>
      <c r="I66" s="2" t="b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1" t="s">
        <v>8</v>
      </c>
      <c r="B67" s="1" t="s">
        <v>84</v>
      </c>
      <c r="C67" s="23" t="n">
        <f aca="false">VLOOKUP(B67, task!A$2:I$300, 2, 0)</f>
        <v>45658</v>
      </c>
      <c r="D67" s="23" t="n">
        <f aca="false">VLOOKUP(B67, task!A$2:I$300, 3, 0)</f>
        <v>45713</v>
      </c>
      <c r="E67" s="24" t="n">
        <f aca="false">VLOOKUP(B67, task!A$2:I$300, 8, 0)</f>
        <v>0.25</v>
      </c>
      <c r="F67" s="24" t="n">
        <f aca="false">VLOOKUP(B67, task!A$2:I$300, 9, 0)</f>
        <v>0.5</v>
      </c>
      <c r="G67" s="2" t="b">
        <f aca="false">COUNTIF(expert!$A$2:$A$954, A67) &gt; 0</f>
        <v>1</v>
      </c>
      <c r="H67" s="2" t="b">
        <f aca="false">COUNTIF(task!$A$2:$A$625,B67)&gt;0</f>
        <v>1</v>
      </c>
      <c r="I67" s="2" t="b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1" t="s">
        <v>8</v>
      </c>
      <c r="B68" s="1" t="s">
        <v>85</v>
      </c>
      <c r="C68" s="23" t="n">
        <f aca="false">VLOOKUP(B68, task!A$2:I$300, 2, 0)</f>
        <v>45714</v>
      </c>
      <c r="D68" s="23" t="n">
        <f aca="false">VLOOKUP(B68, task!A$2:I$300, 3, 0)</f>
        <v>45719</v>
      </c>
      <c r="E68" s="24" t="n">
        <f aca="false">VLOOKUP(B68, task!A$2:I$300, 8, 0)</f>
        <v>2.5</v>
      </c>
      <c r="F68" s="24" t="n">
        <f aca="false">VLOOKUP(B68, task!A$2:I$300, 9, 0)</f>
        <v>2.75</v>
      </c>
      <c r="G68" s="2" t="b">
        <f aca="false">COUNTIF(expert!$A$2:$A$954, A68) &gt; 0</f>
        <v>1</v>
      </c>
      <c r="H68" s="2" t="b">
        <f aca="false">COUNTIF(task!$A$2:$A$625,B68)&gt;0</f>
        <v>1</v>
      </c>
      <c r="I68" s="2" t="b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20" t="s">
        <v>9</v>
      </c>
      <c r="B69" s="20" t="s">
        <v>86</v>
      </c>
      <c r="C69" s="23" t="n">
        <f aca="false">VLOOKUP(B69, task!A$2:I$300, 2, 0)</f>
        <v>45658</v>
      </c>
      <c r="D69" s="23" t="n">
        <f aca="false">VLOOKUP(B69, task!A$2:I$300, 3, 0)</f>
        <v>45713</v>
      </c>
      <c r="E69" s="24" t="n">
        <f aca="false">VLOOKUP(B69, task!A$2:I$300, 8, 0)</f>
        <v>0.25</v>
      </c>
      <c r="F69" s="24" t="n">
        <f aca="false">VLOOKUP(B69, task!A$2:I$300, 9, 0)</f>
        <v>0.5</v>
      </c>
      <c r="G69" s="2" t="b">
        <f aca="false">COUNTIF(expert!$A$2:$A$954, A69) &gt; 0</f>
        <v>1</v>
      </c>
      <c r="H69" s="2" t="b">
        <f aca="false">COUNTIF(task!$A$2:$A$625,B69)&gt;0</f>
        <v>1</v>
      </c>
      <c r="I69" s="2" t="b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20" t="s">
        <v>9</v>
      </c>
      <c r="B70" s="20" t="s">
        <v>87</v>
      </c>
      <c r="C70" s="23" t="n">
        <f aca="false">VLOOKUP(B70, task!A$2:I$300, 2, 0)</f>
        <v>45714</v>
      </c>
      <c r="D70" s="23" t="n">
        <f aca="false">VLOOKUP(B70, task!A$2:I$300, 3, 0)</f>
        <v>45719</v>
      </c>
      <c r="E70" s="24" t="n">
        <f aca="false">VLOOKUP(B70, task!A$2:I$300, 8, 0)</f>
        <v>2.5</v>
      </c>
      <c r="F70" s="24" t="n">
        <f aca="false">VLOOKUP(B70, task!A$2:I$300, 9, 0)</f>
        <v>2.75</v>
      </c>
      <c r="G70" s="2" t="b">
        <f aca="false">COUNTIF(expert!$A$2:$A$954, A70) &gt; 0</f>
        <v>1</v>
      </c>
      <c r="H70" s="2" t="b">
        <f aca="false">COUNTIF(task!$A$2:$A$625,B70)&gt;0</f>
        <v>1</v>
      </c>
      <c r="I70" s="2" t="b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20" t="s">
        <v>9</v>
      </c>
      <c r="B71" s="20" t="s">
        <v>88</v>
      </c>
      <c r="C71" s="23" t="n">
        <f aca="false">VLOOKUP(B71, task!A$2:I$300, 2, 0)</f>
        <v>45658</v>
      </c>
      <c r="D71" s="23" t="n">
        <f aca="false">VLOOKUP(B71, task!A$2:I$300, 3, 0)</f>
        <v>45743</v>
      </c>
      <c r="E71" s="24" t="n">
        <f aca="false">VLOOKUP(B71, task!A$2:I$300, 8, 0)</f>
        <v>0.25</v>
      </c>
      <c r="F71" s="24" t="n">
        <f aca="false">VLOOKUP(B71, task!A$2:I$300, 9, 0)</f>
        <v>0.5</v>
      </c>
      <c r="G71" s="2" t="b">
        <f aca="false">COUNTIF(expert!$A$2:$A$954, A71) &gt; 0</f>
        <v>1</v>
      </c>
      <c r="H71" s="2" t="b">
        <f aca="false">COUNTIF(task!$A$2:$A$625,B71)&gt;0</f>
        <v>1</v>
      </c>
      <c r="I71" s="2" t="b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20" t="s">
        <v>9</v>
      </c>
      <c r="B72" s="20" t="s">
        <v>89</v>
      </c>
      <c r="C72" s="23" t="n">
        <f aca="false">VLOOKUP(B72, task!A$2:I$300, 2, 0)</f>
        <v>45744</v>
      </c>
      <c r="D72" s="23" t="n">
        <f aca="false">VLOOKUP(B72, task!A$2:I$300, 3, 0)</f>
        <v>45754</v>
      </c>
      <c r="E72" s="24" t="n">
        <f aca="false">VLOOKUP(B72, task!A$2:I$300, 8, 0)</f>
        <v>2</v>
      </c>
      <c r="F72" s="24" t="n">
        <f aca="false">VLOOKUP(B72, task!A$2:I$300, 9, 0)</f>
        <v>2.25</v>
      </c>
      <c r="G72" s="2" t="b">
        <f aca="false">COUNTIF(expert!$A$2:$A$954, A72) &gt; 0</f>
        <v>1</v>
      </c>
      <c r="H72" s="2" t="b">
        <f aca="false">COUNTIF(task!$A$2:$A$625,B72)&gt;0</f>
        <v>1</v>
      </c>
      <c r="I72" s="2" t="b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20" t="s">
        <v>9</v>
      </c>
      <c r="B73" s="20" t="s">
        <v>90</v>
      </c>
      <c r="C73" s="23" t="n">
        <f aca="false">VLOOKUP(B73, task!A$2:I$300, 2, 0)</f>
        <v>45658</v>
      </c>
      <c r="D73" s="23" t="n">
        <f aca="false">VLOOKUP(B73, task!A$2:I$300, 3, 0)</f>
        <v>45828</v>
      </c>
      <c r="E73" s="24" t="n">
        <f aca="false">VLOOKUP(B73, task!A$2:I$300, 8, 0)</f>
        <v>0</v>
      </c>
      <c r="F73" s="24" t="n">
        <f aca="false">VLOOKUP(B73, task!A$2:I$300, 9, 0)</f>
        <v>0.25</v>
      </c>
      <c r="G73" s="2" t="b">
        <f aca="false">COUNTIF(expert!$A$2:$A$954, A73) &gt; 0</f>
        <v>1</v>
      </c>
      <c r="H73" s="2" t="b">
        <f aca="false">COUNTIF(task!$A$2:$A$625,B73)&gt;0</f>
        <v>1</v>
      </c>
      <c r="I73" s="2" t="b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20" t="s">
        <v>9</v>
      </c>
      <c r="B74" s="20" t="s">
        <v>91</v>
      </c>
      <c r="C74" s="23" t="n">
        <f aca="false">VLOOKUP(B74, task!A$2:I$300, 2, 0)</f>
        <v>45829</v>
      </c>
      <c r="D74" s="23" t="n">
        <f aca="false">VLOOKUP(B74, task!A$2:I$300, 3, 0)</f>
        <v>45838</v>
      </c>
      <c r="E74" s="24" t="n">
        <f aca="false">VLOOKUP(B74, task!A$2:I$300, 8, 0)</f>
        <v>1.5</v>
      </c>
      <c r="F74" s="24" t="n">
        <f aca="false">VLOOKUP(B74, task!A$2:I$300, 9, 0)</f>
        <v>1.75</v>
      </c>
      <c r="G74" s="2" t="b">
        <f aca="false">COUNTIF(expert!$A$2:$A$954, A74) &gt; 0</f>
        <v>1</v>
      </c>
      <c r="H74" s="2" t="b">
        <f aca="false">COUNTIF(task!$A$2:$A$625,B74)&gt;0</f>
        <v>1</v>
      </c>
      <c r="I74" s="2" t="b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20" t="s">
        <v>9</v>
      </c>
      <c r="B75" s="20" t="s">
        <v>92</v>
      </c>
      <c r="C75" s="23" t="n">
        <f aca="false">VLOOKUP(B75, task!A$2:I$300, 2, 0)</f>
        <v>45658</v>
      </c>
      <c r="D75" s="23" t="n">
        <f aca="false">VLOOKUP(B75, task!A$2:I$300, 3, 0)</f>
        <v>45828</v>
      </c>
      <c r="E75" s="24" t="n">
        <f aca="false">VLOOKUP(B75, task!A$2:I$300, 8, 0)</f>
        <v>0.25</v>
      </c>
      <c r="F75" s="24" t="n">
        <f aca="false">VLOOKUP(B75, task!A$2:I$300, 9, 0)</f>
        <v>0.5</v>
      </c>
      <c r="G75" s="2" t="b">
        <f aca="false">COUNTIF(expert!$A$2:$A$954, A75) &gt; 0</f>
        <v>1</v>
      </c>
      <c r="H75" s="2" t="b">
        <f aca="false">COUNTIF(task!$A$2:$A$625,B75)&gt;0</f>
        <v>1</v>
      </c>
      <c r="I75" s="2" t="b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20" t="s">
        <v>9</v>
      </c>
      <c r="B76" s="20" t="s">
        <v>93</v>
      </c>
      <c r="C76" s="23" t="n">
        <f aca="false">VLOOKUP(B76, task!A$2:I$300, 2, 0)</f>
        <v>45829</v>
      </c>
      <c r="D76" s="23" t="n">
        <f aca="false">VLOOKUP(B76, task!A$2:I$300, 3, 0)</f>
        <v>45838</v>
      </c>
      <c r="E76" s="24" t="n">
        <f aca="false">VLOOKUP(B76, task!A$2:I$300, 8, 0)</f>
        <v>2.5</v>
      </c>
      <c r="F76" s="24" t="n">
        <f aca="false">VLOOKUP(B76, task!A$2:I$300, 9, 0)</f>
        <v>2.75</v>
      </c>
      <c r="G76" s="2" t="b">
        <f aca="false">COUNTIF(expert!$A$2:$A$954, A76) &gt; 0</f>
        <v>1</v>
      </c>
      <c r="H76" s="2" t="b">
        <f aca="false">COUNTIF(task!$A$2:$A$625,B76)&gt;0</f>
        <v>1</v>
      </c>
      <c r="I76" s="2" t="b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20" t="s">
        <v>9</v>
      </c>
      <c r="B77" s="20" t="s">
        <v>94</v>
      </c>
      <c r="C77" s="23" t="n">
        <f aca="false">VLOOKUP(B77, task!A$2:I$300, 2, 0)</f>
        <v>45823</v>
      </c>
      <c r="D77" s="23" t="n">
        <f aca="false">VLOOKUP(B77, task!A$2:I$300, 3, 0)</f>
        <v>45853</v>
      </c>
      <c r="E77" s="24" t="n">
        <f aca="false">VLOOKUP(B77, task!A$2:I$300, 8, 0)</f>
        <v>2.25</v>
      </c>
      <c r="F77" s="24" t="n">
        <f aca="false">VLOOKUP(B77, task!A$2:I$300, 9, 0)</f>
        <v>2.5</v>
      </c>
      <c r="G77" s="2" t="b">
        <f aca="false">COUNTIF(expert!$A$2:$A$954, A77) &gt; 0</f>
        <v>1</v>
      </c>
      <c r="H77" s="2" t="b">
        <f aca="false">COUNTIF(task!$A$2:$A$625,B77)&gt;0</f>
        <v>1</v>
      </c>
      <c r="I77" s="2" t="b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20" t="s">
        <v>9</v>
      </c>
      <c r="B78" s="20" t="s">
        <v>95</v>
      </c>
      <c r="C78" s="23" t="n">
        <f aca="false">VLOOKUP(B78, task!A$2:I$300, 2, 0)</f>
        <v>45854</v>
      </c>
      <c r="D78" s="23" t="n">
        <f aca="false">VLOOKUP(B78, task!A$2:I$300, 3, 0)</f>
        <v>45984</v>
      </c>
      <c r="E78" s="24" t="n">
        <f aca="false">VLOOKUP(B78, task!A$2:I$300, 8, 0)</f>
        <v>0</v>
      </c>
      <c r="F78" s="24" t="n">
        <f aca="false">VLOOKUP(B78, task!A$2:I$300, 9, 0)</f>
        <v>0.25</v>
      </c>
      <c r="G78" s="2" t="b">
        <f aca="false">COUNTIF(expert!$A$2:$A$954, A78) &gt; 0</f>
        <v>1</v>
      </c>
      <c r="H78" s="2" t="b">
        <f aca="false">COUNTIF(task!$A$2:$A$625,B78)&gt;0</f>
        <v>1</v>
      </c>
      <c r="I78" s="2" t="b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20" t="s">
        <v>9</v>
      </c>
      <c r="B79" s="20" t="s">
        <v>96</v>
      </c>
      <c r="C79" s="23" t="n">
        <f aca="false">VLOOKUP(B79, task!A$2:I$300, 2, 0)</f>
        <v>45985</v>
      </c>
      <c r="D79" s="23" t="n">
        <f aca="false">VLOOKUP(B79, task!A$2:I$300, 3, 0)</f>
        <v>45992</v>
      </c>
      <c r="E79" s="24" t="n">
        <f aca="false">VLOOKUP(B79, task!A$2:I$300, 8, 0)</f>
        <v>1.5</v>
      </c>
      <c r="F79" s="24" t="n">
        <f aca="false">VLOOKUP(B79, task!A$2:I$300, 9, 0)</f>
        <v>1.75</v>
      </c>
      <c r="G79" s="2" t="b">
        <f aca="false">COUNTIF(expert!$A$2:$A$954, A79) &gt; 0</f>
        <v>1</v>
      </c>
      <c r="H79" s="2" t="b">
        <f aca="false">COUNTIF(task!$A$2:$A$625,B79)&gt;0</f>
        <v>1</v>
      </c>
      <c r="I79" s="2" t="b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10</v>
      </c>
      <c r="B80" s="1" t="s">
        <v>97</v>
      </c>
      <c r="C80" s="23" t="n">
        <f aca="false">VLOOKUP(B80, task!A$2:I$300, 2, 0)</f>
        <v>45658</v>
      </c>
      <c r="D80" s="23" t="n">
        <f aca="false">VLOOKUP(B80, task!A$2:I$300, 3, 0)</f>
        <v>45828</v>
      </c>
      <c r="E80" s="24" t="n">
        <f aca="false">VLOOKUP(B80, task!A$2:I$300, 8, 0)</f>
        <v>0</v>
      </c>
      <c r="F80" s="24" t="n">
        <f aca="false">VLOOKUP(B80, task!A$2:I$300, 9, 0)</f>
        <v>0.25</v>
      </c>
      <c r="G80" s="2" t="b">
        <f aca="false">COUNTIF(expert!$A$2:$A$954, A80) &gt; 0</f>
        <v>1</v>
      </c>
      <c r="H80" s="2" t="b">
        <f aca="false">COUNTIF(task!$A$2:$A$625,B80)&gt;0</f>
        <v>1</v>
      </c>
      <c r="I80" s="2" t="b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10</v>
      </c>
      <c r="B81" s="1" t="s">
        <v>98</v>
      </c>
      <c r="C81" s="23" t="n">
        <f aca="false">VLOOKUP(B81, task!A$2:I$300, 2, 0)</f>
        <v>45829</v>
      </c>
      <c r="D81" s="23" t="n">
        <f aca="false">VLOOKUP(B81, task!A$2:I$300, 3, 0)</f>
        <v>45839</v>
      </c>
      <c r="E81" s="24" t="n">
        <f aca="false">VLOOKUP(B81, task!A$2:I$300, 8, 0)</f>
        <v>1.25</v>
      </c>
      <c r="F81" s="24" t="n">
        <f aca="false">VLOOKUP(B81, task!A$2:I$300, 9, 0)</f>
        <v>1.5</v>
      </c>
      <c r="G81" s="2" t="b">
        <f aca="false">COUNTIF(expert!$A$2:$A$954, A81) &gt; 0</f>
        <v>1</v>
      </c>
      <c r="H81" s="2" t="b">
        <f aca="false">COUNTIF(task!$A$2:$A$625,B81)&gt;0</f>
        <v>1</v>
      </c>
      <c r="I81" s="2" t="b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10</v>
      </c>
      <c r="B82" s="1" t="s">
        <v>99</v>
      </c>
      <c r="C82" s="23" t="n">
        <f aca="false">VLOOKUP(B82, task!A$2:I$300, 2, 0)</f>
        <v>45658</v>
      </c>
      <c r="D82" s="23" t="n">
        <f aca="false">VLOOKUP(B82, task!A$2:I$300, 3, 0)</f>
        <v>45678</v>
      </c>
      <c r="E82" s="24" t="n">
        <f aca="false">VLOOKUP(B82, task!A$2:I$300, 8, 0)</f>
        <v>0.5</v>
      </c>
      <c r="F82" s="24" t="n">
        <f aca="false">VLOOKUP(B82, task!A$2:I$300, 9, 0)</f>
        <v>0.75</v>
      </c>
      <c r="G82" s="2" t="b">
        <f aca="false">COUNTIF(expert!$A$2:$A$954, A82) &gt; 0</f>
        <v>1</v>
      </c>
      <c r="H82" s="2" t="b">
        <f aca="false">COUNTIF(task!$A$2:$A$625,B82)&gt;0</f>
        <v>1</v>
      </c>
      <c r="I82" s="2" t="b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10</v>
      </c>
      <c r="B83" s="1" t="s">
        <v>100</v>
      </c>
      <c r="C83" s="23" t="n">
        <f aca="false">VLOOKUP(B83, task!A$2:I$300, 2, 0)</f>
        <v>45679</v>
      </c>
      <c r="D83" s="23" t="n">
        <f aca="false">VLOOKUP(B83, task!A$2:I$300, 3, 0)</f>
        <v>45726</v>
      </c>
      <c r="E83" s="24" t="n">
        <f aca="false">VLOOKUP(B83, task!A$2:I$300, 8, 0)</f>
        <v>0</v>
      </c>
      <c r="F83" s="24" t="n">
        <f aca="false">VLOOKUP(B83, task!A$2:I$300, 9, 0)</f>
        <v>0.25</v>
      </c>
      <c r="G83" s="2" t="b">
        <f aca="false">COUNTIF(expert!$A$2:$A$954, A83) &gt; 0</f>
        <v>1</v>
      </c>
      <c r="H83" s="2" t="b">
        <f aca="false">COUNTIF(task!$A$2:$A$625,B83)&gt;0</f>
        <v>1</v>
      </c>
      <c r="I83" s="2" t="b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10</v>
      </c>
      <c r="B84" s="1" t="s">
        <v>101</v>
      </c>
      <c r="C84" s="23" t="n">
        <f aca="false">VLOOKUP(B84, task!A$2:I$300, 2, 0)</f>
        <v>45658</v>
      </c>
      <c r="D84" s="23" t="n">
        <f aca="false">VLOOKUP(B84, task!A$2:I$300, 3, 0)</f>
        <v>45738</v>
      </c>
      <c r="E84" s="24" t="n">
        <f aca="false">VLOOKUP(B84, task!A$2:I$300, 8, 0)</f>
        <v>0.75</v>
      </c>
      <c r="F84" s="24" t="n">
        <f aca="false">VLOOKUP(B84, task!A$2:I$300, 9, 0)</f>
        <v>1</v>
      </c>
      <c r="G84" s="2" t="b">
        <f aca="false">COUNTIF(expert!$A$2:$A$954, A84) &gt; 0</f>
        <v>1</v>
      </c>
      <c r="H84" s="2" t="b">
        <f aca="false">COUNTIF(task!$A$2:$A$625,B84)&gt;0</f>
        <v>1</v>
      </c>
      <c r="I84" s="2" t="b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10</v>
      </c>
      <c r="B85" s="1" t="s">
        <v>102</v>
      </c>
      <c r="C85" s="23" t="n">
        <f aca="false">VLOOKUP(B85, task!A$2:I$300, 2, 0)</f>
        <v>45739</v>
      </c>
      <c r="D85" s="23" t="n">
        <f aca="false">VLOOKUP(B85, task!A$2:I$300, 3, 0)</f>
        <v>45748</v>
      </c>
      <c r="E85" s="24" t="n">
        <f aca="false">VLOOKUP(B85, task!A$2:I$300, 8, 0)</f>
        <v>4.25</v>
      </c>
      <c r="F85" s="24" t="n">
        <f aca="false">VLOOKUP(B85, task!A$2:I$300, 9, 0)</f>
        <v>4.5</v>
      </c>
      <c r="G85" s="2" t="b">
        <f aca="false">COUNTIF(expert!$A$2:$A$954, A85) &gt; 0</f>
        <v>1</v>
      </c>
      <c r="H85" s="2" t="b">
        <f aca="false">COUNTIF(task!$A$2:$A$625,B85)&gt;0</f>
        <v>1</v>
      </c>
      <c r="I85" s="2" t="b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10</v>
      </c>
      <c r="B86" s="1" t="s">
        <v>103</v>
      </c>
      <c r="C86" s="23" t="n">
        <f aca="false">VLOOKUP(B86, task!A$2:I$300, 2, 0)</f>
        <v>45658</v>
      </c>
      <c r="D86" s="23" t="n">
        <f aca="false">VLOOKUP(B86, task!A$2:I$300, 3, 0)</f>
        <v>45703</v>
      </c>
      <c r="E86" s="24" t="n">
        <f aca="false">VLOOKUP(B86, task!A$2:I$300, 8, 0)</f>
        <v>0.25</v>
      </c>
      <c r="F86" s="24" t="n">
        <f aca="false">VLOOKUP(B86, task!A$2:I$300, 9, 0)</f>
        <v>0.5</v>
      </c>
      <c r="G86" s="2" t="b">
        <f aca="false">COUNTIF(expert!$A$2:$A$954, A86) &gt; 0</f>
        <v>1</v>
      </c>
      <c r="H86" s="2" t="b">
        <f aca="false">COUNTIF(task!$A$2:$A$625,B86)&gt;0</f>
        <v>1</v>
      </c>
      <c r="I86" s="2" t="b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1" t="s">
        <v>10</v>
      </c>
      <c r="B87" s="1" t="s">
        <v>104</v>
      </c>
      <c r="C87" s="23" t="n">
        <f aca="false">VLOOKUP(B87, task!A$2:I$300, 2, 0)</f>
        <v>45704</v>
      </c>
      <c r="D87" s="23" t="n">
        <f aca="false">VLOOKUP(B87, task!A$2:I$300, 3, 0)</f>
        <v>45713</v>
      </c>
      <c r="E87" s="24" t="n">
        <f aca="false">VLOOKUP(B87, task!A$2:I$300, 8, 0)</f>
        <v>0.5</v>
      </c>
      <c r="F87" s="24" t="n">
        <f aca="false">VLOOKUP(B87, task!A$2:I$300, 9, 0)</f>
        <v>0.75</v>
      </c>
      <c r="G87" s="2" t="b">
        <f aca="false">COUNTIF(expert!$A$2:$A$954, A87) &gt; 0</f>
        <v>1</v>
      </c>
      <c r="H87" s="2" t="b">
        <f aca="false">COUNTIF(task!$A$2:$A$625,B87)&gt;0</f>
        <v>1</v>
      </c>
      <c r="I87" s="2" t="b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1" t="s">
        <v>10</v>
      </c>
      <c r="B88" s="1" t="s">
        <v>105</v>
      </c>
      <c r="C88" s="23" t="n">
        <f aca="false">VLOOKUP(B88, task!A$2:I$300, 2, 0)</f>
        <v>45667</v>
      </c>
      <c r="D88" s="23" t="n">
        <f aca="false">VLOOKUP(B88, task!A$2:I$300, 3, 0)</f>
        <v>45682</v>
      </c>
      <c r="E88" s="24" t="n">
        <f aca="false">VLOOKUP(B88, task!A$2:I$300, 8, 0)</f>
        <v>3.5</v>
      </c>
      <c r="F88" s="24" t="n">
        <f aca="false">VLOOKUP(B88, task!A$2:I$300, 9, 0)</f>
        <v>3.75</v>
      </c>
      <c r="G88" s="2" t="b">
        <f aca="false">COUNTIF(expert!$A$2:$A$954, A88) &gt; 0</f>
        <v>1</v>
      </c>
      <c r="H88" s="2" t="b">
        <f aca="false">COUNTIF(task!$A$2:$A$625,B88)&gt;0</f>
        <v>1</v>
      </c>
      <c r="I88" s="2" t="b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1" t="s">
        <v>10</v>
      </c>
      <c r="B89" s="1" t="s">
        <v>106</v>
      </c>
      <c r="C89" s="23" t="n">
        <f aca="false">VLOOKUP(B89, task!A$2:I$300, 2, 0)</f>
        <v>45683</v>
      </c>
      <c r="D89" s="23" t="n">
        <f aca="false">VLOOKUP(B89, task!A$2:I$300, 3, 0)</f>
        <v>45793</v>
      </c>
      <c r="E89" s="24" t="n">
        <f aca="false">VLOOKUP(B89, task!A$2:I$300, 8, 0)</f>
        <v>0.25</v>
      </c>
      <c r="F89" s="24" t="n">
        <f aca="false">VLOOKUP(B89, task!A$2:I$300, 9, 0)</f>
        <v>0.5</v>
      </c>
      <c r="G89" s="2" t="b">
        <f aca="false">COUNTIF(expert!$A$2:$A$954, A89) &gt; 0</f>
        <v>1</v>
      </c>
      <c r="H89" s="2" t="b">
        <f aca="false">COUNTIF(task!$A$2:$A$625,B89)&gt;0</f>
        <v>1</v>
      </c>
      <c r="I89" s="2" t="b">
        <f aca="false">AND(ISNUMBER(C89), ISNUMBER(D89), C89&lt;=D89)</f>
        <v>1</v>
      </c>
    </row>
    <row r="90" customFormat="false" ht="12.75" hidden="false" customHeight="false" outlineLevel="0" collapsed="false">
      <c r="A90" s="1" t="s">
        <v>10</v>
      </c>
      <c r="B90" s="1" t="s">
        <v>107</v>
      </c>
      <c r="C90" s="23" t="n">
        <f aca="false">VLOOKUP(B90, task!A$2:I$300, 2, 0)</f>
        <v>45794</v>
      </c>
      <c r="D90" s="23" t="n">
        <f aca="false">VLOOKUP(B90, task!A$2:I$300, 3, 0)</f>
        <v>45809</v>
      </c>
      <c r="E90" s="24" t="n">
        <f aca="false">VLOOKUP(B90, task!A$2:I$300, 8, 0)</f>
        <v>1</v>
      </c>
      <c r="F90" s="24" t="n">
        <f aca="false">VLOOKUP(B90, task!A$2:I$300, 9, 0)</f>
        <v>1.25</v>
      </c>
      <c r="G90" s="2" t="b">
        <f aca="false">COUNTIF(expert!$A$2:$A$954, A90) &gt; 0</f>
        <v>1</v>
      </c>
      <c r="H90" s="2" t="b">
        <f aca="false">COUNTIF(task!$A$2:$A$625,B90)&gt;0</f>
        <v>1</v>
      </c>
      <c r="I90" s="2" t="b">
        <f aca="false">AND(ISNUMBER(C90), ISNUMBER(D90), C90&lt;=D90)</f>
        <v>1</v>
      </c>
    </row>
  </sheetData>
  <dataValidations count="1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:C9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108</v>
      </c>
      <c r="B1" s="11" t="s">
        <v>11</v>
      </c>
      <c r="C1" s="11" t="s">
        <v>12</v>
      </c>
      <c r="D1" s="25" t="s">
        <v>17</v>
      </c>
      <c r="E1" s="25" t="s">
        <v>18</v>
      </c>
    </row>
    <row r="2" customFormat="false" ht="12.75" hidden="false" customHeight="false" outlineLevel="0" collapsed="false">
      <c r="B2" s="26"/>
      <c r="C2" s="26"/>
      <c r="D2" s="1"/>
      <c r="E2" s="1"/>
    </row>
    <row r="3" customFormat="false" ht="12.75" hidden="false" customHeight="false" outlineLevel="0" collapsed="false">
      <c r="B3" s="26"/>
      <c r="C3" s="26"/>
      <c r="D3" s="1"/>
      <c r="E3" s="1"/>
    </row>
    <row r="4" customFormat="false" ht="12.75" hidden="false" customHeight="false" outlineLevel="0" collapsed="false">
      <c r="B4" s="26"/>
      <c r="C4" s="26"/>
      <c r="D4" s="1"/>
      <c r="E4" s="1"/>
    </row>
    <row r="5" customFormat="false" ht="12.75" hidden="false" customHeight="false" outlineLevel="0" collapsed="false">
      <c r="B5" s="26"/>
      <c r="C5" s="26"/>
      <c r="D5" s="1"/>
      <c r="E5" s="1"/>
    </row>
    <row r="6" customFormat="false" ht="12.75" hidden="false" customHeight="false" outlineLevel="0" collapsed="false">
      <c r="B6" s="26"/>
      <c r="C6" s="26"/>
      <c r="D6" s="1"/>
      <c r="E6" s="1"/>
    </row>
    <row r="7" customFormat="false" ht="12.75" hidden="false" customHeight="false" outlineLevel="0" collapsed="false">
      <c r="B7" s="26"/>
      <c r="C7" s="26"/>
      <c r="D7" s="1"/>
      <c r="E7" s="1"/>
    </row>
    <row r="8" customFormat="false" ht="12.75" hidden="false" customHeight="false" outlineLevel="0" collapsed="false">
      <c r="B8" s="26"/>
      <c r="C8" s="26"/>
      <c r="D8" s="1"/>
      <c r="E8" s="1"/>
    </row>
    <row r="9" customFormat="false" ht="12.75" hidden="false" customHeight="false" outlineLevel="0" collapsed="false">
      <c r="B9" s="26"/>
      <c r="C9" s="26"/>
      <c r="D9" s="1"/>
      <c r="E9" s="1"/>
    </row>
    <row r="10" customFormat="false" ht="12.75" hidden="false" customHeight="false" outlineLevel="0" collapsed="false">
      <c r="B10" s="26"/>
      <c r="C10" s="26"/>
      <c r="D10" s="1"/>
      <c r="E10" s="1"/>
    </row>
    <row r="11" customFormat="false" ht="12.75" hidden="false" customHeight="false" outlineLevel="0" collapsed="false">
      <c r="B11" s="26"/>
      <c r="C11" s="26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108</v>
      </c>
      <c r="B1" s="11" t="s">
        <v>11</v>
      </c>
      <c r="C1" s="11" t="s">
        <v>12</v>
      </c>
      <c r="D1" s="25" t="s">
        <v>17</v>
      </c>
      <c r="E1" s="25" t="s">
        <v>18</v>
      </c>
    </row>
    <row r="2" customFormat="false" ht="12.75" hidden="false" customHeight="false" outlineLevel="0" collapsed="false">
      <c r="B2" s="26"/>
      <c r="C2" s="26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9" t="s">
        <v>0</v>
      </c>
      <c r="B1" s="11" t="s">
        <v>11</v>
      </c>
      <c r="C1" s="11" t="s">
        <v>12</v>
      </c>
      <c r="D1" s="15" t="b">
        <f aca="false">AND(D2:D908)</f>
        <v>1</v>
      </c>
    </row>
    <row r="2" customFormat="false" ht="12.75" hidden="false" customHeight="false" outlineLevel="0" collapsed="false">
      <c r="A2" s="27" t="s">
        <v>110</v>
      </c>
      <c r="B2" s="28" t="n">
        <v>45637</v>
      </c>
      <c r="C2" s="28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7" t="s">
        <v>111</v>
      </c>
      <c r="B3" s="28" t="n">
        <v>45673</v>
      </c>
      <c r="C3" s="28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9" t="s">
        <v>112</v>
      </c>
      <c r="B4" s="30" t="n">
        <v>45702</v>
      </c>
      <c r="C4" s="30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9" t="s">
        <v>113</v>
      </c>
      <c r="B5" s="30" t="n">
        <v>45733</v>
      </c>
      <c r="C5" s="30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9" t="s">
        <v>114</v>
      </c>
      <c r="B6" s="30" t="n">
        <v>45762</v>
      </c>
      <c r="C6" s="30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9" t="s">
        <v>115</v>
      </c>
      <c r="B7" s="30" t="n">
        <v>45796</v>
      </c>
      <c r="C7" s="30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9" t="s">
        <v>116</v>
      </c>
      <c r="B8" s="6" t="n">
        <v>45827</v>
      </c>
      <c r="C8" s="30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9" t="s">
        <v>117</v>
      </c>
      <c r="B9" s="30" t="n">
        <v>45856</v>
      </c>
      <c r="C9" s="30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9" t="s">
        <v>118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9" t="s">
        <v>119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9" t="s">
        <v>120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9" t="s">
        <v>121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1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9" t="s">
        <v>108</v>
      </c>
      <c r="B1" s="25" t="s">
        <v>122</v>
      </c>
      <c r="C1" s="25" t="s">
        <v>17</v>
      </c>
      <c r="D1" s="25" t="s">
        <v>18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7" t="s">
        <v>110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7" t="s">
        <v>111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9" t="s">
        <v>112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9" t="s">
        <v>113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9" t="s">
        <v>114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9" t="s">
        <v>115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9" t="s">
        <v>116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9" t="s">
        <v>117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9" t="s">
        <v>118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9" t="s">
        <v>119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9" t="s">
        <v>120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9" t="s">
        <v>121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20" t="s">
        <v>4</v>
      </c>
      <c r="B14" s="32" t="s">
        <v>110</v>
      </c>
      <c r="C14" s="20" t="n">
        <v>0</v>
      </c>
      <c r="D14" s="20" t="n">
        <v>180</v>
      </c>
      <c r="E14" s="2" t="b">
        <f aca="false">COUNTIF(expert!$A$2:$A$921,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20" t="s">
        <v>4</v>
      </c>
      <c r="B15" s="32" t="s">
        <v>111</v>
      </c>
      <c r="C15" s="20" t="n">
        <v>0</v>
      </c>
      <c r="D15" s="20" t="n">
        <v>180</v>
      </c>
      <c r="E15" s="2" t="b">
        <f aca="false">COUNTIF(expert!$A$2:$A$921,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20" t="s">
        <v>4</v>
      </c>
      <c r="B16" s="33" t="s">
        <v>112</v>
      </c>
      <c r="C16" s="20" t="n">
        <v>0</v>
      </c>
      <c r="D16" s="20" t="n">
        <v>180</v>
      </c>
      <c r="E16" s="2" t="b">
        <f aca="false">COUNTIF(expert!$A$2:$A$921,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20" t="s">
        <v>4</v>
      </c>
      <c r="B17" s="33" t="s">
        <v>113</v>
      </c>
      <c r="C17" s="20" t="n">
        <v>0</v>
      </c>
      <c r="D17" s="20" t="n">
        <v>180</v>
      </c>
      <c r="E17" s="2" t="b">
        <f aca="false">COUNTIF(expert!$A$2:$A$921,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20" t="s">
        <v>4</v>
      </c>
      <c r="B18" s="33" t="s">
        <v>114</v>
      </c>
      <c r="C18" s="20" t="n">
        <v>0</v>
      </c>
      <c r="D18" s="20" t="n">
        <v>180</v>
      </c>
      <c r="E18" s="2" t="b">
        <f aca="false">COUNTIF(expert!$A$2:$A$921,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20" t="s">
        <v>4</v>
      </c>
      <c r="B19" s="33" t="s">
        <v>115</v>
      </c>
      <c r="C19" s="20" t="n">
        <v>0</v>
      </c>
      <c r="D19" s="20" t="n">
        <v>180</v>
      </c>
      <c r="E19" s="2" t="b">
        <f aca="false">COUNTIF(expert!$A$2:$A$921,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20" t="s">
        <v>4</v>
      </c>
      <c r="B20" s="33" t="s">
        <v>116</v>
      </c>
      <c r="C20" s="20" t="n">
        <v>0</v>
      </c>
      <c r="D20" s="20" t="n">
        <v>180</v>
      </c>
      <c r="E20" s="2" t="b">
        <f aca="false">COUNTIF(expert!$A$2:$A$921,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20" t="s">
        <v>4</v>
      </c>
      <c r="B21" s="33" t="s">
        <v>117</v>
      </c>
      <c r="C21" s="20" t="n">
        <v>0</v>
      </c>
      <c r="D21" s="20" t="n">
        <v>180</v>
      </c>
      <c r="E21" s="2" t="b">
        <f aca="false">COUNTIF(expert!$A$2:$A$921,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20" t="s">
        <v>4</v>
      </c>
      <c r="B22" s="33" t="s">
        <v>118</v>
      </c>
      <c r="C22" s="20" t="n">
        <v>0</v>
      </c>
      <c r="D22" s="20" t="n">
        <v>180</v>
      </c>
      <c r="E22" s="2" t="b">
        <f aca="false">COUNTIF(expert!$A$2:$A$921,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20" t="s">
        <v>4</v>
      </c>
      <c r="B23" s="33" t="s">
        <v>119</v>
      </c>
      <c r="C23" s="20" t="n">
        <v>0</v>
      </c>
      <c r="D23" s="20" t="n">
        <v>180</v>
      </c>
      <c r="E23" s="2" t="b">
        <f aca="false">COUNTIF(expert!$A$2:$A$921,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20" t="s">
        <v>4</v>
      </c>
      <c r="B24" s="33" t="s">
        <v>120</v>
      </c>
      <c r="C24" s="20" t="n">
        <v>0</v>
      </c>
      <c r="D24" s="20" t="n">
        <v>180</v>
      </c>
      <c r="E24" s="2" t="b">
        <f aca="false">COUNTIF(expert!$A$2:$A$921,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20" t="s">
        <v>4</v>
      </c>
      <c r="B25" s="33" t="s">
        <v>121</v>
      </c>
      <c r="C25" s="20" t="n">
        <v>0</v>
      </c>
      <c r="D25" s="20" t="n">
        <v>180</v>
      </c>
      <c r="E25" s="2" t="b">
        <f aca="false">COUNTIF(expert!$A$2:$A$921,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6</v>
      </c>
      <c r="B26" s="27" t="s">
        <v>110</v>
      </c>
      <c r="C26" s="1" t="n">
        <v>0</v>
      </c>
      <c r="D26" s="1" t="n">
        <v>180</v>
      </c>
      <c r="E26" s="2" t="b">
        <f aca="false">COUNTIF(expert!$A$2:$A$921,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6</v>
      </c>
      <c r="B27" s="27" t="s">
        <v>111</v>
      </c>
      <c r="C27" s="1" t="n">
        <v>0</v>
      </c>
      <c r="D27" s="1" t="n">
        <v>180</v>
      </c>
      <c r="E27" s="2" t="b">
        <f aca="false">COUNTIF(expert!$A$2:$A$921,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6</v>
      </c>
      <c r="B28" s="29" t="s">
        <v>112</v>
      </c>
      <c r="C28" s="1" t="n">
        <v>0</v>
      </c>
      <c r="D28" s="1" t="n">
        <v>180</v>
      </c>
      <c r="E28" s="2" t="b">
        <f aca="false">COUNTIF(expert!$A$2:$A$921,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6</v>
      </c>
      <c r="B29" s="29" t="s">
        <v>113</v>
      </c>
      <c r="C29" s="1" t="n">
        <v>0</v>
      </c>
      <c r="D29" s="1" t="n">
        <v>180</v>
      </c>
      <c r="E29" s="2" t="b">
        <f aca="false">COUNTIF(expert!$A$2:$A$921,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6</v>
      </c>
      <c r="B30" s="29" t="s">
        <v>114</v>
      </c>
      <c r="C30" s="1" t="n">
        <v>0</v>
      </c>
      <c r="D30" s="1" t="n">
        <v>180</v>
      </c>
      <c r="E30" s="2" t="b">
        <f aca="false">COUNTIF(expert!$A$2:$A$921,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6</v>
      </c>
      <c r="B31" s="29" t="s">
        <v>115</v>
      </c>
      <c r="C31" s="1" t="n">
        <v>0</v>
      </c>
      <c r="D31" s="1" t="n">
        <v>180</v>
      </c>
      <c r="E31" s="2" t="b">
        <f aca="false">COUNTIF(expert!$A$2:$A$921,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6</v>
      </c>
      <c r="B32" s="29" t="s">
        <v>116</v>
      </c>
      <c r="C32" s="1" t="n">
        <v>0</v>
      </c>
      <c r="D32" s="1" t="n">
        <v>180</v>
      </c>
      <c r="E32" s="2" t="b">
        <f aca="false">COUNTIF(expert!$A$2:$A$921,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6</v>
      </c>
      <c r="B33" s="29" t="s">
        <v>117</v>
      </c>
      <c r="C33" s="1" t="n">
        <v>0</v>
      </c>
      <c r="D33" s="1" t="n">
        <v>180</v>
      </c>
      <c r="E33" s="2" t="b">
        <f aca="false">COUNTIF(expert!$A$2:$A$921,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6</v>
      </c>
      <c r="B34" s="29" t="s">
        <v>118</v>
      </c>
      <c r="C34" s="1" t="n">
        <v>0</v>
      </c>
      <c r="D34" s="1" t="n">
        <v>180</v>
      </c>
      <c r="E34" s="2" t="b">
        <f aca="false">COUNTIF(expert!$A$2:$A$921,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6</v>
      </c>
      <c r="B35" s="29" t="s">
        <v>119</v>
      </c>
      <c r="C35" s="1" t="n">
        <v>0</v>
      </c>
      <c r="D35" s="1" t="n">
        <v>180</v>
      </c>
      <c r="E35" s="2" t="b">
        <f aca="false">COUNTIF(expert!$A$2:$A$921,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6</v>
      </c>
      <c r="B36" s="29" t="s">
        <v>120</v>
      </c>
      <c r="C36" s="1" t="n">
        <v>0</v>
      </c>
      <c r="D36" s="1" t="n">
        <v>180</v>
      </c>
      <c r="E36" s="2" t="b">
        <f aca="false">COUNTIF(expert!$A$2:$A$921,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6</v>
      </c>
      <c r="B37" s="29" t="s">
        <v>121</v>
      </c>
      <c r="C37" s="1" t="n">
        <v>0</v>
      </c>
      <c r="D37" s="1" t="n">
        <v>180</v>
      </c>
      <c r="E37" s="2" t="b">
        <f aca="false">COUNTIF(expert!$A$2:$A$921,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20" t="s">
        <v>7</v>
      </c>
      <c r="B38" s="32" t="s">
        <v>110</v>
      </c>
      <c r="C38" s="20" t="n">
        <v>0</v>
      </c>
      <c r="D38" s="20" t="n">
        <v>180</v>
      </c>
      <c r="E38" s="2" t="b">
        <f aca="false">COUNTIF(expert!$A$2:$A$921,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20" t="s">
        <v>7</v>
      </c>
      <c r="B39" s="32" t="s">
        <v>111</v>
      </c>
      <c r="C39" s="20" t="n">
        <v>0</v>
      </c>
      <c r="D39" s="20" t="n">
        <v>180</v>
      </c>
      <c r="E39" s="2" t="b">
        <f aca="false">COUNTIF(expert!$A$2:$A$921,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20" t="s">
        <v>7</v>
      </c>
      <c r="B40" s="33" t="s">
        <v>112</v>
      </c>
      <c r="C40" s="20" t="n">
        <v>0</v>
      </c>
      <c r="D40" s="20" t="n">
        <v>180</v>
      </c>
      <c r="E40" s="2" t="b">
        <f aca="false">COUNTIF(expert!$A$2:$A$921,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20" t="s">
        <v>7</v>
      </c>
      <c r="B41" s="33" t="s">
        <v>113</v>
      </c>
      <c r="C41" s="20" t="n">
        <v>0</v>
      </c>
      <c r="D41" s="20" t="n">
        <v>180</v>
      </c>
      <c r="E41" s="2" t="b">
        <f aca="false">COUNTIF(expert!$A$2:$A$921,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20" t="s">
        <v>7</v>
      </c>
      <c r="B42" s="33" t="s">
        <v>114</v>
      </c>
      <c r="C42" s="20" t="n">
        <v>0</v>
      </c>
      <c r="D42" s="20" t="n">
        <v>180</v>
      </c>
      <c r="E42" s="2" t="b">
        <f aca="false">COUNTIF(expert!$A$2:$A$921,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20" t="s">
        <v>7</v>
      </c>
      <c r="B43" s="33" t="s">
        <v>115</v>
      </c>
      <c r="C43" s="20" t="n">
        <v>0</v>
      </c>
      <c r="D43" s="20" t="n">
        <v>180</v>
      </c>
      <c r="E43" s="2" t="b">
        <f aca="false">COUNTIF(expert!$A$2:$A$921,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20" t="s">
        <v>7</v>
      </c>
      <c r="B44" s="33" t="s">
        <v>116</v>
      </c>
      <c r="C44" s="20" t="n">
        <v>0</v>
      </c>
      <c r="D44" s="20" t="n">
        <v>180</v>
      </c>
      <c r="E44" s="2" t="b">
        <f aca="false">COUNTIF(expert!$A$2:$A$921,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20" t="s">
        <v>7</v>
      </c>
      <c r="B45" s="33" t="s">
        <v>117</v>
      </c>
      <c r="C45" s="20" t="n">
        <v>0</v>
      </c>
      <c r="D45" s="20" t="n">
        <v>180</v>
      </c>
      <c r="E45" s="2" t="b">
        <f aca="false">COUNTIF(expert!$A$2:$A$921,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20" t="s">
        <v>7</v>
      </c>
      <c r="B46" s="33" t="s">
        <v>118</v>
      </c>
      <c r="C46" s="20" t="n">
        <v>0</v>
      </c>
      <c r="D46" s="20" t="n">
        <v>180</v>
      </c>
      <c r="E46" s="2" t="b">
        <f aca="false">COUNTIF(expert!$A$2:$A$921,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20" t="s">
        <v>7</v>
      </c>
      <c r="B47" s="33" t="s">
        <v>119</v>
      </c>
      <c r="C47" s="20" t="n">
        <v>0</v>
      </c>
      <c r="D47" s="20" t="n">
        <v>180</v>
      </c>
      <c r="E47" s="2" t="b">
        <f aca="false">COUNTIF(expert!$A$2:$A$921,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20" t="s">
        <v>7</v>
      </c>
      <c r="B48" s="33" t="s">
        <v>120</v>
      </c>
      <c r="C48" s="20" t="n">
        <v>0</v>
      </c>
      <c r="D48" s="20" t="n">
        <v>180</v>
      </c>
      <c r="E48" s="2" t="b">
        <f aca="false">COUNTIF(expert!$A$2:$A$921,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20" t="s">
        <v>7</v>
      </c>
      <c r="B49" s="33" t="s">
        <v>121</v>
      </c>
      <c r="C49" s="20" t="n">
        <v>0</v>
      </c>
      <c r="D49" s="20" t="n">
        <v>180</v>
      </c>
      <c r="E49" s="2" t="b">
        <f aca="false">COUNTIF(expert!$A$2:$A$921,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27" t="s">
        <v>110</v>
      </c>
      <c r="C50" s="1" t="n">
        <v>0</v>
      </c>
      <c r="D50" s="1" t="n">
        <v>180</v>
      </c>
      <c r="E50" s="2" t="b">
        <f aca="false">COUNTIF(expert!$A$2:$A$921,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27" t="s">
        <v>111</v>
      </c>
      <c r="C51" s="1" t="n">
        <v>0</v>
      </c>
      <c r="D51" s="1" t="n">
        <v>180</v>
      </c>
      <c r="E51" s="2" t="b">
        <f aca="false">COUNTIF(expert!$A$2:$A$921,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29" t="s">
        <v>112</v>
      </c>
      <c r="C52" s="1" t="n">
        <v>0</v>
      </c>
      <c r="D52" s="1" t="n">
        <v>180</v>
      </c>
      <c r="E52" s="2" t="b">
        <f aca="false">COUNTIF(expert!$A$2:$A$921,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29" t="s">
        <v>113</v>
      </c>
      <c r="C53" s="1" t="n">
        <v>0</v>
      </c>
      <c r="D53" s="1" t="n">
        <v>180</v>
      </c>
      <c r="E53" s="2" t="b">
        <f aca="false">COUNTIF(expert!$A$2:$A$921,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29" t="s">
        <v>114</v>
      </c>
      <c r="C54" s="1" t="n">
        <v>0</v>
      </c>
      <c r="D54" s="1" t="n">
        <v>180</v>
      </c>
      <c r="E54" s="2" t="b">
        <f aca="false">COUNTIF(expert!$A$2:$A$921,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29" t="s">
        <v>115</v>
      </c>
      <c r="C55" s="1" t="n">
        <v>0</v>
      </c>
      <c r="D55" s="1" t="n">
        <v>180</v>
      </c>
      <c r="E55" s="2" t="b">
        <f aca="false">COUNTIF(expert!$A$2:$A$921,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29" t="s">
        <v>116</v>
      </c>
      <c r="C56" s="1" t="n">
        <v>0</v>
      </c>
      <c r="D56" s="1" t="n">
        <v>180</v>
      </c>
      <c r="E56" s="2" t="b">
        <f aca="false">COUNTIF(expert!$A$2:$A$921,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29" t="s">
        <v>117</v>
      </c>
      <c r="C57" s="1" t="n">
        <v>0</v>
      </c>
      <c r="D57" s="1" t="n">
        <v>180</v>
      </c>
      <c r="E57" s="2" t="b">
        <f aca="false">COUNTIF(expert!$A$2:$A$921,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29" t="s">
        <v>118</v>
      </c>
      <c r="C58" s="1" t="n">
        <v>0</v>
      </c>
      <c r="D58" s="1" t="n">
        <v>180</v>
      </c>
      <c r="E58" s="2" t="b">
        <f aca="false">COUNTIF(expert!$A$2:$A$921,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29" t="s">
        <v>119</v>
      </c>
      <c r="C59" s="1" t="n">
        <v>0</v>
      </c>
      <c r="D59" s="1" t="n">
        <v>180</v>
      </c>
      <c r="E59" s="2" t="b">
        <f aca="false">COUNTIF(expert!$A$2:$A$921,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29" t="s">
        <v>120</v>
      </c>
      <c r="C60" s="1" t="n">
        <v>0</v>
      </c>
      <c r="D60" s="1" t="n">
        <v>180</v>
      </c>
      <c r="E60" s="2" t="b">
        <f aca="false">COUNTIF(expert!$A$2:$A$921,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29" t="s">
        <v>121</v>
      </c>
      <c r="C61" s="1" t="n">
        <v>0</v>
      </c>
      <c r="D61" s="1" t="n">
        <v>180</v>
      </c>
      <c r="E61" s="2" t="b">
        <f aca="false">COUNTIF(expert!$A$2:$A$921,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20" t="s">
        <v>9</v>
      </c>
      <c r="B62" s="32" t="s">
        <v>110</v>
      </c>
      <c r="C62" s="20" t="n">
        <v>0</v>
      </c>
      <c r="D62" s="20" t="n">
        <v>180</v>
      </c>
      <c r="E62" s="2" t="b">
        <f aca="false">COUNTIF(expert!$A$2:$A$921,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20" t="s">
        <v>9</v>
      </c>
      <c r="B63" s="32" t="s">
        <v>111</v>
      </c>
      <c r="C63" s="20" t="n">
        <v>0</v>
      </c>
      <c r="D63" s="20" t="n">
        <v>180</v>
      </c>
      <c r="E63" s="2" t="b">
        <f aca="false">COUNTIF(expert!$A$2:$A$921,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20" t="s">
        <v>9</v>
      </c>
      <c r="B64" s="33" t="s">
        <v>112</v>
      </c>
      <c r="C64" s="20" t="n">
        <v>0</v>
      </c>
      <c r="D64" s="20" t="n">
        <v>180</v>
      </c>
      <c r="E64" s="2" t="b">
        <f aca="false">COUNTIF(expert!$A$2:$A$921,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20" t="s">
        <v>9</v>
      </c>
      <c r="B65" s="33" t="s">
        <v>113</v>
      </c>
      <c r="C65" s="20" t="n">
        <v>0</v>
      </c>
      <c r="D65" s="20" t="n">
        <v>180</v>
      </c>
      <c r="E65" s="2" t="b">
        <f aca="false">COUNTIF(expert!$A$2:$A$921,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20" t="s">
        <v>9</v>
      </c>
      <c r="B66" s="33" t="s">
        <v>114</v>
      </c>
      <c r="C66" s="20" t="n">
        <v>0</v>
      </c>
      <c r="D66" s="20" t="n">
        <v>180</v>
      </c>
      <c r="E66" s="2" t="b">
        <f aca="false">COUNTIF(expert!$A$2:$A$921,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20" t="s">
        <v>9</v>
      </c>
      <c r="B67" s="33" t="s">
        <v>115</v>
      </c>
      <c r="C67" s="20" t="n">
        <v>0</v>
      </c>
      <c r="D67" s="20" t="n">
        <v>180</v>
      </c>
      <c r="E67" s="2" t="b">
        <f aca="false">COUNTIF(expert!$A$2:$A$921,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20" t="s">
        <v>9</v>
      </c>
      <c r="B68" s="33" t="s">
        <v>116</v>
      </c>
      <c r="C68" s="20" t="n">
        <v>0</v>
      </c>
      <c r="D68" s="20" t="n">
        <v>180</v>
      </c>
      <c r="E68" s="2" t="b">
        <f aca="false">COUNTIF(expert!$A$2:$A$921,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20" t="s">
        <v>9</v>
      </c>
      <c r="B69" s="33" t="s">
        <v>117</v>
      </c>
      <c r="C69" s="20" t="n">
        <v>0</v>
      </c>
      <c r="D69" s="20" t="n">
        <v>180</v>
      </c>
      <c r="E69" s="2" t="b">
        <f aca="false">COUNTIF(expert!$A$2:$A$921,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20" t="s">
        <v>9</v>
      </c>
      <c r="B70" s="33" t="s">
        <v>118</v>
      </c>
      <c r="C70" s="20" t="n">
        <v>0</v>
      </c>
      <c r="D70" s="20" t="n">
        <v>180</v>
      </c>
      <c r="E70" s="2" t="b">
        <f aca="false">COUNTIF(expert!$A$2:$A$921,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20" t="s">
        <v>9</v>
      </c>
      <c r="B71" s="33" t="s">
        <v>119</v>
      </c>
      <c r="C71" s="20" t="n">
        <v>0</v>
      </c>
      <c r="D71" s="20" t="n">
        <v>180</v>
      </c>
      <c r="E71" s="2" t="b">
        <f aca="false">COUNTIF(expert!$A$2:$A$921,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20" t="s">
        <v>9</v>
      </c>
      <c r="B72" s="33" t="s">
        <v>120</v>
      </c>
      <c r="C72" s="20" t="n">
        <v>0</v>
      </c>
      <c r="D72" s="20" t="n">
        <v>180</v>
      </c>
      <c r="E72" s="2" t="b">
        <f aca="false">COUNTIF(expert!$A$2:$A$921,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20" t="s">
        <v>9</v>
      </c>
      <c r="B73" s="33" t="s">
        <v>121</v>
      </c>
      <c r="C73" s="20" t="n">
        <v>0</v>
      </c>
      <c r="D73" s="20" t="n">
        <v>180</v>
      </c>
      <c r="E73" s="2" t="b">
        <f aca="false">COUNTIF(expert!$A$2:$A$921,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10</v>
      </c>
      <c r="B74" s="27" t="s">
        <v>110</v>
      </c>
      <c r="C74" s="1" t="n">
        <v>0</v>
      </c>
      <c r="D74" s="1" t="n">
        <v>180</v>
      </c>
      <c r="E74" s="2" t="b">
        <f aca="false">COUNTIF(expert!$A$2:$A$921,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10</v>
      </c>
      <c r="B75" s="27" t="s">
        <v>111</v>
      </c>
      <c r="C75" s="1" t="n">
        <v>0</v>
      </c>
      <c r="D75" s="1" t="n">
        <v>180</v>
      </c>
      <c r="E75" s="2" t="b">
        <f aca="false">COUNTIF(expert!$A$2:$A$921,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10</v>
      </c>
      <c r="B76" s="29" t="s">
        <v>112</v>
      </c>
      <c r="C76" s="1" t="n">
        <v>0</v>
      </c>
      <c r="D76" s="1" t="n">
        <v>180</v>
      </c>
      <c r="E76" s="2" t="b">
        <f aca="false">COUNTIF(expert!$A$2:$A$921,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10</v>
      </c>
      <c r="B77" s="29" t="s">
        <v>113</v>
      </c>
      <c r="C77" s="1" t="n">
        <v>0</v>
      </c>
      <c r="D77" s="1" t="n">
        <v>180</v>
      </c>
      <c r="E77" s="2" t="b">
        <f aca="false">COUNTIF(expert!$A$2:$A$921,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10</v>
      </c>
      <c r="B78" s="29" t="s">
        <v>114</v>
      </c>
      <c r="C78" s="1" t="n">
        <v>0</v>
      </c>
      <c r="D78" s="1" t="n">
        <v>180</v>
      </c>
      <c r="E78" s="2" t="b">
        <f aca="false">COUNTIF(expert!$A$2:$A$921,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10</v>
      </c>
      <c r="B79" s="29" t="s">
        <v>115</v>
      </c>
      <c r="C79" s="1" t="n">
        <v>0</v>
      </c>
      <c r="D79" s="1" t="n">
        <v>180</v>
      </c>
      <c r="E79" s="2" t="b">
        <f aca="false">COUNTIF(expert!$A$2:$A$921,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10</v>
      </c>
      <c r="B80" s="29" t="s">
        <v>116</v>
      </c>
      <c r="C80" s="1" t="n">
        <v>0</v>
      </c>
      <c r="D80" s="1" t="n">
        <v>180</v>
      </c>
      <c r="E80" s="2" t="b">
        <f aca="false">COUNTIF(expert!$A$2:$A$921,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10</v>
      </c>
      <c r="B81" s="29" t="s">
        <v>117</v>
      </c>
      <c r="C81" s="1" t="n">
        <v>0</v>
      </c>
      <c r="D81" s="1" t="n">
        <v>180</v>
      </c>
      <c r="E81" s="2" t="b">
        <f aca="false">COUNTIF(expert!$A$2:$A$921,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10</v>
      </c>
      <c r="B82" s="29" t="s">
        <v>118</v>
      </c>
      <c r="C82" s="1" t="n">
        <v>0</v>
      </c>
      <c r="D82" s="1" t="n">
        <v>180</v>
      </c>
      <c r="E82" s="2" t="b">
        <f aca="false">COUNTIF(expert!$A$2:$A$921,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10</v>
      </c>
      <c r="B83" s="29" t="s">
        <v>119</v>
      </c>
      <c r="C83" s="1" t="n">
        <v>0</v>
      </c>
      <c r="D83" s="1" t="n">
        <v>180</v>
      </c>
      <c r="E83" s="2" t="b">
        <f aca="false">COUNTIF(expert!$A$2:$A$921,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10</v>
      </c>
      <c r="B84" s="29" t="s">
        <v>120</v>
      </c>
      <c r="C84" s="1" t="n">
        <v>0</v>
      </c>
      <c r="D84" s="1" t="n">
        <v>180</v>
      </c>
      <c r="E84" s="2" t="b">
        <f aca="false">COUNTIF(expert!$A$2:$A$921,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10</v>
      </c>
      <c r="B85" s="29" t="s">
        <v>121</v>
      </c>
      <c r="C85" s="1" t="n">
        <v>0</v>
      </c>
      <c r="D85" s="1" t="n">
        <v>180</v>
      </c>
      <c r="E85" s="2" t="b">
        <f aca="false">COUNTIF(expert!$A$2:$A$921,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B86" s="27"/>
      <c r="C86" s="1"/>
      <c r="D86" s="1"/>
    </row>
    <row r="87" customFormat="false" ht="12.75" hidden="false" customHeight="false" outlineLevel="0" collapsed="false">
      <c r="B87" s="27"/>
      <c r="C87" s="1"/>
      <c r="D87" s="1"/>
    </row>
    <row r="88" customFormat="false" ht="12.75" hidden="false" customHeight="false" outlineLevel="0" collapsed="false">
      <c r="B88" s="29"/>
      <c r="C88" s="1"/>
      <c r="D88" s="1"/>
    </row>
    <row r="89" customFormat="false" ht="12.75" hidden="false" customHeight="false" outlineLevel="0" collapsed="false">
      <c r="B89" s="29"/>
      <c r="C89" s="1"/>
      <c r="D89" s="1"/>
    </row>
    <row r="90" customFormat="false" ht="12.75" hidden="false" customHeight="false" outlineLevel="0" collapsed="false">
      <c r="B90" s="29"/>
      <c r="C90" s="1"/>
      <c r="D90" s="1"/>
    </row>
    <row r="91" customFormat="false" ht="12.75" hidden="false" customHeight="false" outlineLevel="0" collapsed="false">
      <c r="B91" s="29"/>
      <c r="C91" s="1"/>
      <c r="D91" s="1"/>
    </row>
    <row r="92" customFormat="false" ht="12.75" hidden="false" customHeight="false" outlineLevel="0" collapsed="false">
      <c r="B92" s="29"/>
      <c r="C92" s="1"/>
      <c r="D92" s="1"/>
    </row>
    <row r="93" customFormat="false" ht="12.75" hidden="false" customHeight="false" outlineLevel="0" collapsed="false">
      <c r="B93" s="29"/>
      <c r="C93" s="1"/>
      <c r="D93" s="1"/>
    </row>
    <row r="94" customFormat="false" ht="12.75" hidden="false" customHeight="false" outlineLevel="0" collapsed="false">
      <c r="B94" s="29"/>
      <c r="C94" s="1"/>
      <c r="D94" s="1"/>
    </row>
    <row r="95" customFormat="false" ht="12.75" hidden="false" customHeight="false" outlineLevel="0" collapsed="false">
      <c r="B95" s="29"/>
      <c r="C95" s="1"/>
      <c r="D95" s="1"/>
    </row>
    <row r="96" customFormat="false" ht="12.75" hidden="false" customHeight="false" outlineLevel="0" collapsed="false">
      <c r="B96" s="29"/>
      <c r="C96" s="1"/>
      <c r="D96" s="1"/>
    </row>
    <row r="97" customFormat="false" ht="12.75" hidden="false" customHeight="false" outlineLevel="0" collapsed="false">
      <c r="B97" s="29"/>
      <c r="C97" s="1"/>
      <c r="D97" s="1"/>
    </row>
    <row r="98" customFormat="false" ht="12.75" hidden="false" customHeight="false" outlineLevel="0" collapsed="false">
      <c r="B98" s="27"/>
      <c r="C98" s="1"/>
      <c r="D98" s="1"/>
    </row>
    <row r="99" customFormat="false" ht="12.75" hidden="false" customHeight="false" outlineLevel="0" collapsed="false">
      <c r="B99" s="27"/>
      <c r="C99" s="1"/>
      <c r="D99" s="1"/>
    </row>
    <row r="100" customFormat="false" ht="12.75" hidden="false" customHeight="false" outlineLevel="0" collapsed="false">
      <c r="B100" s="29"/>
      <c r="C100" s="1"/>
      <c r="D100" s="1"/>
    </row>
    <row r="101" customFormat="false" ht="12.75" hidden="false" customHeight="false" outlineLevel="0" collapsed="false">
      <c r="B101" s="29"/>
      <c r="C101" s="1"/>
      <c r="D101" s="1"/>
    </row>
    <row r="102" customFormat="false" ht="12.75" hidden="false" customHeight="false" outlineLevel="0" collapsed="false">
      <c r="B102" s="29"/>
      <c r="C102" s="1"/>
      <c r="D102" s="1"/>
    </row>
    <row r="103" customFormat="false" ht="12.75" hidden="false" customHeight="false" outlineLevel="0" collapsed="false">
      <c r="B103" s="29"/>
      <c r="C103" s="1"/>
      <c r="D103" s="1"/>
    </row>
    <row r="104" customFormat="false" ht="12.75" hidden="false" customHeight="false" outlineLevel="0" collapsed="false">
      <c r="B104" s="29"/>
      <c r="C104" s="1"/>
      <c r="D104" s="1"/>
    </row>
    <row r="105" customFormat="false" ht="12.75" hidden="false" customHeight="false" outlineLevel="0" collapsed="false">
      <c r="B105" s="29"/>
      <c r="C105" s="1"/>
      <c r="D105" s="1"/>
    </row>
    <row r="106" customFormat="false" ht="12.75" hidden="false" customHeight="false" outlineLevel="0" collapsed="false">
      <c r="B106" s="29"/>
      <c r="C106" s="1"/>
      <c r="D106" s="1"/>
    </row>
    <row r="107" customFormat="false" ht="12.75" hidden="false" customHeight="false" outlineLevel="0" collapsed="false">
      <c r="B107" s="29"/>
      <c r="C107" s="1"/>
      <c r="D107" s="1"/>
    </row>
    <row r="108" customFormat="false" ht="12.75" hidden="false" customHeight="false" outlineLevel="0" collapsed="false">
      <c r="B108" s="29"/>
      <c r="C108" s="1"/>
      <c r="D108" s="1"/>
    </row>
    <row r="109" customFormat="false" ht="12.75" hidden="false" customHeight="false" outlineLevel="0" collapsed="false">
      <c r="B109" s="29"/>
      <c r="C109" s="1"/>
      <c r="D109" s="1"/>
    </row>
    <row r="110" customFormat="false" ht="12.75" hidden="false" customHeight="false" outlineLevel="0" collapsed="false">
      <c r="B110" s="27"/>
      <c r="C110" s="1"/>
      <c r="D110" s="1"/>
    </row>
    <row r="111" customFormat="false" ht="12.75" hidden="false" customHeight="false" outlineLevel="0" collapsed="false">
      <c r="B111" s="27"/>
      <c r="C111" s="1"/>
      <c r="D111" s="1"/>
    </row>
    <row r="112" customFormat="false" ht="12.75" hidden="false" customHeight="false" outlineLevel="0" collapsed="false">
      <c r="B112" s="29"/>
      <c r="C112" s="1"/>
      <c r="D112" s="1"/>
    </row>
    <row r="113" customFormat="false" ht="12.75" hidden="false" customHeight="false" outlineLevel="0" collapsed="false">
      <c r="B113" s="29"/>
      <c r="C113" s="1"/>
      <c r="D113" s="1"/>
    </row>
    <row r="114" customFormat="false" ht="12.75" hidden="false" customHeight="false" outlineLevel="0" collapsed="false">
      <c r="B114" s="29"/>
      <c r="C114" s="1"/>
      <c r="D114" s="1"/>
    </row>
    <row r="115" customFormat="false" ht="12.75" hidden="false" customHeight="false" outlineLevel="0" collapsed="false">
      <c r="B115" s="29"/>
      <c r="C115" s="1"/>
      <c r="D115" s="1"/>
    </row>
    <row r="116" customFormat="false" ht="12.75" hidden="false" customHeight="false" outlineLevel="0" collapsed="false">
      <c r="B116" s="29"/>
      <c r="C116" s="1"/>
      <c r="D116" s="1"/>
    </row>
    <row r="117" customFormat="false" ht="12.75" hidden="false" customHeight="false" outlineLevel="0" collapsed="false">
      <c r="B117" s="29"/>
      <c r="C117" s="1"/>
      <c r="D117" s="1"/>
    </row>
    <row r="118" customFormat="false" ht="12.75" hidden="false" customHeight="false" outlineLevel="0" collapsed="false">
      <c r="B118" s="29"/>
      <c r="C118" s="1"/>
      <c r="D118" s="1"/>
    </row>
    <row r="119" customFormat="false" ht="12.75" hidden="false" customHeight="false" outlineLevel="0" collapsed="false">
      <c r="B119" s="29"/>
      <c r="C119" s="1"/>
      <c r="D119" s="1"/>
    </row>
    <row r="120" customFormat="false" ht="12.75" hidden="false" customHeight="false" outlineLevel="0" collapsed="false">
      <c r="B120" s="29"/>
      <c r="C120" s="1"/>
      <c r="D120" s="1"/>
    </row>
    <row r="121" customFormat="false" ht="12.75" hidden="false" customHeight="false" outlineLevel="0" collapsed="false">
      <c r="B121" s="29"/>
      <c r="C121" s="1"/>
      <c r="D121" s="1"/>
    </row>
    <row r="122" customFormat="false" ht="12.75" hidden="false" customHeight="false" outlineLevel="0" collapsed="false">
      <c r="B122" s="27"/>
      <c r="C122" s="1"/>
      <c r="D122" s="1"/>
    </row>
    <row r="123" customFormat="false" ht="12.75" hidden="false" customHeight="false" outlineLevel="0" collapsed="false">
      <c r="B123" s="27"/>
      <c r="C123" s="1"/>
      <c r="D123" s="1"/>
    </row>
    <row r="124" customFormat="false" ht="12.75" hidden="false" customHeight="false" outlineLevel="0" collapsed="false">
      <c r="B124" s="29"/>
      <c r="C124" s="1"/>
      <c r="D124" s="1"/>
    </row>
    <row r="125" customFormat="false" ht="12.75" hidden="false" customHeight="false" outlineLevel="0" collapsed="false">
      <c r="B125" s="29"/>
      <c r="C125" s="1"/>
      <c r="D125" s="1"/>
    </row>
    <row r="126" customFormat="false" ht="12.75" hidden="false" customHeight="false" outlineLevel="0" collapsed="false">
      <c r="B126" s="29"/>
      <c r="C126" s="1"/>
      <c r="D126" s="1"/>
    </row>
    <row r="127" customFormat="false" ht="12.75" hidden="false" customHeight="false" outlineLevel="0" collapsed="false">
      <c r="B127" s="29"/>
      <c r="C127" s="1"/>
      <c r="D127" s="1"/>
    </row>
    <row r="128" customFormat="false" ht="12.75" hidden="false" customHeight="false" outlineLevel="0" collapsed="false">
      <c r="B128" s="29"/>
      <c r="C128" s="1"/>
      <c r="D128" s="1"/>
    </row>
    <row r="129" customFormat="false" ht="12.75" hidden="false" customHeight="false" outlineLevel="0" collapsed="false">
      <c r="B129" s="29"/>
      <c r="C129" s="1"/>
      <c r="D129" s="1"/>
    </row>
    <row r="130" customFormat="false" ht="12.75" hidden="false" customHeight="false" outlineLevel="0" collapsed="false">
      <c r="B130" s="29"/>
      <c r="C130" s="1"/>
      <c r="D130" s="1"/>
    </row>
    <row r="131" customFormat="false" ht="12.75" hidden="false" customHeight="false" outlineLevel="0" collapsed="false">
      <c r="B131" s="29"/>
      <c r="C131" s="1"/>
      <c r="D131" s="1"/>
    </row>
    <row r="132" customFormat="false" ht="12.75" hidden="false" customHeight="false" outlineLevel="0" collapsed="false">
      <c r="B132" s="29"/>
      <c r="C132" s="1"/>
      <c r="D132" s="1"/>
    </row>
    <row r="133" customFormat="false" ht="12.75" hidden="false" customHeight="false" outlineLevel="0" collapsed="false">
      <c r="B133" s="29"/>
      <c r="C133" s="1"/>
      <c r="D133" s="1"/>
    </row>
    <row r="134" customFormat="false" ht="12.75" hidden="false" customHeight="false" outlineLevel="0" collapsed="false">
      <c r="B134" s="27"/>
      <c r="C134" s="1"/>
      <c r="D134" s="1"/>
    </row>
    <row r="135" customFormat="false" ht="12.75" hidden="false" customHeight="false" outlineLevel="0" collapsed="false">
      <c r="B135" s="27"/>
      <c r="C135" s="1"/>
      <c r="D135" s="1"/>
    </row>
    <row r="136" customFormat="false" ht="12.75" hidden="false" customHeight="false" outlineLevel="0" collapsed="false">
      <c r="B136" s="29"/>
      <c r="C136" s="1"/>
      <c r="D136" s="1"/>
    </row>
    <row r="137" customFormat="false" ht="12.75" hidden="false" customHeight="false" outlineLevel="0" collapsed="false">
      <c r="B137" s="29"/>
      <c r="C137" s="1"/>
      <c r="D137" s="1"/>
    </row>
    <row r="138" customFormat="false" ht="12.75" hidden="false" customHeight="false" outlineLevel="0" collapsed="false">
      <c r="B138" s="29"/>
      <c r="C138" s="1"/>
      <c r="D138" s="1"/>
    </row>
    <row r="139" customFormat="false" ht="12.75" hidden="false" customHeight="false" outlineLevel="0" collapsed="false">
      <c r="B139" s="29"/>
      <c r="C139" s="1"/>
      <c r="D139" s="1"/>
    </row>
    <row r="140" customFormat="false" ht="12.75" hidden="false" customHeight="false" outlineLevel="0" collapsed="false">
      <c r="B140" s="29"/>
      <c r="C140" s="1"/>
      <c r="D140" s="1"/>
    </row>
    <row r="141" customFormat="false" ht="12.75" hidden="false" customHeight="false" outlineLevel="0" collapsed="false">
      <c r="B141" s="29"/>
      <c r="C141" s="1"/>
      <c r="D141" s="1"/>
    </row>
    <row r="142" customFormat="false" ht="12.75" hidden="false" customHeight="false" outlineLevel="0" collapsed="false">
      <c r="B142" s="29"/>
      <c r="C142" s="1"/>
      <c r="D142" s="1"/>
    </row>
    <row r="143" customFormat="false" ht="12.75" hidden="false" customHeight="false" outlineLevel="0" collapsed="false">
      <c r="B143" s="29"/>
      <c r="C143" s="1"/>
      <c r="D143" s="1"/>
    </row>
    <row r="144" customFormat="false" ht="12.75" hidden="false" customHeight="false" outlineLevel="0" collapsed="false">
      <c r="B144" s="29"/>
      <c r="C144" s="1"/>
      <c r="D144" s="1"/>
    </row>
    <row r="145" customFormat="false" ht="12.75" hidden="false" customHeight="false" outlineLevel="0" collapsed="false">
      <c r="B145" s="29"/>
      <c r="C145" s="1"/>
      <c r="D145" s="1"/>
    </row>
    <row r="146" customFormat="false" ht="12.75" hidden="false" customHeight="false" outlineLevel="0" collapsed="false">
      <c r="B146" s="27"/>
      <c r="C146" s="1"/>
      <c r="D146" s="1"/>
    </row>
    <row r="147" customFormat="false" ht="12.75" hidden="false" customHeight="false" outlineLevel="0" collapsed="false">
      <c r="B147" s="27"/>
      <c r="C147" s="1"/>
      <c r="D147" s="1"/>
    </row>
    <row r="148" customFormat="false" ht="12.75" hidden="false" customHeight="false" outlineLevel="0" collapsed="false">
      <c r="B148" s="29"/>
      <c r="C148" s="1"/>
      <c r="D148" s="1"/>
    </row>
    <row r="149" customFormat="false" ht="12.75" hidden="false" customHeight="false" outlineLevel="0" collapsed="false">
      <c r="B149" s="29"/>
      <c r="C149" s="1"/>
      <c r="D149" s="1"/>
    </row>
    <row r="150" customFormat="false" ht="12.75" hidden="false" customHeight="false" outlineLevel="0" collapsed="false">
      <c r="B150" s="29"/>
      <c r="C150" s="1"/>
      <c r="D150" s="1"/>
    </row>
    <row r="151" customFormat="false" ht="12.75" hidden="false" customHeight="false" outlineLevel="0" collapsed="false">
      <c r="B151" s="29"/>
      <c r="C151" s="1"/>
      <c r="D151" s="1"/>
    </row>
    <row r="152" customFormat="false" ht="12.75" hidden="false" customHeight="false" outlineLevel="0" collapsed="false">
      <c r="B152" s="29"/>
      <c r="C152" s="1"/>
      <c r="D152" s="1"/>
    </row>
    <row r="153" customFormat="false" ht="12.75" hidden="false" customHeight="false" outlineLevel="0" collapsed="false">
      <c r="B153" s="29"/>
      <c r="C153" s="1"/>
      <c r="D153" s="1"/>
    </row>
    <row r="154" customFormat="false" ht="12.75" hidden="false" customHeight="false" outlineLevel="0" collapsed="false">
      <c r="B154" s="29"/>
      <c r="C154" s="1"/>
      <c r="D154" s="1"/>
    </row>
    <row r="155" customFormat="false" ht="12.75" hidden="false" customHeight="false" outlineLevel="0" collapsed="false">
      <c r="B155" s="29"/>
      <c r="C155" s="1"/>
      <c r="D155" s="1"/>
    </row>
    <row r="156" customFormat="false" ht="12.75" hidden="false" customHeight="false" outlineLevel="0" collapsed="false">
      <c r="B156" s="29"/>
      <c r="C156" s="1"/>
      <c r="D156" s="1"/>
    </row>
    <row r="157" customFormat="false" ht="12.75" hidden="false" customHeight="false" outlineLevel="0" collapsed="false">
      <c r="B157" s="29"/>
      <c r="C157" s="1"/>
      <c r="D157" s="1"/>
    </row>
    <row r="158" customFormat="false" ht="12.75" hidden="false" customHeight="false" outlineLevel="0" collapsed="false">
      <c r="B158" s="27"/>
      <c r="C158" s="1"/>
      <c r="D158" s="1"/>
    </row>
    <row r="159" customFormat="false" ht="12.75" hidden="false" customHeight="false" outlineLevel="0" collapsed="false">
      <c r="B159" s="27"/>
      <c r="C159" s="1"/>
      <c r="D159" s="1"/>
    </row>
    <row r="160" customFormat="false" ht="12.75" hidden="false" customHeight="false" outlineLevel="0" collapsed="false">
      <c r="B160" s="29"/>
      <c r="C160" s="1"/>
      <c r="D160" s="1"/>
    </row>
    <row r="161" customFormat="false" ht="12.75" hidden="false" customHeight="false" outlineLevel="0" collapsed="false">
      <c r="B161" s="29"/>
      <c r="C161" s="1"/>
      <c r="D161" s="1"/>
    </row>
    <row r="162" customFormat="false" ht="12.75" hidden="false" customHeight="false" outlineLevel="0" collapsed="false">
      <c r="B162" s="29"/>
      <c r="C162" s="1"/>
      <c r="D162" s="1"/>
    </row>
    <row r="163" customFormat="false" ht="12.75" hidden="false" customHeight="false" outlineLevel="0" collapsed="false">
      <c r="B163" s="29"/>
      <c r="C163" s="1"/>
      <c r="D163" s="1"/>
    </row>
    <row r="164" customFormat="false" ht="12.75" hidden="false" customHeight="false" outlineLevel="0" collapsed="false">
      <c r="B164" s="29"/>
      <c r="C164" s="1"/>
      <c r="D164" s="1"/>
    </row>
    <row r="165" customFormat="false" ht="12.75" hidden="false" customHeight="false" outlineLevel="0" collapsed="false">
      <c r="B165" s="29"/>
      <c r="C165" s="1"/>
      <c r="D165" s="1"/>
    </row>
    <row r="166" customFormat="false" ht="12.75" hidden="false" customHeight="false" outlineLevel="0" collapsed="false">
      <c r="B166" s="29"/>
      <c r="C166" s="1"/>
      <c r="D166" s="1"/>
    </row>
    <row r="167" customFormat="false" ht="12.75" hidden="false" customHeight="false" outlineLevel="0" collapsed="false">
      <c r="B167" s="29"/>
      <c r="C167" s="1"/>
      <c r="D167" s="1"/>
    </row>
    <row r="168" customFormat="false" ht="12.75" hidden="false" customHeight="false" outlineLevel="0" collapsed="false">
      <c r="B168" s="29"/>
      <c r="C168" s="1"/>
      <c r="D168" s="1"/>
    </row>
    <row r="169" customFormat="false" ht="12.75" hidden="false" customHeight="false" outlineLevel="0" collapsed="false">
      <c r="B169" s="29"/>
      <c r="C169" s="1"/>
      <c r="D169" s="1"/>
    </row>
    <row r="170" customFormat="false" ht="12.75" hidden="false" customHeight="false" outlineLevel="0" collapsed="false">
      <c r="B170" s="27"/>
      <c r="C170" s="1"/>
      <c r="D170" s="1"/>
    </row>
    <row r="171" customFormat="false" ht="12.75" hidden="false" customHeight="false" outlineLevel="0" collapsed="false">
      <c r="B171" s="27"/>
      <c r="C171" s="1"/>
      <c r="D171" s="1"/>
    </row>
    <row r="172" customFormat="false" ht="12.75" hidden="false" customHeight="false" outlineLevel="0" collapsed="false">
      <c r="B172" s="29"/>
      <c r="C172" s="1"/>
      <c r="D172" s="1"/>
    </row>
    <row r="173" customFormat="false" ht="12.75" hidden="false" customHeight="false" outlineLevel="0" collapsed="false">
      <c r="B173" s="29"/>
      <c r="C173" s="1"/>
      <c r="D173" s="1"/>
    </row>
    <row r="174" customFormat="false" ht="12.75" hidden="false" customHeight="false" outlineLevel="0" collapsed="false">
      <c r="B174" s="29"/>
      <c r="C174" s="1"/>
      <c r="D174" s="1"/>
    </row>
    <row r="175" customFormat="false" ht="12.75" hidden="false" customHeight="false" outlineLevel="0" collapsed="false">
      <c r="B175" s="29"/>
      <c r="C175" s="1"/>
      <c r="D175" s="1"/>
    </row>
    <row r="176" customFormat="false" ht="12.75" hidden="false" customHeight="false" outlineLevel="0" collapsed="false">
      <c r="B176" s="29"/>
      <c r="C176" s="1"/>
      <c r="D176" s="1"/>
    </row>
    <row r="177" customFormat="false" ht="12.75" hidden="false" customHeight="false" outlineLevel="0" collapsed="false">
      <c r="B177" s="29"/>
      <c r="C177" s="1"/>
      <c r="D177" s="1"/>
    </row>
    <row r="178" customFormat="false" ht="12.75" hidden="false" customHeight="false" outlineLevel="0" collapsed="false">
      <c r="B178" s="29"/>
      <c r="C178" s="1"/>
      <c r="D178" s="1"/>
    </row>
    <row r="179" customFormat="false" ht="12.75" hidden="false" customHeight="false" outlineLevel="0" collapsed="false">
      <c r="B179" s="29"/>
      <c r="C179" s="1"/>
      <c r="D179" s="1"/>
    </row>
    <row r="180" customFormat="false" ht="12.75" hidden="false" customHeight="false" outlineLevel="0" collapsed="false">
      <c r="B180" s="29"/>
      <c r="C180" s="1"/>
      <c r="D180" s="1"/>
    </row>
    <row r="181" customFormat="false" ht="12.75" hidden="false" customHeight="false" outlineLevel="0" collapsed="false">
      <c r="B181" s="29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7" activeCellId="1" sqref="D1:D2 J1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1" t="s">
        <v>123</v>
      </c>
      <c r="B1" s="15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2025-02-08T08:47:09Z</dcterms:modified>
  <cp:revision>511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