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" sheetId="1" state="visible" r:id="rId3"/>
    <sheet name="task" sheetId="2" state="visible" r:id="rId4"/>
    <sheet name="assign" sheetId="3" state="visible" r:id="rId5"/>
    <sheet name="xbday" sheetId="4" state="visible" r:id="rId6"/>
    <sheet name="ubday" sheetId="5" state="visible" r:id="rId7"/>
    <sheet name="ebday" sheetId="6" state="visible" r:id="rId8"/>
    <sheet name="period" sheetId="7" state="visible" r:id="rId9"/>
    <sheet name="pbsum" sheetId="8" state="visible" r:id="rId10"/>
    <sheet name="holiday" sheetId="9" state="visible" r:id="rId11"/>
    <sheet name="misc" sheetId="10" state="visible" r:id="rId12"/>
    <sheet name="himg" sheetId="11" state="visible" r:id="rId13"/>
    <sheet name="timg" sheetId="12" state="visible" r:id="rId14"/>
    <sheet name="simg" sheetId="13" state="visible" r:id="rId15"/>
    <sheet name="gimg" sheetId="14" state="visible" r:id="rId16"/>
    <sheet name="wimg" sheetId="15" state="visible" r:id="rId17"/>
    <sheet name="bimg" sheetId="16" state="visible" r:id="rId18"/>
    <sheet name="eimg" sheetId="17" state="visible" r:id="rId1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<sst xmlns="http://schemas.openxmlformats.org/spreadsheetml/2006/main" count="1387" uniqueCount="265">
  <si>
    <t xml:space="preserve">Name</t>
  </si>
  <si>
    <t xml:space="preserve">Comment</t>
  </si>
  <si>
    <t xml:space="preserve">PM.Angel</t>
  </si>
  <si>
    <t xml:space="preserve">the 1st unit</t>
  </si>
  <si>
    <t xml:space="preserve">PM.Daniel</t>
  </si>
  <si>
    <t xml:space="preserve">the 2nd unit</t>
  </si>
  <si>
    <t xml:space="preserve">PM.Lisa</t>
  </si>
  <si>
    <t xml:space="preserve">PM.Henry</t>
  </si>
  <si>
    <t xml:space="preserve">PM.Anthony</t>
  </si>
  <si>
    <t xml:space="preserve">PM.Fabian</t>
  </si>
  <si>
    <t xml:space="preserve">SA.Peter</t>
  </si>
  <si>
    <t xml:space="preserve">SA.Adrian</t>
  </si>
  <si>
    <t xml:space="preserve">SA.Robert</t>
  </si>
  <si>
    <t xml:space="preserve">SA.Kevin</t>
  </si>
  <si>
    <t xml:space="preserve">SA.Justin</t>
  </si>
  <si>
    <t xml:space="preserve">SA.Martha</t>
  </si>
  <si>
    <t xml:space="preserve">SA.Melanie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</si>
  <si>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</si>
  <si>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</si>
  <si>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</si>
  <si>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</si>
  <si>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</si>
  <si>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</si>
  <si>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</si>
  <si>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</si>
  <si>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</si>
  <si>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</si>
  <si>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</si>
  <si>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</si>
  <si>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</si>
  <si>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</si>
  <si>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</si>
  <si>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</si>
  <si>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</si>
  <si>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</si>
  <si>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</si>
  <si>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</si>
  <si>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</si>
  <si>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</si>
  <si>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</si>
  <si>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</si>
  <si>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</si>
  <si>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</si>
  <si>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</si>
  <si>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</si>
  <si>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</si>
  <si>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</si>
  <si>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xray2.pe</t>
  </si>
  <si>
    <t xml:space="preserve">xray2.pm</t>
  </si>
  <si>
    <t xml:space="preserve">xray2.pf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</si>
  <si>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</si>
  <si>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</si>
  <si>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</si>
  <si>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</si>
  <si>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</si>
  <si>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</si>
  <si>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oscar.pe</t>
  </si>
  <si>
    <t xml:space="preserve">oscar.pm</t>
  </si>
  <si>
    <t xml:space="preserve">oscar.pf</t>
  </si>
  <si>
    <t xml:space="preserve">lima2.pm</t>
  </si>
  <si>
    <t xml:space="preserve">lima2.pf</t>
  </si>
  <si>
    <t xml:space="preserve">mike2.pe</t>
  </si>
  <si>
    <t xml:space="preserve">mike2.pm</t>
  </si>
  <si>
    <t xml:space="preserve">mike2.pf</t>
  </si>
  <si>
    <t xml:space="preserve">whisky2.pe</t>
  </si>
  <si>
    <t xml:space="preserve">whisky2.pm</t>
  </si>
  <si>
    <t xml:space="preserve">whisky2.pf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</si>
  <si>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</si>
  <si>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</si>
  <si>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</si>
  <si>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</si>
  <si>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</si>
  <si>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</si>
  <si>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</si>
  <si>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</si>
  <si>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</si>
  <si>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</si>
  <si>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</si>
  <si>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lima.pe</t>
  </si>
  <si>
    <t xml:space="preserve">lima.pm</t>
  </si>
  <si>
    <t xml:space="preserve">lima.pf</t>
  </si>
  <si>
    <t xml:space="preserve">zulu2.pe</t>
  </si>
  <si>
    <t xml:space="preserve">zulu2.pm</t>
  </si>
  <si>
    <t xml:space="preserve">zulu2.pf</t>
  </si>
  <si>
    <t xml:space="preserve">alpha2.pe</t>
  </si>
  <si>
    <t xml:space="preserve">alpha2.pm</t>
  </si>
  <si>
    <t xml:space="preserve">alpha2.pf</t>
  </si>
  <si>
    <t xml:space="preserve">beta2.pe</t>
  </si>
  <si>
    <t xml:space="preserve">beta2.pm</t>
  </si>
  <si>
    <t xml:space="preserve">beta2.pf</t>
  </si>
  <si>
    <t xml:space="preserve">juliet2.pm</t>
  </si>
  <si>
    <t xml:space="preserve">juliet2.pf</t>
  </si>
  <si>
    <t xml:space="preserve">delta2.pm</t>
  </si>
  <si>
    <t xml:space="preserve">delta2.pf</t>
  </si>
  <si>
    <t xml:space="preserve">echo2.pm</t>
  </si>
  <si>
    <t xml:space="preserve">echo2.pf</t>
  </si>
  <si>
    <t xml:space="preserve">foxtrot2.pm</t>
  </si>
  <si>
    <t xml:space="preserve">foxtrot2.pf</t>
  </si>
  <si>
    <t xml:space="preserve">gamma2.pm</t>
  </si>
  <si>
    <t xml:space="preserve">gamma2.pf</t>
  </si>
  <si>
    <t xml:space="preserve">golf2.pm</t>
  </si>
  <si>
    <t xml:space="preserve">golf2.pf</t>
  </si>
  <si>
    <t xml:space="preserve">hotel2.pm</t>
  </si>
  <si>
    <t xml:space="preserve">hotel2.pf</t>
  </si>
  <si>
    <t xml:space="preserve">tango2.pe</t>
  </si>
  <si>
    <t xml:space="preserve">tango2.pm</t>
  </si>
  <si>
    <t xml:space="preserve">tango2.pf</t>
  </si>
  <si>
    <t xml:space="preserve">uniform2.pe</t>
  </si>
  <si>
    <t xml:space="preserve">uniform2.pm</t>
  </si>
  <si>
    <t xml:space="preserve">uniform2.pf</t>
  </si>
  <si>
    <t xml:space="preserve">india2.pm</t>
  </si>
  <si>
    <t xml:space="preserve">india2.pf</t>
  </si>
  <si>
    <t xml:space="preserve">kilo2.pm</t>
  </si>
  <si>
    <t xml:space="preserve">kilo2.pf</t>
  </si>
  <si>
    <t xml:space="preserve">november2.pm</t>
  </si>
  <si>
    <t xml:space="preserve">november2.pf</t>
  </si>
  <si>
    <t xml:space="preserve">romeo2.pm</t>
  </si>
  <si>
    <t xml:space="preserve">romeo2.pf</t>
  </si>
  <si>
    <t xml:space="preserve">victor2.pe</t>
  </si>
  <si>
    <t xml:space="preserve">victor2.pm</t>
  </si>
  <si>
    <t xml:space="preserve">victor2.pf</t>
  </si>
  <si>
    <t xml:space="preserve">golf2.sm</t>
  </si>
  <si>
    <t xml:space="preserve">golf2.sf</t>
  </si>
  <si>
    <t xml:space="preserve">tango2.se</t>
  </si>
  <si>
    <t xml:space="preserve">tango2.sm</t>
  </si>
  <si>
    <t xml:space="preserve">tango2.sf</t>
  </si>
  <si>
    <t xml:space="preserve">victor2.se</t>
  </si>
  <si>
    <t xml:space="preserve">victor2.sm</t>
  </si>
  <si>
    <t xml:space="preserve">victor2.sf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</si>
  <si>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</si>
  <si>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</si>
  <si>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</si>
  <si>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</si>
  <si>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</si>
  <si>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</si>
  <si>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</si>
  <si>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</si>
  <si>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</si>
  <si>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</si>
  <si>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</si>
  <si>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</si>
  <si>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</si>
  <si>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</si>
  <si>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</si>
  <si>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</si>
  <si>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</si>
  <si>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</si>
  <si>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</si>
  <si>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</si>
  <si>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</si>
  <si>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foxtrot.sm</t>
  </si>
  <si>
    <t xml:space="preserve">foxtrot.sf</t>
  </si>
  <si>
    <t xml:space="preserve">hotel.sm</t>
  </si>
  <si>
    <t xml:space="preserve">hotel.sf</t>
  </si>
  <si>
    <t xml:space="preserve">india.sm</t>
  </si>
  <si>
    <t xml:space="preserve">india.sf</t>
  </si>
  <si>
    <t xml:space="preserve">juliet.se</t>
  </si>
  <si>
    <t xml:space="preserve">juliet.sm</t>
  </si>
  <si>
    <t xml:space="preserve">juliet.sf</t>
  </si>
  <si>
    <t xml:space="preserve">november.se</t>
  </si>
  <si>
    <t xml:space="preserve">november.sm</t>
  </si>
  <si>
    <t xml:space="preserve">november.sf</t>
  </si>
  <si>
    <t xml:space="preserve">oscar.se</t>
  </si>
  <si>
    <t xml:space="preserve">oscar.sm</t>
  </si>
  <si>
    <t xml:space="preserve">oscar.sf</t>
  </si>
  <si>
    <t xml:space="preserve">alpha2.se</t>
  </si>
  <si>
    <t xml:space="preserve">alpha2.sm</t>
  </si>
  <si>
    <t xml:space="preserve">alpha2.sf</t>
  </si>
  <si>
    <t xml:space="preserve">beta2.se</t>
  </si>
  <si>
    <t xml:space="preserve">beta2.sm</t>
  </si>
  <si>
    <t xml:space="preserve">beta2.sf</t>
  </si>
  <si>
    <t xml:space="preserve">gamma2.sm</t>
  </si>
  <si>
    <t xml:space="preserve">gamma2.sf</t>
  </si>
  <si>
    <t xml:space="preserve">quebec2.se</t>
  </si>
  <si>
    <t xml:space="preserve">quebec2.sm</t>
  </si>
  <si>
    <t xml:space="preserve">quebec2.sf</t>
  </si>
  <si>
    <t xml:space="preserve">uniform2.se</t>
  </si>
  <si>
    <t xml:space="preserve">uniform2.sm</t>
  </si>
  <si>
    <t xml:space="preserve">uniform2.sf</t>
  </si>
  <si>
    <t xml:space="preserve">xray2.se</t>
  </si>
  <si>
    <t xml:space="preserve">xray2.sm</t>
  </si>
  <si>
    <t xml:space="preserve">xray2.sf</t>
  </si>
  <si>
    <t xml:space="preserve">india2.sm</t>
  </si>
  <si>
    <t xml:space="preserve">india2.sf</t>
  </si>
  <si>
    <t xml:space="preserve">juliet2.sm</t>
  </si>
  <si>
    <t xml:space="preserve">juliet2.sf</t>
  </si>
  <si>
    <t xml:space="preserve">lima2.sm</t>
  </si>
  <si>
    <t xml:space="preserve">lima2.sf</t>
  </si>
  <si>
    <t xml:space="preserve">kilo2.sm</t>
  </si>
  <si>
    <t xml:space="preserve">kilo2.sf</t>
  </si>
  <si>
    <t xml:space="preserve">november2.sm</t>
  </si>
  <si>
    <t xml:space="preserve">november2.sf</t>
  </si>
  <si>
    <t xml:space="preserve">oscar2.sm</t>
  </si>
  <si>
    <t xml:space="preserve">oscar2.sf</t>
  </si>
  <si>
    <t xml:space="preserve">papa2.sm</t>
  </si>
  <si>
    <t xml:space="preserve">papa2.sf</t>
  </si>
  <si>
    <t xml:space="preserve">zulu2.se</t>
  </si>
  <si>
    <t xml:space="preserve">zulu2.sm</t>
  </si>
  <si>
    <t xml:space="preserve">zulu2.sf</t>
  </si>
  <si>
    <t xml:space="preserve">delta2.sm</t>
  </si>
  <si>
    <t xml:space="preserve">delta2.sf</t>
  </si>
  <si>
    <t xml:space="preserve">echo2.sm</t>
  </si>
  <si>
    <t xml:space="preserve">echo2.sf</t>
  </si>
  <si>
    <t xml:space="preserve">foxtrot2.sm</t>
  </si>
  <si>
    <t xml:space="preserve">foxtrot2.sf</t>
  </si>
  <si>
    <t xml:space="preserve">hotel2.sm</t>
  </si>
  <si>
    <t xml:space="preserve">hotel2.sf</t>
  </si>
  <si>
    <t xml:space="preserve">mike2.se</t>
  </si>
  <si>
    <t xml:space="preserve">mike2.sm</t>
  </si>
  <si>
    <t xml:space="preserve">mike2.sf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</si>
  <si>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</si>
  <si>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</si>
  <si>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</si>
  <si>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</si>
  <si>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</si>
  <si>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</si>
  <si>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</si>
  <si>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</si>
  <si>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</si>
  <si>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</si>
  <si>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</si>
  <si>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</si>
  <si>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</si>
  <si>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</si>
  <si>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</si>
  <si>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</si>
  <si>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</si>
  <si>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</si>
  <si>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</si>
  <si>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</si>
  <si>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</si>
  <si>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</si>
  <si>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</si>
  <si>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</si>
  <si>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</si>
  <si>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</si>
  <si>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</si>
  <si>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</si>
  <si>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</si>
  <si>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</si>
  <si>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</si>
  <si>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</si>
  <si>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</si>
  <si>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</si>
  <si>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</si>
  <si>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</si>
  <si>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</si>
  <si>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</si>
  <si>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</si>
  <si>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</si>
  <si>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</si>
  <si>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</si>
  <si>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</si>
  <si>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</si>
  <si>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</si>
  <si>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</si>
  <si>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</si>
  <si>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</si>
  <si>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</si>
  <si>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</si>
  <si>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</si>
  <si>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</si>
  <si>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</si>
  <si>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</si>
  <si>
    <t xml:space="preserve">Experts per day stacked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</si>
</sst>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yyyy\-mm\-dd"/>
    <numFmt numFmtId="168" formatCode="0.0000"/>
    <numFmt numFmtId="169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libri"/>
      <family val="2"/>
    </font>
    <font>
      <b val="true"/>
      <sz val="14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D7"/>
      </patternFill>
    </fill>
    <fill>
      <patternFill patternType="solid">
        <fgColor rgb="FF00A933"/>
        <bgColor rgb="FF008000"/>
      </patternFill>
    </fill>
    <fill>
      <patternFill patternType="solid">
        <fgColor rgb="FFFFFFD7"/>
        <bgColor rgb="FFF6F9D4"/>
      </patternFill>
    </fill>
    <fill>
      <patternFill patternType="solid">
        <fgColor rgb="FFD4EA6B"/>
        <bgColor rgb="FFF6F9D4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6F9D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COUNTIF(assign!$A$1:$A$493, A2) &gt; 0</f>
        <v>1</v>
      </c>
    </row>
    <row r="3" customFormat="false" ht="12.75" hidden="false" customHeight="false" outlineLevel="0" collapsed="false">
      <c r="A3" s="1" t="s">
        <v>4</v>
      </c>
      <c r="B3" s="1" t="s">
        <v>5</v>
      </c>
      <c r="C3" s="5" t="n">
        <f aca="false">COUNTIF(assign!$A$1:$A$493, A3) &gt; 0</f>
        <v>1</v>
      </c>
    </row>
    <row r="4" customFormat="false" ht="12.75" hidden="false" customHeight="false" outlineLevel="0" collapsed="false">
      <c r="A4" s="1" t="s">
        <v>6</v>
      </c>
      <c r="B4" s="1" t="s">
        <v>3</v>
      </c>
      <c r="C4" s="5" t="n">
        <f aca="false">COUNTIF(assign!$A$1:$A$493, A4) &gt; 0</f>
        <v>1</v>
      </c>
    </row>
    <row r="5" customFormat="false" ht="12.75" hidden="false" customHeight="false" outlineLevel="0" collapsed="false">
      <c r="A5" s="1" t="s">
        <v>7</v>
      </c>
      <c r="B5" s="1" t="s">
        <v>5</v>
      </c>
      <c r="C5" s="5" t="n">
        <f aca="false">COUNTIF(assign!$A$1:$A$493, A5) &gt; 0</f>
        <v>1</v>
      </c>
    </row>
    <row r="6" customFormat="false" ht="12.75" hidden="false" customHeight="false" outlineLevel="0" collapsed="false">
      <c r="A6" s="1" t="s">
        <v>8</v>
      </c>
      <c r="B6" s="1" t="s">
        <v>5</v>
      </c>
      <c r="C6" s="5" t="n">
        <f aca="false">COUNTIF(assign!$A$1:$A$493, A6) &gt; 0</f>
        <v>1</v>
      </c>
    </row>
    <row r="7" customFormat="false" ht="12.75" hidden="false" customHeight="false" outlineLevel="0" collapsed="false">
      <c r="A7" s="1" t="s">
        <v>9</v>
      </c>
      <c r="B7" s="1" t="s">
        <v>5</v>
      </c>
      <c r="C7" s="5" t="n">
        <f aca="false">COUNTIF(assign!$A$1:$A$493, A7) &gt; 0</f>
        <v>1</v>
      </c>
    </row>
    <row r="8" customFormat="false" ht="12.75" hidden="false" customHeight="false" outlineLevel="0" collapsed="false">
      <c r="A8" s="1" t="s">
        <v>10</v>
      </c>
      <c r="B8" s="1" t="s">
        <v>5</v>
      </c>
      <c r="C8" s="5" t="n">
        <f aca="false">COUNTIF(assign!$A$1:$A$493, A8) &gt; 0</f>
        <v>1</v>
      </c>
    </row>
    <row r="9" customFormat="false" ht="12.75" hidden="false" customHeight="false" outlineLevel="0" collapsed="false">
      <c r="A9" s="1" t="s">
        <v>11</v>
      </c>
      <c r="B9" s="1" t="s">
        <v>3</v>
      </c>
      <c r="C9" s="5" t="n">
        <f aca="false">COUNTIF(assign!$A$1:$A$493, A9) &gt; 0</f>
        <v>1</v>
      </c>
    </row>
    <row r="10" customFormat="false" ht="12.75" hidden="false" customHeight="false" outlineLevel="0" collapsed="false">
      <c r="A10" s="1" t="s">
        <v>12</v>
      </c>
      <c r="B10" s="1" t="s">
        <v>3</v>
      </c>
      <c r="C10" s="5" t="n">
        <f aca="false">COUNTIF(assign!$A$1:$A$493, A10) &gt; 0</f>
        <v>1</v>
      </c>
    </row>
    <row r="11" customFormat="false" ht="12.75" hidden="false" customHeight="false" outlineLevel="0" collapsed="false">
      <c r="A11" s="1" t="s">
        <v>13</v>
      </c>
      <c r="B11" s="1" t="s">
        <v>5</v>
      </c>
      <c r="C11" s="5" t="n">
        <f aca="false">COUNTIF(assign!$A$1:$A$493, A11) &gt; 0</f>
        <v>1</v>
      </c>
    </row>
    <row r="12" customFormat="false" ht="12.75" hidden="false" customHeight="false" outlineLevel="0" collapsed="false">
      <c r="A12" s="1" t="s">
        <v>14</v>
      </c>
      <c r="B12" s="1" t="s">
        <v>5</v>
      </c>
      <c r="C12" s="5" t="n">
        <f aca="false">COUNTIF(assign!$A$1:$A$493, A12) &gt; 0</f>
        <v>1</v>
      </c>
    </row>
    <row r="13" customFormat="false" ht="12.75" hidden="false" customHeight="false" outlineLevel="0" collapsed="false">
      <c r="A13" s="1" t="s">
        <v>15</v>
      </c>
      <c r="B13" s="1" t="s">
        <v>5</v>
      </c>
      <c r="C13" s="5" t="n">
        <f aca="false">COUNTIF(assign!$A$1:$A$493, A13) &gt; 0</f>
        <v>1</v>
      </c>
    </row>
    <row r="14" customFormat="false" ht="12.75" hidden="false" customHeight="false" outlineLevel="0" collapsed="false">
      <c r="A14" s="1" t="s">
        <v>16</v>
      </c>
      <c r="B14" s="1" t="s">
        <v>5</v>
      </c>
      <c r="C14" s="5" t="n">
        <f aca="false">COUNTIF(assign!$A$1:$A$493, A14)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4" activeCellId="0" sqref="E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13" t="s">
        <v>226</v>
      </c>
      <c r="B1" s="13" t="s">
        <v>227</v>
      </c>
      <c r="C1" s="13" t="s">
        <v>228</v>
      </c>
      <c r="D1" s="39" t="s">
        <v>229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230</v>
      </c>
      <c r="D2" s="40" t="n">
        <f aca="false">MAX(MAX(period!C2:C900),MAX(task!C2:C900))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41" t="s">
        <v>227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6" t="s">
        <v>239</v>
      </c>
      <c r="H2" s="6" t="s">
        <v>240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41" t="s">
        <v>241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234</v>
      </c>
      <c r="H1" s="13" t="s">
        <v>235</v>
      </c>
      <c r="I1" s="13" t="s">
        <v>236</v>
      </c>
      <c r="J1" s="39" t="s">
        <v>237</v>
      </c>
      <c r="K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6" t="s">
        <v>242</v>
      </c>
      <c r="H2" s="6" t="s">
        <v>243</v>
      </c>
      <c r="I2" s="7" t="n">
        <v>0.3</v>
      </c>
      <c r="J2" s="42" t="b">
        <f aca="false">AND(ISNUMBER(E2), E2&gt;misc!A2)</f>
        <v>1</v>
      </c>
      <c r="K2" s="42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41" t="s">
        <v>244</v>
      </c>
      <c r="B1" s="13" t="s">
        <v>231</v>
      </c>
      <c r="C1" s="13" t="s">
        <v>232</v>
      </c>
      <c r="D1" s="13" t="s">
        <v>233</v>
      </c>
      <c r="E1" s="13" t="s">
        <v>17</v>
      </c>
      <c r="F1" s="13" t="s">
        <v>18</v>
      </c>
      <c r="G1" s="13" t="s">
        <v>236</v>
      </c>
      <c r="H1" s="39" t="s">
        <v>237</v>
      </c>
      <c r="I1" s="39" t="s">
        <v>238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n">
        <f aca="false">misc!A2+1</f>
        <v>45657</v>
      </c>
      <c r="F2" s="31" t="n">
        <f aca="false">misc!D2</f>
        <v>46391</v>
      </c>
      <c r="G2" s="7" t="n">
        <v>0.6</v>
      </c>
      <c r="H2" s="42" t="b">
        <f aca="false">AND(ISNUMBER(E2), E2&gt;misc!A2)</f>
        <v>1</v>
      </c>
      <c r="I2" s="42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245</v>
      </c>
      <c r="B1" s="13" t="s">
        <v>231</v>
      </c>
      <c r="C1" s="13" t="s">
        <v>232</v>
      </c>
      <c r="D1" s="13" t="s">
        <v>233</v>
      </c>
      <c r="E1" s="13" t="s">
        <v>246</v>
      </c>
      <c r="F1" s="13" t="s">
        <v>247</v>
      </c>
      <c r="G1" s="13" t="s">
        <v>248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249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41" t="s">
        <v>250</v>
      </c>
      <c r="B1" s="13" t="s">
        <v>231</v>
      </c>
      <c r="C1" s="13" t="s">
        <v>232</v>
      </c>
      <c r="D1" s="13" t="s">
        <v>233</v>
      </c>
      <c r="E1" s="13" t="s">
        <v>234</v>
      </c>
      <c r="F1" s="13" t="s">
        <v>251</v>
      </c>
      <c r="G1" s="13" t="s">
        <v>252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253</v>
      </c>
      <c r="F2" s="7" t="s">
        <v>254</v>
      </c>
      <c r="G2" s="7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41" t="s">
        <v>255</v>
      </c>
      <c r="B1" s="13" t="s">
        <v>231</v>
      </c>
      <c r="C1" s="13" t="s">
        <v>232</v>
      </c>
      <c r="D1" s="13" t="s">
        <v>233</v>
      </c>
      <c r="E1" s="13" t="s">
        <v>256</v>
      </c>
      <c r="F1" s="13" t="s">
        <v>257</v>
      </c>
      <c r="G1" s="13" t="s">
        <v>258</v>
      </c>
      <c r="H1" s="13" t="s">
        <v>259</v>
      </c>
      <c r="I1" s="13" t="s">
        <v>260</v>
      </c>
      <c r="J1" s="13" t="s">
        <v>261</v>
      </c>
    </row>
    <row r="2" customFormat="false" ht="12.75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262</v>
      </c>
      <c r="F2" s="6" t="s">
        <v>240</v>
      </c>
      <c r="G2" s="7" t="n">
        <v>0.2</v>
      </c>
      <c r="H2" s="7" t="s">
        <v>263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5" min="2" style="1" width="11.53"/>
  </cols>
  <sheetData>
    <row r="1" customFormat="false" ht="17.35" hidden="false" customHeight="false" outlineLevel="0" collapsed="false">
      <c r="A1" s="41" t="s">
        <v>264</v>
      </c>
      <c r="B1" s="13" t="s">
        <v>231</v>
      </c>
      <c r="C1" s="13" t="s">
        <v>232</v>
      </c>
      <c r="D1" s="13" t="s">
        <v>233</v>
      </c>
      <c r="E1" s="13" t="s">
        <v>236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6"/>
  <sheetViews>
    <sheetView showFormulas="false" showGridLines="true" showRowColHeaders="true" showZeros="true" rightToLeft="false" tabSelected="false" showOutlineSymbols="true" defaultGridColor="true" view="normal" topLeftCell="A142" colorId="64" zoomScale="110" zoomScaleNormal="110" zoomScalePageLayoutView="100" workbookViewId="0">
      <selection pane="topLeft" activeCell="E97" activeCellId="0" sqref="E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6" min="5" style="8" width="11.57"/>
    <col collapsed="false" customWidth="false" hidden="false" outlineLevel="0" max="7" min="7" style="9" width="11.57"/>
    <col collapsed="false" customWidth="false" hidden="false" outlineLevel="0" max="9" min="8" style="10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1" t="s">
        <v>0</v>
      </c>
      <c r="B1" s="12" t="s">
        <v>17</v>
      </c>
      <c r="C1" s="12" t="s">
        <v>18</v>
      </c>
      <c r="D1" s="13" t="s">
        <v>19</v>
      </c>
      <c r="E1" s="14" t="s">
        <v>20</v>
      </c>
      <c r="F1" s="14" t="s">
        <v>21</v>
      </c>
      <c r="G1" s="15" t="s">
        <v>22</v>
      </c>
      <c r="H1" s="16" t="s">
        <v>23</v>
      </c>
      <c r="I1" s="16" t="s">
        <v>24</v>
      </c>
      <c r="J1" s="17" t="b">
        <f aca="false">AND(J2:J616)</f>
        <v>1</v>
      </c>
      <c r="K1" s="17" t="b">
        <f aca="false">AND(K2:K621)</f>
        <v>1</v>
      </c>
      <c r="L1" s="17" t="b">
        <f aca="false">AND(L2:L621)</f>
        <v>1</v>
      </c>
    </row>
    <row r="2" customFormat="false" ht="12.75" hidden="false" customHeight="false" outlineLevel="0" collapsed="false">
      <c r="A2" s="1" t="s">
        <v>25</v>
      </c>
      <c r="B2" s="6" t="n">
        <v>45658</v>
      </c>
      <c r="C2" s="6" t="n">
        <v>45813</v>
      </c>
      <c r="D2" s="1" t="n">
        <v>80</v>
      </c>
      <c r="E2" s="18" t="n">
        <f aca="false">C2 - B2 +1</f>
        <v>156</v>
      </c>
      <c r="F2" s="18" t="n">
        <f aca="false">NETWORKDAYS(B2, C2, holiday!A$2:A$500)</f>
        <v>110</v>
      </c>
      <c r="G2" s="19" t="n">
        <f aca="false">D2/F2</f>
        <v>0.727272727272727</v>
      </c>
      <c r="H2" s="20" t="n">
        <f aca="false">_xlfn.FLOOR.MATH(G2, 0.25)</f>
        <v>0.5</v>
      </c>
      <c r="I2" s="20" t="n">
        <f aca="false">H2 + 0.25</f>
        <v>0.75</v>
      </c>
      <c r="J2" s="2" t="b">
        <f aca="false">COUNTIF(assign!$B$1:$B$493,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26</v>
      </c>
      <c r="B3" s="6" t="n">
        <v>45814</v>
      </c>
      <c r="C3" s="6" t="n">
        <v>45844</v>
      </c>
      <c r="D3" s="1" t="n">
        <v>10</v>
      </c>
      <c r="E3" s="18" t="n">
        <f aca="false">C3 - B3 +1</f>
        <v>31</v>
      </c>
      <c r="F3" s="18" t="n">
        <f aca="false">NETWORKDAYS(B3, C3, holiday!A$2:A$500)</f>
        <v>21</v>
      </c>
      <c r="G3" s="19" t="n">
        <f aca="false">D3/F3</f>
        <v>0.476190476190476</v>
      </c>
      <c r="H3" s="20" t="n">
        <f aca="false">_xlfn.FLOOR.MATH(G3, 0.25)</f>
        <v>0.25</v>
      </c>
      <c r="I3" s="20" t="n">
        <f aca="false">H3 + 0.25</f>
        <v>0.5</v>
      </c>
      <c r="J3" s="2" t="b">
        <f aca="false">COUNTIF(assign!$B$1:$B$493,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27</v>
      </c>
      <c r="B4" s="6" t="n">
        <v>45658</v>
      </c>
      <c r="C4" s="6" t="n">
        <v>45713</v>
      </c>
      <c r="D4" s="1" t="n">
        <v>25</v>
      </c>
      <c r="E4" s="18" t="n">
        <f aca="false">C4 - B4 +1</f>
        <v>56</v>
      </c>
      <c r="F4" s="18" t="n">
        <f aca="false">NETWORKDAYS(B4, C4, holiday!A$2:A$500)</f>
        <v>39</v>
      </c>
      <c r="G4" s="19" t="n">
        <f aca="false">D4/F4</f>
        <v>0.641025641025641</v>
      </c>
      <c r="H4" s="20" t="n">
        <f aca="false">_xlfn.FLOOR.MATH(G4, 0.25)</f>
        <v>0.5</v>
      </c>
      <c r="I4" s="20" t="n">
        <f aca="false">H4 + 0.25</f>
        <v>0.75</v>
      </c>
      <c r="J4" s="2" t="b">
        <f aca="false">COUNTIF(assign!$B$1:$B$493,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28</v>
      </c>
      <c r="B5" s="6" t="n">
        <v>45714</v>
      </c>
      <c r="C5" s="6" t="n">
        <v>45759</v>
      </c>
      <c r="D5" s="1" t="n">
        <v>5</v>
      </c>
      <c r="E5" s="18" t="n">
        <f aca="false">C5 - B5 +1</f>
        <v>46</v>
      </c>
      <c r="F5" s="18" t="n">
        <f aca="false">NETWORKDAYS(B5, C5, holiday!A$2:A$500)</f>
        <v>33</v>
      </c>
      <c r="G5" s="19" t="n">
        <f aca="false">D5/F5</f>
        <v>0.151515151515152</v>
      </c>
      <c r="H5" s="20" t="n">
        <f aca="false">_xlfn.FLOOR.MATH(G5, 0.25)</f>
        <v>0</v>
      </c>
      <c r="I5" s="20" t="n">
        <f aca="false">H5 + 0.25</f>
        <v>0.25</v>
      </c>
      <c r="J5" s="2" t="b">
        <f aca="false">COUNTIF(assign!$B$1:$B$493,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29</v>
      </c>
      <c r="B6" s="6" t="n">
        <v>45698</v>
      </c>
      <c r="C6" s="6" t="n">
        <v>45715</v>
      </c>
      <c r="D6" s="1" t="n">
        <v>10</v>
      </c>
      <c r="E6" s="18" t="n">
        <f aca="false">C6 - B6 +1</f>
        <v>18</v>
      </c>
      <c r="F6" s="18" t="n">
        <f aca="false">NETWORKDAYS(B6, C6, holiday!A$2:A$500)</f>
        <v>14</v>
      </c>
      <c r="G6" s="19" t="n">
        <f aca="false">D6/F6</f>
        <v>0.714285714285714</v>
      </c>
      <c r="H6" s="20" t="n">
        <f aca="false">_xlfn.FLOOR.MATH(G6, 0.25)</f>
        <v>0.5</v>
      </c>
      <c r="I6" s="20" t="n">
        <f aca="false">H6 + 0.25</f>
        <v>0.75</v>
      </c>
      <c r="J6" s="2" t="b">
        <f aca="false">COUNTIF(assign!$B$1:$B$493,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30</v>
      </c>
      <c r="B7" s="6" t="n">
        <v>45716</v>
      </c>
      <c r="C7" s="6" t="n">
        <v>45838</v>
      </c>
      <c r="D7" s="1" t="n">
        <v>50</v>
      </c>
      <c r="E7" s="18" t="n">
        <f aca="false">C7 - B7 +1</f>
        <v>123</v>
      </c>
      <c r="F7" s="18" t="n">
        <f aca="false">NETWORKDAYS(B7, C7, holiday!A$2:A$500)</f>
        <v>86</v>
      </c>
      <c r="G7" s="19" t="n">
        <f aca="false">D7/F7</f>
        <v>0.581395348837209</v>
      </c>
      <c r="H7" s="20" t="n">
        <f aca="false">_xlfn.FLOOR.MATH(G7, 0.25)</f>
        <v>0.5</v>
      </c>
      <c r="I7" s="20" t="n">
        <f aca="false">H7 + 0.25</f>
        <v>0.75</v>
      </c>
      <c r="J7" s="2" t="b">
        <f aca="false">COUNTIF(assign!$B$1:$B$493,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31</v>
      </c>
      <c r="B8" s="6" t="n">
        <v>45839</v>
      </c>
      <c r="C8" s="6" t="n">
        <v>45884</v>
      </c>
      <c r="D8" s="1" t="n">
        <v>5</v>
      </c>
      <c r="E8" s="18" t="n">
        <f aca="false">C8 - B8 +1</f>
        <v>46</v>
      </c>
      <c r="F8" s="18" t="n">
        <f aca="false">NETWORKDAYS(B8, C8, holiday!A$2:A$500)</f>
        <v>34</v>
      </c>
      <c r="G8" s="19" t="n">
        <f aca="false">D8/F8</f>
        <v>0.147058823529412</v>
      </c>
      <c r="H8" s="20" t="n">
        <f aca="false">_xlfn.FLOOR.MATH(G8, 0.25)</f>
        <v>0</v>
      </c>
      <c r="I8" s="20" t="n">
        <f aca="false">H8 + 0.25</f>
        <v>0.25</v>
      </c>
      <c r="J8" s="2" t="b">
        <f aca="false">COUNTIF(assign!$B$1:$B$493,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32</v>
      </c>
      <c r="B9" s="6" t="n">
        <v>45757</v>
      </c>
      <c r="C9" s="6" t="n">
        <v>45767</v>
      </c>
      <c r="D9" s="1" t="n">
        <v>10</v>
      </c>
      <c r="E9" s="18" t="n">
        <f aca="false">C9 - B9 +1</f>
        <v>11</v>
      </c>
      <c r="F9" s="18" t="n">
        <f aca="false">NETWORKDAYS(B9, C9, holiday!A$2:A$500)</f>
        <v>7</v>
      </c>
      <c r="G9" s="19" t="n">
        <f aca="false">D9/F9</f>
        <v>1.42857142857143</v>
      </c>
      <c r="H9" s="20" t="n">
        <f aca="false">_xlfn.FLOOR.MATH(G9, 0.25)</f>
        <v>1.25</v>
      </c>
      <c r="I9" s="20" t="n">
        <f aca="false">H9 + 0.25</f>
        <v>1.5</v>
      </c>
      <c r="J9" s="2" t="b">
        <f aca="false">COUNTIF(assign!$B$1:$B$493,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33</v>
      </c>
      <c r="B10" s="6" t="n">
        <v>45768</v>
      </c>
      <c r="C10" s="6" t="n">
        <v>45925</v>
      </c>
      <c r="D10" s="1" t="n">
        <v>50</v>
      </c>
      <c r="E10" s="18" t="n">
        <f aca="false">C10 - B10 +1</f>
        <v>158</v>
      </c>
      <c r="F10" s="18" t="n">
        <f aca="false">NETWORKDAYS(B10, C10, holiday!A$2:A$500)</f>
        <v>113</v>
      </c>
      <c r="G10" s="19" t="n">
        <f aca="false">D10/F10</f>
        <v>0.442477876106195</v>
      </c>
      <c r="H10" s="20" t="n">
        <f aca="false">_xlfn.FLOOR.MATH(G10, 0.25)</f>
        <v>0.25</v>
      </c>
      <c r="I10" s="20" t="n">
        <f aca="false">H10 + 0.25</f>
        <v>0.5</v>
      </c>
      <c r="J10" s="2" t="b">
        <f aca="false">COUNTIF(assign!$B$1:$B$493,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34</v>
      </c>
      <c r="B11" s="6" t="n">
        <v>45926</v>
      </c>
      <c r="C11" s="6" t="n">
        <v>45960</v>
      </c>
      <c r="D11" s="1" t="n">
        <v>5</v>
      </c>
      <c r="E11" s="18" t="n">
        <f aca="false">C11 - B11 +1</f>
        <v>35</v>
      </c>
      <c r="F11" s="18" t="n">
        <f aca="false">NETWORKDAYS(B11, C11, holiday!A$2:A$500)</f>
        <v>25</v>
      </c>
      <c r="G11" s="19" t="n">
        <f aca="false">D11/F11</f>
        <v>0.2</v>
      </c>
      <c r="H11" s="20" t="n">
        <f aca="false">_xlfn.FLOOR.MATH(G11, 0.25)</f>
        <v>0</v>
      </c>
      <c r="I11" s="20" t="n">
        <f aca="false">H11 + 0.25</f>
        <v>0.25</v>
      </c>
      <c r="J11" s="2" t="b">
        <f aca="false">COUNTIF(assign!$B$1:$B$493,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35</v>
      </c>
      <c r="B12" s="6" t="n">
        <v>45803</v>
      </c>
      <c r="C12" s="6" t="n">
        <v>45822</v>
      </c>
      <c r="D12" s="1" t="n">
        <v>10</v>
      </c>
      <c r="E12" s="18" t="n">
        <f aca="false">C12 - B12 +1</f>
        <v>20</v>
      </c>
      <c r="F12" s="18" t="n">
        <f aca="false">NETWORKDAYS(B12, C12, holiday!A$2:A$500)</f>
        <v>15</v>
      </c>
      <c r="G12" s="19" t="n">
        <f aca="false">D12/F12</f>
        <v>0.666666666666667</v>
      </c>
      <c r="H12" s="20" t="n">
        <f aca="false">_xlfn.FLOOR.MATH(G12, 0.25)</f>
        <v>0.5</v>
      </c>
      <c r="I12" s="20" t="n">
        <f aca="false">H12 + 0.25</f>
        <v>0.75</v>
      </c>
      <c r="J12" s="2" t="b">
        <f aca="false">COUNTIF(assign!$B$1:$B$493,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36</v>
      </c>
      <c r="B13" s="6" t="n">
        <v>45823</v>
      </c>
      <c r="C13" s="6" t="n">
        <v>46021</v>
      </c>
      <c r="D13" s="1" t="n">
        <v>55</v>
      </c>
      <c r="E13" s="18" t="n">
        <f aca="false">C13 - B13 +1</f>
        <v>199</v>
      </c>
      <c r="F13" s="18" t="n">
        <f aca="false">NETWORKDAYS(B13, C13, holiday!A$2:A$500)</f>
        <v>142</v>
      </c>
      <c r="G13" s="19" t="n">
        <f aca="false">D13/F13</f>
        <v>0.387323943661972</v>
      </c>
      <c r="H13" s="20" t="n">
        <f aca="false">_xlfn.FLOOR.MATH(G13, 0.25)</f>
        <v>0.25</v>
      </c>
      <c r="I13" s="20" t="n">
        <f aca="false">H13 + 0.25</f>
        <v>0.5</v>
      </c>
      <c r="J13" s="2" t="b">
        <f aca="false">COUNTIF(assign!$B$1:$B$493,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37</v>
      </c>
      <c r="B14" s="6" t="n">
        <v>46022</v>
      </c>
      <c r="C14" s="6" t="n">
        <v>46053</v>
      </c>
      <c r="D14" s="1" t="n">
        <v>5</v>
      </c>
      <c r="E14" s="18" t="n">
        <f aca="false">C14 - B14 +1</f>
        <v>32</v>
      </c>
      <c r="F14" s="18" t="n">
        <f aca="false">NETWORKDAYS(B14, C14, holiday!A$2:A$500)</f>
        <v>23</v>
      </c>
      <c r="G14" s="19" t="n">
        <f aca="false">D14/F14</f>
        <v>0.217391304347826</v>
      </c>
      <c r="H14" s="20" t="n">
        <f aca="false">_xlfn.FLOOR.MATH(G14, 0.25)</f>
        <v>0</v>
      </c>
      <c r="I14" s="20" t="n">
        <f aca="false">H14 + 0.25</f>
        <v>0.25</v>
      </c>
      <c r="J14" s="2" t="b">
        <f aca="false">COUNTIF(assign!$B$1:$B$493,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</row>
    <row r="15" customFormat="false" ht="12.75" hidden="false" customHeight="false" outlineLevel="0" collapsed="false">
      <c r="A15" s="1" t="s">
        <v>38</v>
      </c>
      <c r="B15" s="6" t="n">
        <v>45658</v>
      </c>
      <c r="C15" s="6" t="n">
        <v>45828</v>
      </c>
      <c r="D15" s="1" t="n">
        <v>60</v>
      </c>
      <c r="E15" s="18" t="n">
        <f aca="false">C15 - B15 +1</f>
        <v>171</v>
      </c>
      <c r="F15" s="18" t="n">
        <f aca="false">NETWORKDAYS(B15, C15, holiday!A$2:A$500)</f>
        <v>121</v>
      </c>
      <c r="G15" s="19" t="n">
        <f aca="false">D15/F15</f>
        <v>0.495867768595041</v>
      </c>
      <c r="H15" s="20" t="n">
        <f aca="false">_xlfn.FLOOR.MATH(G15, 0.25)</f>
        <v>0.25</v>
      </c>
      <c r="I15" s="20" t="n">
        <f aca="false">H15 + 0.25</f>
        <v>0.5</v>
      </c>
      <c r="J15" s="2" t="b">
        <f aca="false">COUNTIF(assign!$B$1:$B$493,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</row>
    <row r="16" customFormat="false" ht="12.75" hidden="false" customHeight="false" outlineLevel="0" collapsed="false">
      <c r="A16" s="1" t="s">
        <v>39</v>
      </c>
      <c r="B16" s="6" t="n">
        <v>45829</v>
      </c>
      <c r="C16" s="6" t="n">
        <v>45838</v>
      </c>
      <c r="D16" s="1" t="n">
        <v>20</v>
      </c>
      <c r="E16" s="18" t="n">
        <f aca="false">C16 - B16 +1</f>
        <v>10</v>
      </c>
      <c r="F16" s="18" t="n">
        <f aca="false">NETWORKDAYS(B16, C16, holiday!A$2:A$500)</f>
        <v>6</v>
      </c>
      <c r="G16" s="19" t="n">
        <f aca="false">D16/F16</f>
        <v>3.33333333333333</v>
      </c>
      <c r="H16" s="20" t="n">
        <f aca="false">_xlfn.FLOOR.MATH(G16, 0.25)</f>
        <v>3.25</v>
      </c>
      <c r="I16" s="20" t="n">
        <f aca="false">H16 + 0.25</f>
        <v>3.5</v>
      </c>
      <c r="J16" s="2" t="b">
        <f aca="false">COUNTIF(assign!$B$1:$B$493,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</row>
    <row r="17" customFormat="false" ht="12.75" hidden="false" customHeight="false" outlineLevel="0" collapsed="false">
      <c r="A17" s="1" t="s">
        <v>40</v>
      </c>
      <c r="B17" s="6" t="n">
        <v>45658</v>
      </c>
      <c r="C17" s="6" t="n">
        <v>45828</v>
      </c>
      <c r="D17" s="1" t="n">
        <v>100</v>
      </c>
      <c r="E17" s="18" t="n">
        <f aca="false">C17 - B17 +1</f>
        <v>171</v>
      </c>
      <c r="F17" s="18" t="n">
        <f aca="false">NETWORKDAYS(B17, C17, holiday!A$2:A$500)</f>
        <v>121</v>
      </c>
      <c r="G17" s="19" t="n">
        <f aca="false">D17/F17</f>
        <v>0.826446280991736</v>
      </c>
      <c r="H17" s="20" t="n">
        <f aca="false">_xlfn.FLOOR.MATH(G17, 0.25)</f>
        <v>0.75</v>
      </c>
      <c r="I17" s="20" t="n">
        <f aca="false">H17 + 0.25</f>
        <v>1</v>
      </c>
      <c r="J17" s="2" t="b">
        <f aca="false">COUNTIF(assign!$B$1:$B$493,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</row>
    <row r="18" customFormat="false" ht="12.75" hidden="false" customHeight="false" outlineLevel="0" collapsed="false">
      <c r="A18" s="1" t="s">
        <v>41</v>
      </c>
      <c r="B18" s="6" t="n">
        <v>45829</v>
      </c>
      <c r="C18" s="6" t="n">
        <v>45838</v>
      </c>
      <c r="D18" s="1" t="n">
        <v>20</v>
      </c>
      <c r="E18" s="18" t="n">
        <f aca="false">C18 - B18 +1</f>
        <v>10</v>
      </c>
      <c r="F18" s="18" t="n">
        <f aca="false">NETWORKDAYS(B18, C18, holiday!A$2:A$500)</f>
        <v>6</v>
      </c>
      <c r="G18" s="19" t="n">
        <f aca="false">D18/F18</f>
        <v>3.33333333333333</v>
      </c>
      <c r="H18" s="20" t="n">
        <f aca="false">_xlfn.FLOOR.MATH(G18, 0.25)</f>
        <v>3.25</v>
      </c>
      <c r="I18" s="20" t="n">
        <f aca="false">H18 + 0.25</f>
        <v>3.5</v>
      </c>
      <c r="J18" s="2" t="b">
        <f aca="false">COUNTIF(assign!$B$1:$B$493,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</row>
    <row r="19" customFormat="false" ht="12.75" hidden="false" customHeight="false" outlineLevel="0" collapsed="false">
      <c r="A19" s="1" t="s">
        <v>42</v>
      </c>
      <c r="B19" s="6" t="n">
        <v>45809</v>
      </c>
      <c r="C19" s="6" t="n">
        <v>45834</v>
      </c>
      <c r="D19" s="1" t="n">
        <v>25</v>
      </c>
      <c r="E19" s="18" t="n">
        <f aca="false">C19 - B19 +1</f>
        <v>26</v>
      </c>
      <c r="F19" s="18" t="n">
        <f aca="false">NETWORKDAYS(B19, C19, holiday!A$2:A$500)</f>
        <v>19</v>
      </c>
      <c r="G19" s="19" t="n">
        <f aca="false">D19/F19</f>
        <v>1.31578947368421</v>
      </c>
      <c r="H19" s="20" t="n">
        <f aca="false">_xlfn.FLOOR.MATH(G19, 0.25)</f>
        <v>1.25</v>
      </c>
      <c r="I19" s="20" t="n">
        <f aca="false">H19 + 0.25</f>
        <v>1.5</v>
      </c>
      <c r="J19" s="2" t="b">
        <f aca="false">COUNTIF(assign!$B$1:$B$493,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</row>
    <row r="20" customFormat="false" ht="12.75" hidden="false" customHeight="false" outlineLevel="0" collapsed="false">
      <c r="A20" s="1" t="s">
        <v>43</v>
      </c>
      <c r="B20" s="6" t="n">
        <v>45835</v>
      </c>
      <c r="C20" s="6" t="n">
        <v>46335</v>
      </c>
      <c r="D20" s="1" t="n">
        <v>120</v>
      </c>
      <c r="E20" s="18" t="n">
        <f aca="false">C20 - B20 +1</f>
        <v>501</v>
      </c>
      <c r="F20" s="18" t="n">
        <f aca="false">NETWORKDAYS(B20, C20, holiday!A$2:A$500)</f>
        <v>357</v>
      </c>
      <c r="G20" s="19" t="n">
        <f aca="false">D20/F20</f>
        <v>0.336134453781513</v>
      </c>
      <c r="H20" s="20" t="n">
        <f aca="false">_xlfn.FLOOR.MATH(G20, 0.25)</f>
        <v>0.25</v>
      </c>
      <c r="I20" s="20" t="n">
        <f aca="false">H20 + 0.25</f>
        <v>0.5</v>
      </c>
      <c r="J20" s="2" t="b">
        <f aca="false">COUNTIF(assign!$B$1:$B$493,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</row>
    <row r="21" customFormat="false" ht="12.75" hidden="false" customHeight="false" outlineLevel="0" collapsed="false">
      <c r="A21" s="1" t="s">
        <v>44</v>
      </c>
      <c r="B21" s="6" t="n">
        <v>46336</v>
      </c>
      <c r="C21" s="6" t="n">
        <v>46391</v>
      </c>
      <c r="D21" s="1" t="n">
        <v>20</v>
      </c>
      <c r="E21" s="18" t="n">
        <f aca="false">C21 - B21 +1</f>
        <v>56</v>
      </c>
      <c r="F21" s="18" t="n">
        <f aca="false">NETWORKDAYS(B21, C21, holiday!A$2:A$500)</f>
        <v>40</v>
      </c>
      <c r="G21" s="19" t="n">
        <f aca="false">D21/F21</f>
        <v>0.5</v>
      </c>
      <c r="H21" s="20" t="n">
        <f aca="false">_xlfn.FLOOR.MATH(G21, 0.25)</f>
        <v>0.5</v>
      </c>
      <c r="I21" s="20" t="n">
        <f aca="false">H21 + 0.25</f>
        <v>0.75</v>
      </c>
      <c r="J21" s="2" t="b">
        <f aca="false">COUNTIF(assign!$B$1:$B$493,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</row>
    <row r="22" customFormat="false" ht="12.75" hidden="false" customHeight="false" outlineLevel="0" collapsed="false">
      <c r="A22" s="1" t="s">
        <v>45</v>
      </c>
      <c r="B22" s="6" t="n">
        <v>45658</v>
      </c>
      <c r="C22" s="6" t="n">
        <v>45718</v>
      </c>
      <c r="D22" s="1" t="n">
        <v>40</v>
      </c>
      <c r="E22" s="18" t="n">
        <f aca="false">C22 - B22 +1</f>
        <v>61</v>
      </c>
      <c r="F22" s="18" t="n">
        <f aca="false">NETWORKDAYS(B22, C22, holiday!A$2:A$500)</f>
        <v>42</v>
      </c>
      <c r="G22" s="19" t="n">
        <f aca="false">D22/F22</f>
        <v>0.952380952380952</v>
      </c>
      <c r="H22" s="20" t="n">
        <f aca="false">_xlfn.FLOOR.MATH(G22, 0.25)</f>
        <v>0.75</v>
      </c>
      <c r="I22" s="20" t="n">
        <f aca="false">H22 + 0.25</f>
        <v>1</v>
      </c>
      <c r="J22" s="2" t="b">
        <f aca="false">COUNTIF(assign!$B$1:$B$493,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</row>
    <row r="23" customFormat="false" ht="12.75" hidden="false" customHeight="false" outlineLevel="0" collapsed="false">
      <c r="A23" s="1" t="s">
        <v>46</v>
      </c>
      <c r="B23" s="6" t="n">
        <v>45719</v>
      </c>
      <c r="C23" s="6" t="n">
        <v>45726</v>
      </c>
      <c r="D23" s="1" t="n">
        <v>10</v>
      </c>
      <c r="E23" s="18" t="n">
        <f aca="false">C23 - B23 +1</f>
        <v>8</v>
      </c>
      <c r="F23" s="18" t="n">
        <f aca="false">NETWORKDAYS(B23, C23, holiday!A$2:A$500)</f>
        <v>6</v>
      </c>
      <c r="G23" s="19" t="n">
        <f aca="false">D23/F23</f>
        <v>1.66666666666667</v>
      </c>
      <c r="H23" s="20" t="n">
        <f aca="false">_xlfn.FLOOR.MATH(G23, 0.25)</f>
        <v>1.5</v>
      </c>
      <c r="I23" s="20" t="n">
        <f aca="false">H23 + 0.25</f>
        <v>1.75</v>
      </c>
      <c r="J23" s="2" t="b">
        <f aca="false">COUNTIF(assign!$B$1:$B$493,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</row>
    <row r="24" customFormat="false" ht="12.75" hidden="false" customHeight="false" outlineLevel="0" collapsed="false">
      <c r="A24" s="1" t="s">
        <v>47</v>
      </c>
      <c r="B24" s="6" t="n">
        <v>45853</v>
      </c>
      <c r="C24" s="6" t="n">
        <v>45878</v>
      </c>
      <c r="D24" s="1" t="n">
        <v>25</v>
      </c>
      <c r="E24" s="18" t="n">
        <f aca="false">C24 - B24 +1</f>
        <v>26</v>
      </c>
      <c r="F24" s="18" t="n">
        <f aca="false">NETWORKDAYS(B24, C24, holiday!A$2:A$500)</f>
        <v>19</v>
      </c>
      <c r="G24" s="19" t="n">
        <f aca="false">D24/F24</f>
        <v>1.31578947368421</v>
      </c>
      <c r="H24" s="20" t="n">
        <f aca="false">_xlfn.FLOOR.MATH(G24, 0.25)</f>
        <v>1.25</v>
      </c>
      <c r="I24" s="20" t="n">
        <f aca="false">H24 + 0.25</f>
        <v>1.5</v>
      </c>
      <c r="J24" s="2" t="b">
        <f aca="false">COUNTIF(assign!$B$1:$B$493, A24) &gt; 0</f>
        <v>1</v>
      </c>
      <c r="K24" s="2" t="b">
        <f aca="false">C24&gt;misc!$A$2</f>
        <v>1</v>
      </c>
      <c r="L24" s="2" t="b">
        <f aca="false">AND(ISNUMBER(B24), ISNUMBER(C24), B24&lt;=C24)</f>
        <v>1</v>
      </c>
    </row>
    <row r="25" customFormat="false" ht="12.75" hidden="false" customHeight="false" outlineLevel="0" collapsed="false">
      <c r="A25" s="1" t="s">
        <v>48</v>
      </c>
      <c r="B25" s="6" t="n">
        <v>45879</v>
      </c>
      <c r="C25" s="6" t="n">
        <v>46029</v>
      </c>
      <c r="D25" s="1" t="n">
        <v>120</v>
      </c>
      <c r="E25" s="18" t="n">
        <f aca="false">C25 - B25 +1</f>
        <v>151</v>
      </c>
      <c r="F25" s="18" t="n">
        <f aca="false">NETWORKDAYS(B25, C25, holiday!A$2:A$500)</f>
        <v>108</v>
      </c>
      <c r="G25" s="19" t="n">
        <f aca="false">D25/F25</f>
        <v>1.11111111111111</v>
      </c>
      <c r="H25" s="20" t="n">
        <f aca="false">_xlfn.FLOOR.MATH(G25, 0.25)</f>
        <v>1</v>
      </c>
      <c r="I25" s="20" t="n">
        <f aca="false">H25 + 0.25</f>
        <v>1.25</v>
      </c>
      <c r="J25" s="2" t="b">
        <f aca="false">COUNTIF(assign!$B$1:$B$493, A25) &gt; 0</f>
        <v>1</v>
      </c>
      <c r="K25" s="2" t="b">
        <f aca="false">C25&gt;misc!$A$2</f>
        <v>1</v>
      </c>
      <c r="L25" s="2" t="b">
        <f aca="false">AND(ISNUMBER(B25), ISNUMBER(C25), B25&lt;=C25)</f>
        <v>1</v>
      </c>
    </row>
    <row r="26" customFormat="false" ht="12.75" hidden="false" customHeight="false" outlineLevel="0" collapsed="false">
      <c r="A26" s="1" t="s">
        <v>49</v>
      </c>
      <c r="B26" s="6" t="n">
        <v>46030</v>
      </c>
      <c r="C26" s="6" t="n">
        <v>46054</v>
      </c>
      <c r="D26" s="1" t="n">
        <v>10</v>
      </c>
      <c r="E26" s="18" t="n">
        <f aca="false">C26 - B26 +1</f>
        <v>25</v>
      </c>
      <c r="F26" s="18" t="n">
        <f aca="false">NETWORKDAYS(B26, C26, holiday!A$2:A$500)</f>
        <v>17</v>
      </c>
      <c r="G26" s="19" t="n">
        <f aca="false">D26/F26</f>
        <v>0.588235294117647</v>
      </c>
      <c r="H26" s="20" t="n">
        <f aca="false">_xlfn.FLOOR.MATH(G26, 0.25)</f>
        <v>0.5</v>
      </c>
      <c r="I26" s="20" t="n">
        <f aca="false">H26 + 0.25</f>
        <v>0.75</v>
      </c>
      <c r="J26" s="2" t="b">
        <f aca="false">COUNTIF(assign!$B$1:$B$493, A26) &gt; 0</f>
        <v>1</v>
      </c>
      <c r="K26" s="2" t="b">
        <f aca="false">C26&gt;misc!$A$2</f>
        <v>1</v>
      </c>
      <c r="L26" s="2" t="b">
        <f aca="false">AND(ISNUMBER(B26), ISNUMBER(C26), B26&lt;=C26)</f>
        <v>1</v>
      </c>
    </row>
    <row r="27" customFormat="false" ht="12.75" hidden="false" customHeight="false" outlineLevel="0" collapsed="false">
      <c r="A27" s="21" t="s">
        <v>50</v>
      </c>
      <c r="B27" s="22" t="n">
        <v>45658</v>
      </c>
      <c r="C27" s="22" t="n">
        <v>45748</v>
      </c>
      <c r="D27" s="21" t="n">
        <v>45</v>
      </c>
      <c r="E27" s="18" t="n">
        <f aca="false">C27 - B27 +1</f>
        <v>91</v>
      </c>
      <c r="F27" s="18" t="n">
        <f aca="false">NETWORKDAYS(B27, C27, holiday!A$2:A$500)</f>
        <v>64</v>
      </c>
      <c r="G27" s="19" t="n">
        <f aca="false">D27/F27</f>
        <v>0.703125</v>
      </c>
      <c r="H27" s="20" t="n">
        <f aca="false">_xlfn.FLOOR.MATH(G27, 0.25)</f>
        <v>0.5</v>
      </c>
      <c r="I27" s="20" t="n">
        <f aca="false">H27 + 0.25</f>
        <v>0.75</v>
      </c>
      <c r="J27" s="2" t="b">
        <f aca="false">COUNTIF(assign!$B$1:$B$493, A27) &gt; 0</f>
        <v>1</v>
      </c>
      <c r="K27" s="2" t="b">
        <f aca="false">C27&gt;misc!$A$2</f>
        <v>1</v>
      </c>
      <c r="L27" s="2" t="b">
        <f aca="false">AND(ISNUMBER(B27), ISNUMBER(C27), B27&lt;=C27)</f>
        <v>1</v>
      </c>
    </row>
    <row r="28" customFormat="false" ht="12.75" hidden="false" customHeight="false" outlineLevel="0" collapsed="false">
      <c r="A28" s="21" t="s">
        <v>51</v>
      </c>
      <c r="B28" s="22" t="n">
        <v>45749</v>
      </c>
      <c r="C28" s="22" t="n">
        <v>45779</v>
      </c>
      <c r="D28" s="21" t="n">
        <v>5</v>
      </c>
      <c r="E28" s="18" t="n">
        <f aca="false">C28 - B28 +1</f>
        <v>31</v>
      </c>
      <c r="F28" s="18" t="n">
        <f aca="false">NETWORKDAYS(B28, C28, holiday!A$2:A$500)</f>
        <v>22</v>
      </c>
      <c r="G28" s="19" t="n">
        <f aca="false">D28/F28</f>
        <v>0.227272727272727</v>
      </c>
      <c r="H28" s="20" t="n">
        <f aca="false">_xlfn.FLOOR.MATH(G28, 0.25)</f>
        <v>0</v>
      </c>
      <c r="I28" s="20" t="n">
        <f aca="false">H28 + 0.25</f>
        <v>0.25</v>
      </c>
      <c r="J28" s="2" t="b">
        <f aca="false">COUNTIF(assign!$B$1:$B$493, A28) &gt; 0</f>
        <v>1</v>
      </c>
      <c r="K28" s="2" t="b">
        <f aca="false">C28&gt;misc!$A$2</f>
        <v>1</v>
      </c>
      <c r="L28" s="2" t="b">
        <f aca="false">AND(ISNUMBER(B28), ISNUMBER(C28), B28&lt;=C28)</f>
        <v>1</v>
      </c>
    </row>
    <row r="29" customFormat="false" ht="12.75" hidden="false" customHeight="false" outlineLevel="0" collapsed="false">
      <c r="A29" s="21" t="s">
        <v>52</v>
      </c>
      <c r="B29" s="22" t="n">
        <v>45658</v>
      </c>
      <c r="C29" s="22" t="n">
        <v>45828</v>
      </c>
      <c r="D29" s="21" t="n">
        <v>65</v>
      </c>
      <c r="E29" s="18" t="n">
        <f aca="false">C29 - B29 +1</f>
        <v>171</v>
      </c>
      <c r="F29" s="18" t="n">
        <f aca="false">NETWORKDAYS(B29, C29, holiday!A$2:A$500)</f>
        <v>121</v>
      </c>
      <c r="G29" s="19" t="n">
        <f aca="false">D29/F29</f>
        <v>0.537190082644628</v>
      </c>
      <c r="H29" s="20" t="n">
        <f aca="false">_xlfn.FLOOR.MATH(G29, 0.25)</f>
        <v>0.5</v>
      </c>
      <c r="I29" s="20" t="n">
        <f aca="false">H29 + 0.25</f>
        <v>0.75</v>
      </c>
      <c r="J29" s="2" t="b">
        <f aca="false">COUNTIF(assign!$B$1:$B$493, A29) &gt; 0</f>
        <v>1</v>
      </c>
      <c r="K29" s="2" t="b">
        <f aca="false">C29&gt;misc!$A$2</f>
        <v>1</v>
      </c>
      <c r="L29" s="2" t="b">
        <f aca="false">AND(ISNUMBER(B29), ISNUMBER(C29), B29&lt;=C29)</f>
        <v>1</v>
      </c>
    </row>
    <row r="30" customFormat="false" ht="12.75" hidden="false" customHeight="false" outlineLevel="0" collapsed="false">
      <c r="A30" s="21" t="s">
        <v>53</v>
      </c>
      <c r="B30" s="22" t="n">
        <v>45829</v>
      </c>
      <c r="C30" s="22" t="n">
        <v>45874</v>
      </c>
      <c r="D30" s="21" t="n">
        <v>5</v>
      </c>
      <c r="E30" s="18" t="n">
        <f aca="false">C30 - B30 +1</f>
        <v>46</v>
      </c>
      <c r="F30" s="18" t="n">
        <f aca="false">NETWORKDAYS(B30, C30, holiday!A$2:A$500)</f>
        <v>32</v>
      </c>
      <c r="G30" s="19" t="n">
        <f aca="false">D30/F30</f>
        <v>0.15625</v>
      </c>
      <c r="H30" s="20" t="n">
        <f aca="false">_xlfn.FLOOR.MATH(G30, 0.25)</f>
        <v>0</v>
      </c>
      <c r="I30" s="20" t="n">
        <f aca="false">H30 + 0.25</f>
        <v>0.25</v>
      </c>
      <c r="J30" s="2" t="b">
        <f aca="false">COUNTIF(assign!$B$1:$B$493, A30) &gt; 0</f>
        <v>1</v>
      </c>
      <c r="K30" s="2" t="b">
        <f aca="false">C30&gt;misc!$A$2</f>
        <v>1</v>
      </c>
      <c r="L30" s="2" t="b">
        <f aca="false">AND(ISNUMBER(B30), ISNUMBER(C30), B30&lt;=C30)</f>
        <v>1</v>
      </c>
    </row>
    <row r="31" customFormat="false" ht="12.75" hidden="false" customHeight="false" outlineLevel="0" collapsed="false">
      <c r="A31" s="21" t="s">
        <v>54</v>
      </c>
      <c r="B31" s="22" t="n">
        <v>45658</v>
      </c>
      <c r="C31" s="22" t="n">
        <v>45931</v>
      </c>
      <c r="D31" s="21" t="n">
        <v>130</v>
      </c>
      <c r="E31" s="18" t="n">
        <f aca="false">C31 - B31 +1</f>
        <v>274</v>
      </c>
      <c r="F31" s="18" t="n">
        <f aca="false">NETWORKDAYS(B31, C31, holiday!A$2:A$500)</f>
        <v>194</v>
      </c>
      <c r="G31" s="19" t="n">
        <f aca="false">D31/F31</f>
        <v>0.670103092783505</v>
      </c>
      <c r="H31" s="20" t="n">
        <f aca="false">_xlfn.FLOOR.MATH(G31, 0.25)</f>
        <v>0.5</v>
      </c>
      <c r="I31" s="20" t="n">
        <f aca="false">H31 + 0.25</f>
        <v>0.75</v>
      </c>
      <c r="J31" s="2" t="b">
        <f aca="false">COUNTIF(assign!$B$1:$B$493, A31) &gt; 0</f>
        <v>1</v>
      </c>
      <c r="K31" s="2" t="b">
        <f aca="false">C31&gt;misc!$A$2</f>
        <v>1</v>
      </c>
      <c r="L31" s="2" t="b">
        <f aca="false">AND(ISNUMBER(B31), ISNUMBER(C31), B31&lt;=C31)</f>
        <v>1</v>
      </c>
    </row>
    <row r="32" customFormat="false" ht="12.75" hidden="false" customHeight="false" outlineLevel="0" collapsed="false">
      <c r="A32" s="21" t="s">
        <v>55</v>
      </c>
      <c r="B32" s="22" t="n">
        <v>45932</v>
      </c>
      <c r="C32" s="22" t="n">
        <v>45962</v>
      </c>
      <c r="D32" s="21" t="n">
        <v>25</v>
      </c>
      <c r="E32" s="18" t="n">
        <f aca="false">C32 - B32 +1</f>
        <v>31</v>
      </c>
      <c r="F32" s="18" t="n">
        <f aca="false">NETWORKDAYS(B32, C32, holiday!A$2:A$500)</f>
        <v>22</v>
      </c>
      <c r="G32" s="19" t="n">
        <f aca="false">D32/F32</f>
        <v>1.13636363636364</v>
      </c>
      <c r="H32" s="20" t="n">
        <f aca="false">_xlfn.FLOOR.MATH(G32, 0.25)</f>
        <v>1</v>
      </c>
      <c r="I32" s="20" t="n">
        <f aca="false">H32 + 0.25</f>
        <v>1.25</v>
      </c>
      <c r="J32" s="2" t="b">
        <f aca="false">COUNTIF(assign!$B$1:$B$493, A32) &gt; 0</f>
        <v>1</v>
      </c>
      <c r="K32" s="2" t="b">
        <f aca="false">C32&gt;misc!$A$2</f>
        <v>1</v>
      </c>
      <c r="L32" s="2" t="b">
        <f aca="false">AND(ISNUMBER(B32), ISNUMBER(C32), B32&lt;=C32)</f>
        <v>1</v>
      </c>
    </row>
    <row r="33" customFormat="false" ht="12.75" hidden="false" customHeight="false" outlineLevel="0" collapsed="false">
      <c r="A33" s="21" t="s">
        <v>56</v>
      </c>
      <c r="B33" s="22" t="n">
        <v>45833</v>
      </c>
      <c r="C33" s="22" t="n">
        <v>45847</v>
      </c>
      <c r="D33" s="21" t="n">
        <v>15</v>
      </c>
      <c r="E33" s="18" t="n">
        <f aca="false">C33 - B33 +1</f>
        <v>15</v>
      </c>
      <c r="F33" s="18" t="n">
        <f aca="false">NETWORKDAYS(B33, C33, holiday!A$2:A$500)</f>
        <v>11</v>
      </c>
      <c r="G33" s="19" t="n">
        <f aca="false">D33/F33</f>
        <v>1.36363636363636</v>
      </c>
      <c r="H33" s="20" t="n">
        <f aca="false">_xlfn.FLOOR.MATH(G33, 0.25)</f>
        <v>1.25</v>
      </c>
      <c r="I33" s="20" t="n">
        <f aca="false">H33 + 0.25</f>
        <v>1.5</v>
      </c>
      <c r="J33" s="2" t="b">
        <f aca="false">COUNTIF(assign!$B$1:$B$493, A33) &gt; 0</f>
        <v>1</v>
      </c>
      <c r="K33" s="2" t="b">
        <f aca="false">C33&gt;misc!$A$2</f>
        <v>1</v>
      </c>
      <c r="L33" s="2" t="b">
        <f aca="false">AND(ISNUMBER(B33), ISNUMBER(C33), B33&lt;=C33)</f>
        <v>1</v>
      </c>
    </row>
    <row r="34" customFormat="false" ht="12.75" hidden="false" customHeight="false" outlineLevel="0" collapsed="false">
      <c r="A34" s="21" t="s">
        <v>57</v>
      </c>
      <c r="B34" s="22" t="n">
        <v>45848</v>
      </c>
      <c r="C34" s="22" t="n">
        <v>46021</v>
      </c>
      <c r="D34" s="21" t="n">
        <v>70</v>
      </c>
      <c r="E34" s="18" t="n">
        <f aca="false">C34 - B34 +1</f>
        <v>174</v>
      </c>
      <c r="F34" s="18" t="n">
        <f aca="false">NETWORKDAYS(B34, C34, holiday!A$2:A$500)</f>
        <v>124</v>
      </c>
      <c r="G34" s="19" t="n">
        <f aca="false">D34/F34</f>
        <v>0.564516129032258</v>
      </c>
      <c r="H34" s="20" t="n">
        <f aca="false">_xlfn.FLOOR.MATH(G34, 0.25)</f>
        <v>0.5</v>
      </c>
      <c r="I34" s="20" t="n">
        <f aca="false">H34 + 0.25</f>
        <v>0.75</v>
      </c>
      <c r="J34" s="2" t="b">
        <f aca="false">COUNTIF(assign!$B$1:$B$493, A34) &gt; 0</f>
        <v>1</v>
      </c>
      <c r="K34" s="2" t="b">
        <f aca="false">C34&gt;misc!$A$2</f>
        <v>1</v>
      </c>
      <c r="L34" s="2" t="b">
        <f aca="false">AND(ISNUMBER(B34), ISNUMBER(C34), B34&lt;=C34)</f>
        <v>1</v>
      </c>
    </row>
    <row r="35" customFormat="false" ht="12.75" hidden="false" customHeight="false" outlineLevel="0" collapsed="false">
      <c r="A35" s="21" t="s">
        <v>58</v>
      </c>
      <c r="B35" s="22" t="n">
        <v>46022</v>
      </c>
      <c r="C35" s="22" t="n">
        <v>46053</v>
      </c>
      <c r="D35" s="21" t="n">
        <v>10</v>
      </c>
      <c r="E35" s="18" t="n">
        <f aca="false">C35 - B35 +1</f>
        <v>32</v>
      </c>
      <c r="F35" s="18" t="n">
        <f aca="false">NETWORKDAYS(B35, C35, holiday!A$2:A$500)</f>
        <v>23</v>
      </c>
      <c r="G35" s="19" t="n">
        <f aca="false">D35/F35</f>
        <v>0.434782608695652</v>
      </c>
      <c r="H35" s="20" t="n">
        <f aca="false">_xlfn.FLOOR.MATH(G35, 0.25)</f>
        <v>0.25</v>
      </c>
      <c r="I35" s="20" t="n">
        <f aca="false">H35 + 0.25</f>
        <v>0.5</v>
      </c>
      <c r="J35" s="2" t="b">
        <f aca="false">COUNTIF(assign!$B$1:$B$493, A35) &gt; 0</f>
        <v>1</v>
      </c>
      <c r="K35" s="2" t="b">
        <f aca="false">C35&gt;misc!$A$2</f>
        <v>1</v>
      </c>
      <c r="L35" s="2" t="b">
        <f aca="false">AND(ISNUMBER(B35), ISNUMBER(C35), B35&lt;=C35)</f>
        <v>1</v>
      </c>
    </row>
    <row r="36" customFormat="false" ht="12.75" hidden="false" customHeight="false" outlineLevel="0" collapsed="false">
      <c r="A36" s="21" t="s">
        <v>59</v>
      </c>
      <c r="B36" s="22" t="n">
        <v>45658</v>
      </c>
      <c r="C36" s="22" t="n">
        <v>45713</v>
      </c>
      <c r="D36" s="21" t="n">
        <v>25</v>
      </c>
      <c r="E36" s="18" t="n">
        <f aca="false">C36 - B36 +1</f>
        <v>56</v>
      </c>
      <c r="F36" s="18" t="n">
        <f aca="false">NETWORKDAYS(B36, C36, holiday!A$2:A$500)</f>
        <v>39</v>
      </c>
      <c r="G36" s="19" t="n">
        <f aca="false">D36/F36</f>
        <v>0.641025641025641</v>
      </c>
      <c r="H36" s="20" t="n">
        <f aca="false">_xlfn.FLOOR.MATH(G36, 0.25)</f>
        <v>0.5</v>
      </c>
      <c r="I36" s="20" t="n">
        <f aca="false">H36 + 0.25</f>
        <v>0.75</v>
      </c>
      <c r="J36" s="2" t="b">
        <f aca="false">COUNTIF(assign!$B$1:$B$493, A36) &gt; 0</f>
        <v>1</v>
      </c>
      <c r="K36" s="2" t="b">
        <f aca="false">C36&gt;misc!$A$2</f>
        <v>1</v>
      </c>
      <c r="L36" s="2" t="b">
        <f aca="false">AND(ISNUMBER(B36), ISNUMBER(C36), B36&lt;=C36)</f>
        <v>1</v>
      </c>
    </row>
    <row r="37" customFormat="false" ht="12.75" hidden="false" customHeight="false" outlineLevel="0" collapsed="false">
      <c r="A37" s="21" t="s">
        <v>60</v>
      </c>
      <c r="B37" s="22" t="n">
        <v>45714</v>
      </c>
      <c r="C37" s="22" t="n">
        <v>45719</v>
      </c>
      <c r="D37" s="21" t="n">
        <v>15</v>
      </c>
      <c r="E37" s="18" t="n">
        <f aca="false">C37 - B37 +1</f>
        <v>6</v>
      </c>
      <c r="F37" s="18" t="n">
        <f aca="false">NETWORKDAYS(B37, C37, holiday!A$2:A$500)</f>
        <v>4</v>
      </c>
      <c r="G37" s="19" t="n">
        <f aca="false">D37/F37</f>
        <v>3.75</v>
      </c>
      <c r="H37" s="20" t="n">
        <f aca="false">_xlfn.FLOOR.MATH(G37, 0.25)</f>
        <v>3.75</v>
      </c>
      <c r="I37" s="20" t="n">
        <f aca="false">H37 + 0.25</f>
        <v>4</v>
      </c>
      <c r="J37" s="2" t="b">
        <f aca="false">COUNTIF(assign!$B$1:$B$493, A37) &gt; 0</f>
        <v>1</v>
      </c>
      <c r="K37" s="2" t="b">
        <f aca="false">C37&gt;misc!$A$2</f>
        <v>1</v>
      </c>
      <c r="L37" s="2" t="b">
        <f aca="false">AND(ISNUMBER(B37), ISNUMBER(C37), B37&lt;=C37)</f>
        <v>1</v>
      </c>
    </row>
    <row r="38" customFormat="false" ht="12.75" hidden="false" customHeight="false" outlineLevel="0" collapsed="false">
      <c r="A38" s="21" t="s">
        <v>61</v>
      </c>
      <c r="B38" s="22" t="n">
        <v>45667</v>
      </c>
      <c r="C38" s="22" t="n">
        <v>45672</v>
      </c>
      <c r="D38" s="21" t="n">
        <v>20</v>
      </c>
      <c r="E38" s="18" t="n">
        <f aca="false">C38 - B38 +1</f>
        <v>6</v>
      </c>
      <c r="F38" s="18" t="n">
        <f aca="false">NETWORKDAYS(B38, C38, holiday!A$2:A$500)</f>
        <v>4</v>
      </c>
      <c r="G38" s="19" t="n">
        <f aca="false">D38/F38</f>
        <v>5</v>
      </c>
      <c r="H38" s="20" t="n">
        <f aca="false">_xlfn.FLOOR.MATH(G38, 0.25)</f>
        <v>5</v>
      </c>
      <c r="I38" s="20" t="n">
        <f aca="false">H38 + 0.25</f>
        <v>5.25</v>
      </c>
      <c r="J38" s="2" t="b">
        <f aca="false">COUNTIF(assign!$B$1:$B$493, A38) &gt; 0</f>
        <v>1</v>
      </c>
      <c r="K38" s="2" t="b">
        <f aca="false">C38&gt;misc!$A$2</f>
        <v>1</v>
      </c>
      <c r="L38" s="2" t="b">
        <f aca="false">AND(ISNUMBER(B38), ISNUMBER(C38), B38&lt;=C38)</f>
        <v>1</v>
      </c>
    </row>
    <row r="39" customFormat="false" ht="12.75" hidden="false" customHeight="false" outlineLevel="0" collapsed="false">
      <c r="A39" s="21" t="s">
        <v>62</v>
      </c>
      <c r="B39" s="22" t="n">
        <v>45673</v>
      </c>
      <c r="C39" s="22" t="n">
        <v>45793</v>
      </c>
      <c r="D39" s="21" t="n">
        <v>80</v>
      </c>
      <c r="E39" s="18" t="n">
        <f aca="false">C39 - B39 +1</f>
        <v>121</v>
      </c>
      <c r="F39" s="18" t="n">
        <f aca="false">NETWORKDAYS(B39, C39, holiday!A$2:A$500)</f>
        <v>86</v>
      </c>
      <c r="G39" s="19" t="n">
        <f aca="false">D39/F39</f>
        <v>0.930232558139535</v>
      </c>
      <c r="H39" s="20" t="n">
        <f aca="false">_xlfn.FLOOR.MATH(G39, 0.25)</f>
        <v>0.75</v>
      </c>
      <c r="I39" s="20" t="n">
        <f aca="false">H39 + 0.25</f>
        <v>1</v>
      </c>
      <c r="J39" s="2" t="b">
        <f aca="false">COUNTIF(assign!$B$1:$B$493, A39) &gt; 0</f>
        <v>1</v>
      </c>
      <c r="K39" s="2" t="b">
        <f aca="false">C39&gt;misc!$A$2</f>
        <v>1</v>
      </c>
      <c r="L39" s="2" t="b">
        <f aca="false">AND(ISNUMBER(B39), ISNUMBER(C39), B39&lt;=C39)</f>
        <v>1</v>
      </c>
    </row>
    <row r="40" customFormat="false" ht="12.75" hidden="false" customHeight="false" outlineLevel="0" collapsed="false">
      <c r="A40" s="21" t="s">
        <v>63</v>
      </c>
      <c r="B40" s="22" t="n">
        <v>45794</v>
      </c>
      <c r="C40" s="22" t="n">
        <v>45809</v>
      </c>
      <c r="D40" s="21" t="n">
        <v>20</v>
      </c>
      <c r="E40" s="18" t="n">
        <f aca="false">C40 - B40 +1</f>
        <v>16</v>
      </c>
      <c r="F40" s="18" t="n">
        <f aca="false">NETWORKDAYS(B40, C40, holiday!A$2:A$500)</f>
        <v>10</v>
      </c>
      <c r="G40" s="19" t="n">
        <f aca="false">D40/F40</f>
        <v>2</v>
      </c>
      <c r="H40" s="20" t="n">
        <f aca="false">_xlfn.FLOOR.MATH(G40, 0.25)</f>
        <v>2</v>
      </c>
      <c r="I40" s="20" t="n">
        <f aca="false">H40 + 0.25</f>
        <v>2.25</v>
      </c>
      <c r="J40" s="2" t="b">
        <f aca="false">COUNTIF(assign!$B$1:$B$493, A40) &gt; 0</f>
        <v>1</v>
      </c>
      <c r="K40" s="2" t="b">
        <f aca="false">C40&gt;misc!$A$2</f>
        <v>1</v>
      </c>
      <c r="L40" s="2" t="b">
        <f aca="false">AND(ISNUMBER(B40), ISNUMBER(C40), B40&lt;=C40)</f>
        <v>1</v>
      </c>
    </row>
    <row r="41" customFormat="false" ht="12.75" hidden="false" customHeight="false" outlineLevel="0" collapsed="false">
      <c r="A41" s="21" t="s">
        <v>64</v>
      </c>
      <c r="B41" s="22" t="n">
        <v>45833</v>
      </c>
      <c r="C41" s="22" t="n">
        <v>45848</v>
      </c>
      <c r="D41" s="21" t="n">
        <v>60</v>
      </c>
      <c r="E41" s="18" t="n">
        <f aca="false">C41 - B41 +1</f>
        <v>16</v>
      </c>
      <c r="F41" s="18" t="n">
        <f aca="false">NETWORKDAYS(B41, C41, holiday!A$2:A$500)</f>
        <v>12</v>
      </c>
      <c r="G41" s="19" t="n">
        <f aca="false">D41/F41</f>
        <v>5</v>
      </c>
      <c r="H41" s="20" t="n">
        <f aca="false">_xlfn.FLOOR.MATH(G41, 0.25)</f>
        <v>5</v>
      </c>
      <c r="I41" s="20" t="n">
        <f aca="false">H41 + 0.25</f>
        <v>5.25</v>
      </c>
      <c r="J41" s="2" t="b">
        <f aca="false">COUNTIF(assign!$B$1:$B$493, A41) &gt; 0</f>
        <v>1</v>
      </c>
      <c r="K41" s="2" t="b">
        <f aca="false">C41&gt;misc!$A$2</f>
        <v>1</v>
      </c>
      <c r="L41" s="2" t="b">
        <f aca="false">AND(ISNUMBER(B41), ISNUMBER(C41), B41&lt;=C41)</f>
        <v>1</v>
      </c>
    </row>
    <row r="42" customFormat="false" ht="12.75" hidden="false" customHeight="false" outlineLevel="0" collapsed="false">
      <c r="A42" s="21" t="s">
        <v>65</v>
      </c>
      <c r="B42" s="22" t="n">
        <v>45849</v>
      </c>
      <c r="C42" s="22" t="n">
        <v>46119</v>
      </c>
      <c r="D42" s="21" t="n">
        <v>200</v>
      </c>
      <c r="E42" s="18" t="n">
        <f aca="false">C42 - B42 +1</f>
        <v>271</v>
      </c>
      <c r="F42" s="18" t="n">
        <f aca="false">NETWORKDAYS(B42, C42, holiday!A$2:A$500)</f>
        <v>193</v>
      </c>
      <c r="G42" s="19" t="n">
        <f aca="false">D42/F42</f>
        <v>1.03626943005181</v>
      </c>
      <c r="H42" s="20" t="n">
        <f aca="false">_xlfn.FLOOR.MATH(G42, 0.25)</f>
        <v>1</v>
      </c>
      <c r="I42" s="20" t="n">
        <f aca="false">H42 + 0.25</f>
        <v>1.25</v>
      </c>
      <c r="J42" s="2" t="b">
        <f aca="false">COUNTIF(assign!$B$1:$B$493, A42) &gt; 0</f>
        <v>1</v>
      </c>
      <c r="K42" s="2" t="b">
        <f aca="false">C42&gt;misc!$A$2</f>
        <v>1</v>
      </c>
      <c r="L42" s="2" t="b">
        <f aca="false">AND(ISNUMBER(B42), ISNUMBER(C42), B42&lt;=C42)</f>
        <v>1</v>
      </c>
    </row>
    <row r="43" customFormat="false" ht="12.75" hidden="false" customHeight="false" outlineLevel="0" collapsed="false">
      <c r="A43" s="21" t="s">
        <v>66</v>
      </c>
      <c r="B43" s="22" t="n">
        <v>46120</v>
      </c>
      <c r="C43" s="22" t="n">
        <v>46142</v>
      </c>
      <c r="D43" s="21" t="n">
        <v>20</v>
      </c>
      <c r="E43" s="18" t="n">
        <f aca="false">C43 - B43 +1</f>
        <v>23</v>
      </c>
      <c r="F43" s="18" t="n">
        <f aca="false">NETWORKDAYS(B43, C43, holiday!A$2:A$500)</f>
        <v>17</v>
      </c>
      <c r="G43" s="19" t="n">
        <f aca="false">D43/F43</f>
        <v>1.17647058823529</v>
      </c>
      <c r="H43" s="20" t="n">
        <f aca="false">_xlfn.FLOOR.MATH(G43, 0.25)</f>
        <v>1</v>
      </c>
      <c r="I43" s="20" t="n">
        <f aca="false">H43 + 0.25</f>
        <v>1.25</v>
      </c>
      <c r="J43" s="2" t="b">
        <f aca="false">COUNTIF(assign!$B$1:$B$493, A43) &gt; 0</f>
        <v>1</v>
      </c>
      <c r="K43" s="2" t="b">
        <f aca="false">C43&gt;misc!$A$2</f>
        <v>1</v>
      </c>
      <c r="L43" s="2" t="b">
        <f aca="false">AND(ISNUMBER(B43), ISNUMBER(C43), B43&lt;=C43)</f>
        <v>1</v>
      </c>
    </row>
    <row r="44" customFormat="false" ht="12.75" hidden="false" customHeight="false" outlineLevel="0" collapsed="false">
      <c r="A44" s="1" t="s">
        <v>67</v>
      </c>
      <c r="B44" s="6" t="n">
        <v>45658</v>
      </c>
      <c r="C44" s="6" t="n">
        <v>45731</v>
      </c>
      <c r="D44" s="7" t="n">
        <v>20</v>
      </c>
      <c r="E44" s="18" t="n">
        <f aca="false">C44 - B44 +1</f>
        <v>74</v>
      </c>
      <c r="F44" s="18" t="n">
        <f aca="false">NETWORKDAYS(B44, C44, holiday!A$2:A$500)</f>
        <v>52</v>
      </c>
      <c r="G44" s="19" t="n">
        <f aca="false">D44/F44</f>
        <v>0.384615384615385</v>
      </c>
      <c r="H44" s="20" t="n">
        <f aca="false">_xlfn.FLOOR.MATH(G44, 0.25)</f>
        <v>0.25</v>
      </c>
      <c r="I44" s="20" t="n">
        <f aca="false">H44 + 0.25</f>
        <v>0.5</v>
      </c>
      <c r="J44" s="2" t="b">
        <f aca="false">COUNTIF(assign!$B$1:$B$493, A44) &gt; 0</f>
        <v>1</v>
      </c>
      <c r="K44" s="2" t="b">
        <f aca="false">C44&gt;misc!$A$2</f>
        <v>1</v>
      </c>
      <c r="L44" s="2" t="b">
        <f aca="false">AND(ISNUMBER(B44), ISNUMBER(C44), B44&lt;=C44)</f>
        <v>1</v>
      </c>
    </row>
    <row r="45" customFormat="false" ht="12.75" hidden="false" customHeight="false" outlineLevel="0" collapsed="false">
      <c r="A45" s="1" t="s">
        <v>68</v>
      </c>
      <c r="B45" s="6" t="n">
        <v>45749</v>
      </c>
      <c r="C45" s="6" t="n">
        <v>45794</v>
      </c>
      <c r="D45" s="7" t="n">
        <v>5</v>
      </c>
      <c r="E45" s="18" t="n">
        <f aca="false">C45 - B45 +1</f>
        <v>46</v>
      </c>
      <c r="F45" s="18" t="n">
        <f aca="false">NETWORKDAYS(B45, C45, holiday!A$2:A$500)</f>
        <v>32</v>
      </c>
      <c r="G45" s="19" t="n">
        <f aca="false">D45/F45</f>
        <v>0.15625</v>
      </c>
      <c r="H45" s="20" t="n">
        <f aca="false">_xlfn.FLOOR.MATH(G45, 0.25)</f>
        <v>0</v>
      </c>
      <c r="I45" s="20" t="n">
        <f aca="false">H45 + 0.25</f>
        <v>0.25</v>
      </c>
      <c r="J45" s="2" t="b">
        <f aca="false">COUNTIF(assign!$B$1:$B$493, A45) &gt; 0</f>
        <v>1</v>
      </c>
      <c r="K45" s="2" t="b">
        <f aca="false">C45&gt;misc!$A$2</f>
        <v>1</v>
      </c>
      <c r="L45" s="2" t="b">
        <f aca="false">AND(ISNUMBER(B45), ISNUMBER(C45), B45&lt;=C45)</f>
        <v>1</v>
      </c>
    </row>
    <row r="46" customFormat="false" ht="12.75" hidden="false" customHeight="false" outlineLevel="0" collapsed="false">
      <c r="A46" s="1" t="s">
        <v>69</v>
      </c>
      <c r="B46" s="6" t="n">
        <v>45658</v>
      </c>
      <c r="C46" s="6" t="n">
        <v>45748</v>
      </c>
      <c r="D46" s="7" t="n">
        <v>20</v>
      </c>
      <c r="E46" s="18" t="n">
        <f aca="false">C46 - B46 +1</f>
        <v>91</v>
      </c>
      <c r="F46" s="18" t="n">
        <f aca="false">NETWORKDAYS(B46, C46, holiday!A$2:A$500)</f>
        <v>64</v>
      </c>
      <c r="G46" s="19" t="n">
        <f aca="false">D46/F46</f>
        <v>0.3125</v>
      </c>
      <c r="H46" s="20" t="n">
        <f aca="false">_xlfn.FLOOR.MATH(G46, 0.25)</f>
        <v>0.25</v>
      </c>
      <c r="I46" s="20" t="n">
        <f aca="false">H46 + 0.25</f>
        <v>0.5</v>
      </c>
      <c r="J46" s="2" t="b">
        <f aca="false">COUNTIF(assign!$B$1:$B$493, A46) &gt; 0</f>
        <v>1</v>
      </c>
      <c r="K46" s="2" t="b">
        <f aca="false">C46&gt;misc!$A$2</f>
        <v>1</v>
      </c>
      <c r="L46" s="2" t="b">
        <f aca="false">AND(ISNUMBER(B46), ISNUMBER(C46), B46&lt;=C46)</f>
        <v>1</v>
      </c>
    </row>
    <row r="47" customFormat="false" ht="12.75" hidden="false" customHeight="false" outlineLevel="0" collapsed="false">
      <c r="A47" s="1" t="s">
        <v>70</v>
      </c>
      <c r="B47" s="6" t="n">
        <v>45749</v>
      </c>
      <c r="C47" s="6" t="n">
        <v>45779</v>
      </c>
      <c r="D47" s="7" t="n">
        <v>5</v>
      </c>
      <c r="E47" s="18" t="n">
        <f aca="false">C47 - B47 +1</f>
        <v>31</v>
      </c>
      <c r="F47" s="18" t="n">
        <f aca="false">NETWORKDAYS(B47, C47, holiday!A$2:A$500)</f>
        <v>22</v>
      </c>
      <c r="G47" s="19" t="n">
        <f aca="false">D47/F47</f>
        <v>0.227272727272727</v>
      </c>
      <c r="H47" s="20" t="n">
        <f aca="false">_xlfn.FLOOR.MATH(G47, 0.25)</f>
        <v>0</v>
      </c>
      <c r="I47" s="20" t="n">
        <f aca="false">H47 + 0.25</f>
        <v>0.25</v>
      </c>
      <c r="J47" s="2" t="b">
        <f aca="false">COUNTIF(assign!$B$1:$B$493, A47) &gt; 0</f>
        <v>1</v>
      </c>
      <c r="K47" s="2" t="b">
        <f aca="false">C47&gt;misc!$A$2</f>
        <v>1</v>
      </c>
      <c r="L47" s="2" t="b">
        <f aca="false">AND(ISNUMBER(B47), ISNUMBER(C47), B47&lt;=C47)</f>
        <v>1</v>
      </c>
    </row>
    <row r="48" customFormat="false" ht="12.75" hidden="false" customHeight="false" outlineLevel="0" collapsed="false">
      <c r="A48" s="1" t="s">
        <v>71</v>
      </c>
      <c r="B48" s="6" t="n">
        <v>45658</v>
      </c>
      <c r="C48" s="6" t="n">
        <v>45789</v>
      </c>
      <c r="D48" s="7" t="n">
        <v>40</v>
      </c>
      <c r="E48" s="18" t="n">
        <f aca="false">C48 - B48 +1</f>
        <v>132</v>
      </c>
      <c r="F48" s="18" t="n">
        <f aca="false">NETWORKDAYS(B48, C48, holiday!A$2:A$500)</f>
        <v>92</v>
      </c>
      <c r="G48" s="19" t="n">
        <f aca="false">D48/F48</f>
        <v>0.434782608695652</v>
      </c>
      <c r="H48" s="20" t="n">
        <f aca="false">_xlfn.FLOOR.MATH(G48, 0.25)</f>
        <v>0.25</v>
      </c>
      <c r="I48" s="20" t="n">
        <f aca="false">H48 + 0.25</f>
        <v>0.5</v>
      </c>
      <c r="J48" s="2" t="b">
        <f aca="false">COUNTIF(assign!$B$1:$B$493, A48) &gt; 0</f>
        <v>1</v>
      </c>
      <c r="K48" s="2" t="b">
        <f aca="false">C48&gt;misc!$A$2</f>
        <v>1</v>
      </c>
      <c r="L48" s="2" t="b">
        <f aca="false">AND(ISNUMBER(B48), ISNUMBER(C48), B48&lt;=C48)</f>
        <v>1</v>
      </c>
    </row>
    <row r="49" customFormat="false" ht="12.75" hidden="false" customHeight="false" outlineLevel="0" collapsed="false">
      <c r="A49" s="1" t="s">
        <v>72</v>
      </c>
      <c r="B49" s="6" t="n">
        <v>45790</v>
      </c>
      <c r="C49" s="6" t="n">
        <v>45835</v>
      </c>
      <c r="D49" s="7" t="n">
        <v>10</v>
      </c>
      <c r="E49" s="18" t="n">
        <f aca="false">C49 - B49 +1</f>
        <v>46</v>
      </c>
      <c r="F49" s="18" t="n">
        <f aca="false">NETWORKDAYS(B49, C49, holiday!A$2:A$500)</f>
        <v>34</v>
      </c>
      <c r="G49" s="19" t="n">
        <f aca="false">D49/F49</f>
        <v>0.294117647058824</v>
      </c>
      <c r="H49" s="20" t="n">
        <f aca="false">_xlfn.FLOOR.MATH(G49, 0.25)</f>
        <v>0.25</v>
      </c>
      <c r="I49" s="20" t="n">
        <f aca="false">H49 + 0.25</f>
        <v>0.5</v>
      </c>
      <c r="J49" s="2" t="b">
        <f aca="false">COUNTIF(assign!$B$1:$B$493, A49) &gt; 0</f>
        <v>1</v>
      </c>
      <c r="K49" s="2" t="b">
        <f aca="false">C49&gt;misc!$A$2</f>
        <v>1</v>
      </c>
      <c r="L49" s="2" t="b">
        <f aca="false">AND(ISNUMBER(B49), ISNUMBER(C49), B49&lt;=C49)</f>
        <v>1</v>
      </c>
    </row>
    <row r="50" customFormat="false" ht="12.75" hidden="false" customHeight="false" outlineLevel="0" collapsed="false">
      <c r="A50" s="1" t="s">
        <v>73</v>
      </c>
      <c r="B50" s="6" t="n">
        <v>45658</v>
      </c>
      <c r="C50" s="6" t="n">
        <v>45901</v>
      </c>
      <c r="D50" s="7" t="n">
        <v>80</v>
      </c>
      <c r="E50" s="18" t="n">
        <f aca="false">C50 - B50 +1</f>
        <v>244</v>
      </c>
      <c r="F50" s="18" t="n">
        <f aca="false">NETWORKDAYS(B50, C50, holiday!A$2:A$500)</f>
        <v>172</v>
      </c>
      <c r="G50" s="19" t="n">
        <f aca="false">D50/F50</f>
        <v>0.465116279069767</v>
      </c>
      <c r="H50" s="20" t="n">
        <f aca="false">_xlfn.FLOOR.MATH(G50, 0.25)</f>
        <v>0.25</v>
      </c>
      <c r="I50" s="20" t="n">
        <f aca="false">H50 + 0.25</f>
        <v>0.5</v>
      </c>
      <c r="J50" s="2" t="b">
        <f aca="false">COUNTIF(assign!$B$1:$B$493, A50) &gt; 0</f>
        <v>1</v>
      </c>
      <c r="K50" s="2" t="b">
        <f aca="false">C50&gt;misc!$A$2</f>
        <v>1</v>
      </c>
      <c r="L50" s="2" t="b">
        <f aca="false">AND(ISNUMBER(B50), ISNUMBER(C50), B50&lt;=C50)</f>
        <v>1</v>
      </c>
    </row>
    <row r="51" customFormat="false" ht="12.75" hidden="false" customHeight="false" outlineLevel="0" collapsed="false">
      <c r="A51" s="1" t="s">
        <v>74</v>
      </c>
      <c r="B51" s="6" t="n">
        <v>45902</v>
      </c>
      <c r="C51" s="6" t="n">
        <v>45947</v>
      </c>
      <c r="D51" s="7" t="n">
        <v>10</v>
      </c>
      <c r="E51" s="18" t="n">
        <f aca="false">C51 - B51 +1</f>
        <v>46</v>
      </c>
      <c r="F51" s="18" t="n">
        <f aca="false">NETWORKDAYS(B51, C51, holiday!A$2:A$500)</f>
        <v>34</v>
      </c>
      <c r="G51" s="19" t="n">
        <f aca="false">D51/F51</f>
        <v>0.294117647058824</v>
      </c>
      <c r="H51" s="20" t="n">
        <f aca="false">_xlfn.FLOOR.MATH(G51, 0.25)</f>
        <v>0.25</v>
      </c>
      <c r="I51" s="20" t="n">
        <f aca="false">H51 + 0.25</f>
        <v>0.5</v>
      </c>
      <c r="J51" s="2" t="b">
        <f aca="false">COUNTIF(assign!$B$1:$B$493, A51) &gt; 0</f>
        <v>1</v>
      </c>
      <c r="K51" s="2" t="b">
        <f aca="false">C51&gt;misc!$A$2</f>
        <v>1</v>
      </c>
      <c r="L51" s="2" t="b">
        <f aca="false">AND(ISNUMBER(B51), ISNUMBER(C51), B51&lt;=C51)</f>
        <v>1</v>
      </c>
    </row>
    <row r="52" customFormat="false" ht="12.75" hidden="false" customHeight="false" outlineLevel="0" collapsed="false">
      <c r="A52" s="1" t="s">
        <v>75</v>
      </c>
      <c r="B52" s="6" t="n">
        <v>45717</v>
      </c>
      <c r="C52" s="6" t="n">
        <v>45740</v>
      </c>
      <c r="D52" s="7" t="n">
        <v>25</v>
      </c>
      <c r="E52" s="18" t="n">
        <f aca="false">C52 - B52 +1</f>
        <v>24</v>
      </c>
      <c r="F52" s="18" t="n">
        <f aca="false">NETWORKDAYS(B52, C52, holiday!A$2:A$500)</f>
        <v>16</v>
      </c>
      <c r="G52" s="19" t="n">
        <f aca="false">D52/F52</f>
        <v>1.5625</v>
      </c>
      <c r="H52" s="20" t="n">
        <f aca="false">_xlfn.FLOOR.MATH(G52, 0.25)</f>
        <v>1.5</v>
      </c>
      <c r="I52" s="20" t="n">
        <f aca="false">H52 + 0.25</f>
        <v>1.75</v>
      </c>
      <c r="J52" s="2" t="b">
        <f aca="false">COUNTIF(assign!$B$1:$B$493, A52) &gt; 0</f>
        <v>1</v>
      </c>
      <c r="K52" s="2" t="b">
        <f aca="false">C52&gt;misc!$A$2</f>
        <v>1</v>
      </c>
      <c r="L52" s="2" t="b">
        <f aca="false">AND(ISNUMBER(B52), ISNUMBER(C52), B52&lt;=C52)</f>
        <v>1</v>
      </c>
    </row>
    <row r="53" customFormat="false" ht="12.75" hidden="false" customHeight="false" outlineLevel="0" collapsed="false">
      <c r="A53" s="1" t="s">
        <v>76</v>
      </c>
      <c r="B53" s="6" t="n">
        <v>45741</v>
      </c>
      <c r="C53" s="6" t="n">
        <v>45870</v>
      </c>
      <c r="D53" s="7" t="n">
        <v>15</v>
      </c>
      <c r="E53" s="18" t="n">
        <f aca="false">C53 - B53 +1</f>
        <v>130</v>
      </c>
      <c r="F53" s="18" t="n">
        <f aca="false">NETWORKDAYS(B53, C53, holiday!A$2:A$500)</f>
        <v>93</v>
      </c>
      <c r="G53" s="19" t="n">
        <f aca="false">D53/F53</f>
        <v>0.161290322580645</v>
      </c>
      <c r="H53" s="20" t="n">
        <f aca="false">_xlfn.FLOOR.MATH(G53, 0.25)</f>
        <v>0</v>
      </c>
      <c r="I53" s="20" t="n">
        <f aca="false">H53 + 0.25</f>
        <v>0.25</v>
      </c>
      <c r="J53" s="2" t="b">
        <f aca="false">COUNTIF(assign!$B$1:$B$493, A53) &gt; 0</f>
        <v>1</v>
      </c>
      <c r="K53" s="2" t="b">
        <f aca="false">C53&gt;misc!$A$2</f>
        <v>1</v>
      </c>
      <c r="L53" s="2" t="b">
        <f aca="false">AND(ISNUMBER(B53), ISNUMBER(C53), B53&lt;=C53)</f>
        <v>1</v>
      </c>
    </row>
    <row r="54" customFormat="false" ht="12.75" hidden="false" customHeight="false" outlineLevel="0" collapsed="false">
      <c r="A54" s="1" t="s">
        <v>77</v>
      </c>
      <c r="B54" s="6" t="n">
        <v>45871</v>
      </c>
      <c r="C54" s="6" t="n">
        <v>45916</v>
      </c>
      <c r="D54" s="7" t="n">
        <v>20</v>
      </c>
      <c r="E54" s="18" t="n">
        <f aca="false">C54 - B54 +1</f>
        <v>46</v>
      </c>
      <c r="F54" s="18" t="n">
        <f aca="false">NETWORKDAYS(B54, C54, holiday!A$2:A$500)</f>
        <v>32</v>
      </c>
      <c r="G54" s="19" t="n">
        <f aca="false">D54/F54</f>
        <v>0.625</v>
      </c>
      <c r="H54" s="20" t="n">
        <f aca="false">_xlfn.FLOOR.MATH(G54, 0.25)</f>
        <v>0.5</v>
      </c>
      <c r="I54" s="20" t="n">
        <f aca="false">H54 + 0.25</f>
        <v>0.75</v>
      </c>
      <c r="J54" s="2" t="b">
        <f aca="false">COUNTIF(assign!$B$1:$B$493, A54) &gt; 0</f>
        <v>1</v>
      </c>
      <c r="K54" s="2" t="b">
        <f aca="false">C54&gt;misc!$A$2</f>
        <v>1</v>
      </c>
      <c r="L54" s="2" t="b">
        <f aca="false">AND(ISNUMBER(B54), ISNUMBER(C54), B54&lt;=C54)</f>
        <v>1</v>
      </c>
    </row>
    <row r="55" customFormat="false" ht="12.75" hidden="false" customHeight="false" outlineLevel="0" collapsed="false">
      <c r="A55" s="1" t="s">
        <v>78</v>
      </c>
      <c r="B55" s="6" t="n">
        <v>45737</v>
      </c>
      <c r="C55" s="6" t="n">
        <v>45766</v>
      </c>
      <c r="D55" s="7" t="n">
        <v>25</v>
      </c>
      <c r="E55" s="18" t="n">
        <f aca="false">C55 - B55 +1</f>
        <v>30</v>
      </c>
      <c r="F55" s="18" t="n">
        <f aca="false">NETWORKDAYS(B55, C55, holiday!A$2:A$500)</f>
        <v>21</v>
      </c>
      <c r="G55" s="19" t="n">
        <f aca="false">D55/F55</f>
        <v>1.19047619047619</v>
      </c>
      <c r="H55" s="20" t="n">
        <f aca="false">_xlfn.FLOOR.MATH(G55, 0.25)</f>
        <v>1</v>
      </c>
      <c r="I55" s="20" t="n">
        <f aca="false">H55 + 0.25</f>
        <v>1.25</v>
      </c>
      <c r="J55" s="2" t="b">
        <f aca="false">COUNTIF(assign!$B$1:$B$493, A55) &gt; 0</f>
        <v>1</v>
      </c>
      <c r="K55" s="2" t="b">
        <f aca="false">C55&gt;misc!$A$2</f>
        <v>1</v>
      </c>
      <c r="L55" s="2" t="b">
        <f aca="false">AND(ISNUMBER(B55), ISNUMBER(C55), B55&lt;=C55)</f>
        <v>1</v>
      </c>
    </row>
    <row r="56" customFormat="false" ht="12.75" hidden="false" customHeight="false" outlineLevel="0" collapsed="false">
      <c r="A56" s="1" t="s">
        <v>79</v>
      </c>
      <c r="B56" s="6" t="n">
        <v>45767</v>
      </c>
      <c r="C56" s="6" t="n">
        <v>45962</v>
      </c>
      <c r="D56" s="7" t="n">
        <v>100</v>
      </c>
      <c r="E56" s="18" t="n">
        <f aca="false">C56 - B56 +1</f>
        <v>196</v>
      </c>
      <c r="F56" s="18" t="n">
        <f aca="false">NETWORKDAYS(B56, C56, holiday!A$2:A$500)</f>
        <v>139</v>
      </c>
      <c r="G56" s="19" t="n">
        <f aca="false">D56/F56</f>
        <v>0.719424460431655</v>
      </c>
      <c r="H56" s="20" t="n">
        <f aca="false">_xlfn.FLOOR.MATH(G56, 0.25)</f>
        <v>0.5</v>
      </c>
      <c r="I56" s="20" t="n">
        <f aca="false">H56 + 0.25</f>
        <v>0.75</v>
      </c>
      <c r="J56" s="2" t="b">
        <f aca="false">COUNTIF(assign!$B$1:$B$493, A56) &gt; 0</f>
        <v>1</v>
      </c>
      <c r="K56" s="2" t="b">
        <f aca="false">C56&gt;misc!$A$2</f>
        <v>1</v>
      </c>
      <c r="L56" s="2" t="b">
        <f aca="false">AND(ISNUMBER(B56), ISNUMBER(C56), B56&lt;=C56)</f>
        <v>1</v>
      </c>
    </row>
    <row r="57" customFormat="false" ht="12.75" hidden="false" customHeight="false" outlineLevel="0" collapsed="false">
      <c r="A57" s="1" t="s">
        <v>80</v>
      </c>
      <c r="B57" s="6" t="n">
        <v>45963</v>
      </c>
      <c r="C57" s="6" t="n">
        <v>45991</v>
      </c>
      <c r="D57" s="7" t="n">
        <v>20</v>
      </c>
      <c r="E57" s="18" t="n">
        <f aca="false">C57 - B57 +1</f>
        <v>29</v>
      </c>
      <c r="F57" s="18" t="n">
        <f aca="false">NETWORKDAYS(B57, C57, holiday!A$2:A$500)</f>
        <v>20</v>
      </c>
      <c r="G57" s="19" t="n">
        <f aca="false">D57/F57</f>
        <v>1</v>
      </c>
      <c r="H57" s="20" t="n">
        <f aca="false">_xlfn.FLOOR.MATH(G57, 0.25)</f>
        <v>1</v>
      </c>
      <c r="I57" s="20" t="n">
        <f aca="false">H57 + 0.25</f>
        <v>1.25</v>
      </c>
      <c r="J57" s="2" t="b">
        <f aca="false">COUNTIF(assign!$B$1:$B$493, A57) &gt; 0</f>
        <v>1</v>
      </c>
      <c r="K57" s="2" t="b">
        <f aca="false">C57&gt;misc!$A$2</f>
        <v>1</v>
      </c>
      <c r="L57" s="2" t="b">
        <f aca="false">AND(ISNUMBER(B57), ISNUMBER(C57), B57&lt;=C57)</f>
        <v>1</v>
      </c>
    </row>
    <row r="58" customFormat="false" ht="12.75" hidden="false" customHeight="false" outlineLevel="0" collapsed="false">
      <c r="A58" s="1" t="s">
        <v>81</v>
      </c>
      <c r="B58" s="6" t="n">
        <v>45823</v>
      </c>
      <c r="C58" s="6" t="n">
        <v>45853</v>
      </c>
      <c r="D58" s="7" t="n">
        <v>50</v>
      </c>
      <c r="E58" s="18" t="n">
        <f aca="false">C58 - B58 +1</f>
        <v>31</v>
      </c>
      <c r="F58" s="18" t="n">
        <f aca="false">NETWORKDAYS(B58, C58, holiday!A$2:A$500)</f>
        <v>22</v>
      </c>
      <c r="G58" s="19" t="n">
        <f aca="false">D58/F58</f>
        <v>2.27272727272727</v>
      </c>
      <c r="H58" s="20" t="n">
        <f aca="false">_xlfn.FLOOR.MATH(G58, 0.25)</f>
        <v>2.25</v>
      </c>
      <c r="I58" s="20" t="n">
        <f aca="false">H58 + 0.25</f>
        <v>2.5</v>
      </c>
      <c r="J58" s="2" t="b">
        <f aca="false">COUNTIF(assign!$B$1:$B$493, A58) &gt; 0</f>
        <v>1</v>
      </c>
      <c r="K58" s="2" t="b">
        <f aca="false">C58&gt;misc!$A$2</f>
        <v>1</v>
      </c>
      <c r="L58" s="2" t="b">
        <f aca="false">AND(ISNUMBER(B58), ISNUMBER(C58), B58&lt;=C58)</f>
        <v>1</v>
      </c>
    </row>
    <row r="59" customFormat="false" ht="12.75" hidden="false" customHeight="false" outlineLevel="0" collapsed="false">
      <c r="A59" s="1" t="s">
        <v>82</v>
      </c>
      <c r="B59" s="6" t="n">
        <v>45854</v>
      </c>
      <c r="C59" s="6" t="n">
        <v>45984</v>
      </c>
      <c r="D59" s="7" t="n">
        <v>90</v>
      </c>
      <c r="E59" s="18" t="n">
        <f aca="false">C59 - B59 +1</f>
        <v>131</v>
      </c>
      <c r="F59" s="18" t="n">
        <f aca="false">NETWORKDAYS(B59, C59, holiday!A$2:A$500)</f>
        <v>93</v>
      </c>
      <c r="G59" s="19" t="n">
        <f aca="false">D59/F59</f>
        <v>0.967741935483871</v>
      </c>
      <c r="H59" s="20" t="n">
        <f aca="false">_xlfn.FLOOR.MATH(G59, 0.25)</f>
        <v>0.75</v>
      </c>
      <c r="I59" s="20" t="n">
        <f aca="false">H59 + 0.25</f>
        <v>1</v>
      </c>
      <c r="J59" s="2" t="b">
        <f aca="false">COUNTIF(assign!$B$1:$B$493, A59) &gt; 0</f>
        <v>1</v>
      </c>
      <c r="K59" s="2" t="b">
        <f aca="false">C59&gt;misc!$A$2</f>
        <v>1</v>
      </c>
      <c r="L59" s="2" t="b">
        <f aca="false">AND(ISNUMBER(B59), ISNUMBER(C59), B59&lt;=C59)</f>
        <v>1</v>
      </c>
    </row>
    <row r="60" customFormat="false" ht="12.75" hidden="false" customHeight="false" outlineLevel="0" collapsed="false">
      <c r="A60" s="1" t="s">
        <v>83</v>
      </c>
      <c r="B60" s="6" t="n">
        <v>45985</v>
      </c>
      <c r="C60" s="6" t="n">
        <v>45992</v>
      </c>
      <c r="D60" s="7" t="n">
        <v>20</v>
      </c>
      <c r="E60" s="18" t="n">
        <f aca="false">C60 - B60 +1</f>
        <v>8</v>
      </c>
      <c r="F60" s="18" t="n">
        <f aca="false">NETWORKDAYS(B60, C60, holiday!A$2:A$500)</f>
        <v>6</v>
      </c>
      <c r="G60" s="19" t="n">
        <f aca="false">D60/F60</f>
        <v>3.33333333333333</v>
      </c>
      <c r="H60" s="20" t="n">
        <f aca="false">_xlfn.FLOOR.MATH(G60, 0.25)</f>
        <v>3.25</v>
      </c>
      <c r="I60" s="20" t="n">
        <f aca="false">H60 + 0.25</f>
        <v>3.5</v>
      </c>
      <c r="J60" s="2" t="b">
        <f aca="false">COUNTIF(assign!$B$1:$B$493, A60) &gt; 0</f>
        <v>1</v>
      </c>
      <c r="K60" s="2" t="b">
        <f aca="false">C60&gt;misc!$A$2</f>
        <v>1</v>
      </c>
      <c r="L60" s="2" t="b">
        <f aca="false">AND(ISNUMBER(B60), ISNUMBER(C60), B60&lt;=C60)</f>
        <v>1</v>
      </c>
    </row>
    <row r="61" customFormat="false" ht="12.75" hidden="false" customHeight="false" outlineLevel="0" collapsed="false">
      <c r="A61" s="1" t="s">
        <v>84</v>
      </c>
      <c r="B61" s="6" t="n">
        <v>45684</v>
      </c>
      <c r="C61" s="6" t="n">
        <v>45689</v>
      </c>
      <c r="D61" s="7" t="n">
        <v>10</v>
      </c>
      <c r="E61" s="18" t="n">
        <f aca="false">C61 - B61 +1</f>
        <v>6</v>
      </c>
      <c r="F61" s="18" t="n">
        <f aca="false">NETWORKDAYS(B61, C61, holiday!A$2:A$500)</f>
        <v>5</v>
      </c>
      <c r="G61" s="19" t="n">
        <f aca="false">D61/F61</f>
        <v>2</v>
      </c>
      <c r="H61" s="20" t="n">
        <f aca="false">_xlfn.FLOOR.MATH(G61, 0.25)</f>
        <v>2</v>
      </c>
      <c r="I61" s="20" t="n">
        <f aca="false">H61 + 0.25</f>
        <v>2.25</v>
      </c>
      <c r="J61" s="2" t="b">
        <f aca="false">COUNTIF(assign!$B$1:$B$493, A61) &gt; 0</f>
        <v>1</v>
      </c>
      <c r="K61" s="2" t="b">
        <f aca="false">C61&gt;misc!$A$2</f>
        <v>1</v>
      </c>
      <c r="L61" s="2" t="b">
        <f aca="false">AND(ISNUMBER(B61), ISNUMBER(C61), B61&lt;=C61)</f>
        <v>1</v>
      </c>
    </row>
    <row r="62" customFormat="false" ht="12.75" hidden="false" customHeight="false" outlineLevel="0" collapsed="false">
      <c r="A62" s="1" t="s">
        <v>85</v>
      </c>
      <c r="B62" s="6" t="n">
        <v>45690</v>
      </c>
      <c r="C62" s="6" t="n">
        <v>45735</v>
      </c>
      <c r="D62" s="7" t="n">
        <v>40</v>
      </c>
      <c r="E62" s="18" t="n">
        <f aca="false">C62 - B62 +1</f>
        <v>46</v>
      </c>
      <c r="F62" s="18" t="n">
        <f aca="false">NETWORKDAYS(B62, C62, holiday!A$2:A$500)</f>
        <v>33</v>
      </c>
      <c r="G62" s="19" t="n">
        <f aca="false">D62/F62</f>
        <v>1.21212121212121</v>
      </c>
      <c r="H62" s="20" t="n">
        <f aca="false">_xlfn.FLOOR.MATH(G62, 0.25)</f>
        <v>1</v>
      </c>
      <c r="I62" s="20" t="n">
        <f aca="false">H62 + 0.25</f>
        <v>1.25</v>
      </c>
      <c r="J62" s="2" t="b">
        <f aca="false">COUNTIF(assign!$B$1:$B$493, A62) &gt; 0</f>
        <v>1</v>
      </c>
      <c r="K62" s="2" t="b">
        <f aca="false">C62&gt;misc!$A$2</f>
        <v>1</v>
      </c>
      <c r="L62" s="2" t="b">
        <f aca="false">AND(ISNUMBER(B62), ISNUMBER(C62), B62&lt;=C62)</f>
        <v>1</v>
      </c>
    </row>
    <row r="63" customFormat="false" ht="12.75" hidden="false" customHeight="false" outlineLevel="0" collapsed="false">
      <c r="A63" s="1" t="s">
        <v>86</v>
      </c>
      <c r="B63" s="6" t="n">
        <v>45736</v>
      </c>
      <c r="C63" s="6" t="n">
        <v>45748</v>
      </c>
      <c r="D63" s="7" t="n">
        <v>10</v>
      </c>
      <c r="E63" s="18" t="n">
        <f aca="false">C63 - B63 +1</f>
        <v>13</v>
      </c>
      <c r="F63" s="18" t="n">
        <f aca="false">NETWORKDAYS(B63, C63, holiday!A$2:A$500)</f>
        <v>9</v>
      </c>
      <c r="G63" s="19" t="n">
        <f aca="false">D63/F63</f>
        <v>1.11111111111111</v>
      </c>
      <c r="H63" s="20" t="n">
        <f aca="false">_xlfn.FLOOR.MATH(G63, 0.25)</f>
        <v>1</v>
      </c>
      <c r="I63" s="20" t="n">
        <f aca="false">H63 + 0.25</f>
        <v>1.25</v>
      </c>
      <c r="J63" s="2" t="b">
        <f aca="false">COUNTIF(assign!$B$1:$B$493, A63) &gt; 0</f>
        <v>1</v>
      </c>
      <c r="K63" s="2" t="b">
        <f aca="false">C63&gt;misc!$A$2</f>
        <v>1</v>
      </c>
      <c r="L63" s="2" t="b">
        <f aca="false">AND(ISNUMBER(B63), ISNUMBER(C63), B63&lt;=C63)</f>
        <v>1</v>
      </c>
    </row>
    <row r="64" customFormat="false" ht="12.75" hidden="false" customHeight="false" outlineLevel="0" collapsed="false">
      <c r="A64" s="1" t="s">
        <v>87</v>
      </c>
      <c r="B64" s="6" t="n">
        <v>45662</v>
      </c>
      <c r="C64" s="6" t="n">
        <v>45672</v>
      </c>
      <c r="D64" s="7" t="n">
        <v>50</v>
      </c>
      <c r="E64" s="18" t="n">
        <f aca="false">C64 - B64 +1</f>
        <v>11</v>
      </c>
      <c r="F64" s="18" t="n">
        <f aca="false">NETWORKDAYS(B64, C64, holiday!A$2:A$500)</f>
        <v>8</v>
      </c>
      <c r="G64" s="19" t="n">
        <f aca="false">D64/F64</f>
        <v>6.25</v>
      </c>
      <c r="H64" s="20" t="n">
        <f aca="false">_xlfn.FLOOR.MATH(G64, 0.25)</f>
        <v>6.25</v>
      </c>
      <c r="I64" s="20" t="n">
        <f aca="false">H64 + 0.25</f>
        <v>6.5</v>
      </c>
      <c r="J64" s="2" t="b">
        <f aca="false">COUNTIF(assign!$B$1:$B$493, A64) &gt; 0</f>
        <v>1</v>
      </c>
      <c r="K64" s="2" t="b">
        <f aca="false">C64&gt;misc!$A$2</f>
        <v>1</v>
      </c>
      <c r="L64" s="2" t="b">
        <f aca="false">AND(ISNUMBER(B64), ISNUMBER(C64), B64&lt;=C64)</f>
        <v>1</v>
      </c>
    </row>
    <row r="65" customFormat="false" ht="12.75" hidden="false" customHeight="false" outlineLevel="0" collapsed="false">
      <c r="A65" s="1" t="s">
        <v>88</v>
      </c>
      <c r="B65" s="6" t="n">
        <v>45673</v>
      </c>
      <c r="C65" s="6" t="n">
        <v>45853</v>
      </c>
      <c r="D65" s="7" t="n">
        <v>80</v>
      </c>
      <c r="E65" s="18" t="n">
        <f aca="false">C65 - B65 +1</f>
        <v>181</v>
      </c>
      <c r="F65" s="18" t="n">
        <f aca="false">NETWORKDAYS(B65, C65, holiday!A$2:A$500)</f>
        <v>128</v>
      </c>
      <c r="G65" s="19" t="n">
        <f aca="false">D65/F65</f>
        <v>0.625</v>
      </c>
      <c r="H65" s="20" t="n">
        <f aca="false">_xlfn.FLOOR.MATH(G65, 0.25)</f>
        <v>0.5</v>
      </c>
      <c r="I65" s="20" t="n">
        <f aca="false">H65 + 0.25</f>
        <v>0.75</v>
      </c>
      <c r="J65" s="2" t="b">
        <f aca="false">COUNTIF(assign!$B$1:$B$493, A65) &gt; 0</f>
        <v>1</v>
      </c>
      <c r="K65" s="2" t="b">
        <f aca="false">C65&gt;misc!$A$2</f>
        <v>1</v>
      </c>
      <c r="L65" s="2" t="b">
        <f aca="false">AND(ISNUMBER(B65), ISNUMBER(C65), B65&lt;=C65)</f>
        <v>1</v>
      </c>
    </row>
    <row r="66" customFormat="false" ht="12.75" hidden="false" customHeight="false" outlineLevel="0" collapsed="false">
      <c r="A66" s="1" t="s">
        <v>89</v>
      </c>
      <c r="B66" s="6" t="n">
        <v>45854</v>
      </c>
      <c r="C66" s="6" t="n">
        <v>45873</v>
      </c>
      <c r="D66" s="7" t="n">
        <v>40</v>
      </c>
      <c r="E66" s="18" t="n">
        <f aca="false">C66 - B66 +1</f>
        <v>20</v>
      </c>
      <c r="F66" s="18" t="n">
        <f aca="false">NETWORKDAYS(B66, C66, holiday!A$2:A$500)</f>
        <v>14</v>
      </c>
      <c r="G66" s="19" t="n">
        <f aca="false">D66/F66</f>
        <v>2.85714285714286</v>
      </c>
      <c r="H66" s="20" t="n">
        <f aca="false">_xlfn.FLOOR.MATH(G66, 0.25)</f>
        <v>2.75</v>
      </c>
      <c r="I66" s="20" t="n">
        <f aca="false">H66 + 0.25</f>
        <v>3</v>
      </c>
      <c r="J66" s="2" t="b">
        <f aca="false">COUNTIF(assign!$B$1:$B$493, A66) &gt; 0</f>
        <v>1</v>
      </c>
      <c r="K66" s="2" t="b">
        <f aca="false">C66&gt;misc!$A$2</f>
        <v>1</v>
      </c>
      <c r="L66" s="2" t="b">
        <f aca="false">AND(ISNUMBER(B66), ISNUMBER(C66), B66&lt;=C66)</f>
        <v>1</v>
      </c>
    </row>
    <row r="67" customFormat="false" ht="12.75" hidden="false" customHeight="false" outlineLevel="0" collapsed="false">
      <c r="A67" s="1" t="s">
        <v>90</v>
      </c>
      <c r="B67" s="6" t="n">
        <v>45658</v>
      </c>
      <c r="C67" s="6" t="n">
        <v>45738</v>
      </c>
      <c r="D67" s="7" t="n">
        <v>50</v>
      </c>
      <c r="E67" s="18" t="n">
        <f aca="false">C67 - B67 +1</f>
        <v>81</v>
      </c>
      <c r="F67" s="18" t="n">
        <f aca="false">NETWORKDAYS(B67, C67, holiday!A$2:A$500)</f>
        <v>57</v>
      </c>
      <c r="G67" s="19" t="n">
        <f aca="false">D67/F67</f>
        <v>0.87719298245614</v>
      </c>
      <c r="H67" s="20" t="n">
        <f aca="false">_xlfn.FLOOR.MATH(G67, 0.25)</f>
        <v>0.75</v>
      </c>
      <c r="I67" s="20" t="n">
        <f aca="false">H67 + 0.25</f>
        <v>1</v>
      </c>
      <c r="J67" s="2" t="b">
        <f aca="false">COUNTIF(assign!$B$1:$B$493, A67) &gt; 0</f>
        <v>1</v>
      </c>
      <c r="K67" s="2" t="b">
        <f aca="false">C67&gt;misc!$A$2</f>
        <v>1</v>
      </c>
      <c r="L67" s="2" t="b">
        <f aca="false">AND(ISNUMBER(B67), ISNUMBER(C67), B67&lt;=C67)</f>
        <v>1</v>
      </c>
    </row>
    <row r="68" customFormat="false" ht="12.75" hidden="false" customHeight="false" outlineLevel="0" collapsed="false">
      <c r="A68" s="1" t="s">
        <v>91</v>
      </c>
      <c r="B68" s="6" t="n">
        <v>45739</v>
      </c>
      <c r="C68" s="6" t="n">
        <v>45748</v>
      </c>
      <c r="D68" s="7" t="n">
        <v>10</v>
      </c>
      <c r="E68" s="18" t="n">
        <f aca="false">C68 - B68 +1</f>
        <v>10</v>
      </c>
      <c r="F68" s="18" t="n">
        <f aca="false">NETWORKDAYS(B68, C68, holiday!A$2:A$500)</f>
        <v>7</v>
      </c>
      <c r="G68" s="19" t="n">
        <f aca="false">D68/F68</f>
        <v>1.42857142857143</v>
      </c>
      <c r="H68" s="20" t="n">
        <f aca="false">_xlfn.FLOOR.MATH(G68, 0.25)</f>
        <v>1.25</v>
      </c>
      <c r="I68" s="20" t="n">
        <f aca="false">H68 + 0.25</f>
        <v>1.5</v>
      </c>
      <c r="J68" s="2" t="b">
        <f aca="false">COUNTIF(assign!$B$1:$B$493, A68) &gt; 0</f>
        <v>1</v>
      </c>
      <c r="K68" s="2" t="b">
        <f aca="false">C68&gt;misc!$A$2</f>
        <v>1</v>
      </c>
      <c r="L68" s="2" t="b">
        <f aca="false">AND(ISNUMBER(B68), ISNUMBER(C68), B68&lt;=C68)</f>
        <v>1</v>
      </c>
    </row>
    <row r="69" customFormat="false" ht="12.75" hidden="false" customHeight="false" outlineLevel="0" collapsed="false">
      <c r="A69" s="1" t="s">
        <v>92</v>
      </c>
      <c r="B69" s="6" t="n">
        <v>45658</v>
      </c>
      <c r="C69" s="6" t="n">
        <v>45828</v>
      </c>
      <c r="D69" s="7" t="n">
        <v>30</v>
      </c>
      <c r="E69" s="18" t="n">
        <f aca="false">C69 - B69 +1</f>
        <v>171</v>
      </c>
      <c r="F69" s="18" t="n">
        <f aca="false">NETWORKDAYS(B69, C69, holiday!A$2:A$500)</f>
        <v>121</v>
      </c>
      <c r="G69" s="19" t="n">
        <f aca="false">D69/F69</f>
        <v>0.247933884297521</v>
      </c>
      <c r="H69" s="20" t="n">
        <f aca="false">_xlfn.FLOOR.MATH(G69, 0.25)</f>
        <v>0</v>
      </c>
      <c r="I69" s="20" t="n">
        <f aca="false">H69 + 0.25</f>
        <v>0.25</v>
      </c>
      <c r="J69" s="2" t="b">
        <f aca="false">COUNTIF(assign!$B$1:$B$493, A69) &gt; 0</f>
        <v>1</v>
      </c>
      <c r="K69" s="2" t="b">
        <f aca="false">C69&gt;misc!$A$2</f>
        <v>1</v>
      </c>
      <c r="L69" s="2" t="b">
        <f aca="false">AND(ISNUMBER(B69), ISNUMBER(C69), B69&lt;=C69)</f>
        <v>1</v>
      </c>
    </row>
    <row r="70" customFormat="false" ht="12.75" hidden="false" customHeight="false" outlineLevel="0" collapsed="false">
      <c r="A70" s="1" t="s">
        <v>93</v>
      </c>
      <c r="B70" s="6" t="n">
        <v>45829</v>
      </c>
      <c r="C70" s="6" t="n">
        <v>45839</v>
      </c>
      <c r="D70" s="7" t="n">
        <v>10</v>
      </c>
      <c r="E70" s="18" t="n">
        <f aca="false">C70 - B70 +1</f>
        <v>11</v>
      </c>
      <c r="F70" s="18" t="n">
        <f aca="false">NETWORKDAYS(B70, C70, holiday!A$2:A$500)</f>
        <v>7</v>
      </c>
      <c r="G70" s="19" t="n">
        <f aca="false">D70/F70</f>
        <v>1.42857142857143</v>
      </c>
      <c r="H70" s="20" t="n">
        <f aca="false">_xlfn.FLOOR.MATH(G70, 0.25)</f>
        <v>1.25</v>
      </c>
      <c r="I70" s="20" t="n">
        <f aca="false">H70 + 0.25</f>
        <v>1.5</v>
      </c>
      <c r="J70" s="2" t="b">
        <f aca="false">COUNTIF(assign!$B$1:$B$493, A70) &gt; 0</f>
        <v>1</v>
      </c>
      <c r="K70" s="2" t="b">
        <f aca="false">C70&gt;misc!$A$2</f>
        <v>1</v>
      </c>
      <c r="L70" s="2" t="b">
        <f aca="false">AND(ISNUMBER(B70), ISNUMBER(C70), B70&lt;=C70)</f>
        <v>1</v>
      </c>
    </row>
    <row r="71" customFormat="false" ht="12.75" hidden="false" customHeight="false" outlineLevel="0" collapsed="false">
      <c r="A71" s="1" t="s">
        <v>94</v>
      </c>
      <c r="B71" s="6" t="n">
        <v>45658</v>
      </c>
      <c r="C71" s="6" t="n">
        <v>45678</v>
      </c>
      <c r="D71" s="7" t="n">
        <v>20</v>
      </c>
      <c r="E71" s="18" t="n">
        <f aca="false">C71 - B71 +1</f>
        <v>21</v>
      </c>
      <c r="F71" s="18" t="n">
        <f aca="false">NETWORKDAYS(B71, C71, holiday!A$2:A$500)</f>
        <v>14</v>
      </c>
      <c r="G71" s="19" t="n">
        <f aca="false">D71/F71</f>
        <v>1.42857142857143</v>
      </c>
      <c r="H71" s="20" t="n">
        <f aca="false">_xlfn.FLOOR.MATH(G71, 0.25)</f>
        <v>1.25</v>
      </c>
      <c r="I71" s="20" t="n">
        <f aca="false">H71 + 0.25</f>
        <v>1.5</v>
      </c>
      <c r="J71" s="2" t="b">
        <f aca="false">COUNTIF(assign!$B$1:$B$493, A71) &gt; 0</f>
        <v>1</v>
      </c>
      <c r="K71" s="2" t="b">
        <f aca="false">C71&gt;misc!$A$2</f>
        <v>1</v>
      </c>
      <c r="L71" s="2" t="b">
        <f aca="false">AND(ISNUMBER(B71), ISNUMBER(C71), B71&lt;=C71)</f>
        <v>1</v>
      </c>
    </row>
    <row r="72" customFormat="false" ht="12.75" hidden="false" customHeight="false" outlineLevel="0" collapsed="false">
      <c r="A72" s="1" t="s">
        <v>95</v>
      </c>
      <c r="B72" s="6" t="n">
        <v>45679</v>
      </c>
      <c r="C72" s="6" t="n">
        <v>45726</v>
      </c>
      <c r="D72" s="7" t="n">
        <v>10</v>
      </c>
      <c r="E72" s="18" t="n">
        <f aca="false">C72 - B72 +1</f>
        <v>48</v>
      </c>
      <c r="F72" s="18" t="n">
        <f aca="false">NETWORKDAYS(B72, C72, holiday!A$2:A$500)</f>
        <v>34</v>
      </c>
      <c r="G72" s="19" t="n">
        <f aca="false">D72/F72</f>
        <v>0.294117647058824</v>
      </c>
      <c r="H72" s="20" t="n">
        <f aca="false">_xlfn.FLOOR.MATH(G72, 0.25)</f>
        <v>0.25</v>
      </c>
      <c r="I72" s="20" t="n">
        <f aca="false">H72 + 0.25</f>
        <v>0.5</v>
      </c>
      <c r="J72" s="2" t="b">
        <f aca="false">COUNTIF(assign!$B$1:$B$493, A72) &gt; 0</f>
        <v>1</v>
      </c>
      <c r="K72" s="2" t="b">
        <f aca="false">C72&gt;misc!$A$2</f>
        <v>1</v>
      </c>
      <c r="L72" s="2" t="b">
        <f aca="false">AND(ISNUMBER(B72), ISNUMBER(C72), B72&lt;=C72)</f>
        <v>1</v>
      </c>
    </row>
    <row r="73" customFormat="false" ht="12.75" hidden="false" customHeight="false" outlineLevel="0" collapsed="false">
      <c r="A73" s="1" t="s">
        <v>96</v>
      </c>
      <c r="B73" s="6" t="n">
        <v>45658</v>
      </c>
      <c r="C73" s="6" t="n">
        <v>45738</v>
      </c>
      <c r="D73" s="7" t="n">
        <v>10</v>
      </c>
      <c r="E73" s="18" t="n">
        <f aca="false">C73 - B73 +1</f>
        <v>81</v>
      </c>
      <c r="F73" s="18" t="n">
        <f aca="false">NETWORKDAYS(B73, C73, holiday!A$2:A$500)</f>
        <v>57</v>
      </c>
      <c r="G73" s="19" t="n">
        <f aca="false">D73/F73</f>
        <v>0.175438596491228</v>
      </c>
      <c r="H73" s="20" t="n">
        <f aca="false">_xlfn.FLOOR.MATH(G73, 0.25)</f>
        <v>0</v>
      </c>
      <c r="I73" s="20" t="n">
        <f aca="false">H73 + 0.25</f>
        <v>0.25</v>
      </c>
      <c r="J73" s="2" t="b">
        <f aca="false">COUNTIF(assign!$B$1:$B$493, A73) &gt; 0</f>
        <v>1</v>
      </c>
      <c r="K73" s="2" t="b">
        <f aca="false">C73&gt;misc!$A$2</f>
        <v>1</v>
      </c>
      <c r="L73" s="2" t="b">
        <f aca="false">AND(ISNUMBER(B73), ISNUMBER(C73), B73&lt;=C73)</f>
        <v>1</v>
      </c>
    </row>
    <row r="74" customFormat="false" ht="12.75" hidden="false" customHeight="false" outlineLevel="0" collapsed="false">
      <c r="A74" s="1" t="s">
        <v>97</v>
      </c>
      <c r="B74" s="6" t="n">
        <v>45739</v>
      </c>
      <c r="C74" s="6" t="n">
        <v>45748</v>
      </c>
      <c r="D74" s="7" t="n">
        <v>5</v>
      </c>
      <c r="E74" s="18" t="n">
        <f aca="false">C74 - B74 +1</f>
        <v>10</v>
      </c>
      <c r="F74" s="18" t="n">
        <f aca="false">NETWORKDAYS(B74, C74, holiday!A$2:A$500)</f>
        <v>7</v>
      </c>
      <c r="G74" s="19" t="n">
        <f aca="false">D74/F74</f>
        <v>0.714285714285714</v>
      </c>
      <c r="H74" s="20" t="n">
        <f aca="false">_xlfn.FLOOR.MATH(G74, 0.25)</f>
        <v>0.5</v>
      </c>
      <c r="I74" s="20" t="n">
        <f aca="false">H74 + 0.25</f>
        <v>0.75</v>
      </c>
      <c r="J74" s="2" t="b">
        <f aca="false">COUNTIF(assign!$B$1:$B$493, A74) &gt; 0</f>
        <v>1</v>
      </c>
      <c r="K74" s="2" t="b">
        <f aca="false">C74&gt;misc!$A$2</f>
        <v>1</v>
      </c>
      <c r="L74" s="2" t="b">
        <f aca="false">AND(ISNUMBER(B74), ISNUMBER(C74), B74&lt;=C74)</f>
        <v>1</v>
      </c>
    </row>
    <row r="75" customFormat="false" ht="12.75" hidden="false" customHeight="false" outlineLevel="0" collapsed="false">
      <c r="A75" s="1" t="s">
        <v>98</v>
      </c>
      <c r="B75" s="6" t="n">
        <v>45658</v>
      </c>
      <c r="C75" s="6" t="n">
        <v>45678</v>
      </c>
      <c r="D75" s="7" t="n">
        <v>15</v>
      </c>
      <c r="E75" s="18" t="n">
        <f aca="false">C75 - B75 +1</f>
        <v>21</v>
      </c>
      <c r="F75" s="18" t="n">
        <f aca="false">NETWORKDAYS(B75, C75, holiday!A$2:A$500)</f>
        <v>14</v>
      </c>
      <c r="G75" s="19" t="n">
        <f aca="false">D75/F75</f>
        <v>1.07142857142857</v>
      </c>
      <c r="H75" s="20" t="n">
        <f aca="false">_xlfn.FLOOR.MATH(G75, 0.25)</f>
        <v>1</v>
      </c>
      <c r="I75" s="20" t="n">
        <f aca="false">H75 + 0.25</f>
        <v>1.25</v>
      </c>
      <c r="J75" s="2" t="b">
        <f aca="false">COUNTIF(assign!$B$1:$B$493, A75) &gt; 0</f>
        <v>1</v>
      </c>
      <c r="K75" s="2" t="b">
        <f aca="false">C75&gt;misc!$A$2</f>
        <v>1</v>
      </c>
      <c r="L75" s="2" t="b">
        <f aca="false">AND(ISNUMBER(B75), ISNUMBER(C75), B75&lt;=C75)</f>
        <v>1</v>
      </c>
    </row>
    <row r="76" customFormat="false" ht="12.75" hidden="false" customHeight="false" outlineLevel="0" collapsed="false">
      <c r="A76" s="1" t="s">
        <v>99</v>
      </c>
      <c r="B76" s="6" t="n">
        <v>45679</v>
      </c>
      <c r="C76" s="6" t="n">
        <v>45691</v>
      </c>
      <c r="D76" s="7" t="n">
        <v>10</v>
      </c>
      <c r="E76" s="18" t="n">
        <f aca="false">C76 - B76 +1</f>
        <v>13</v>
      </c>
      <c r="F76" s="18" t="n">
        <f aca="false">NETWORKDAYS(B76, C76, holiday!A$2:A$500)</f>
        <v>9</v>
      </c>
      <c r="G76" s="19" t="n">
        <f aca="false">D76/F76</f>
        <v>1.11111111111111</v>
      </c>
      <c r="H76" s="20" t="n">
        <f aca="false">_xlfn.FLOOR.MATH(G76, 0.25)</f>
        <v>1</v>
      </c>
      <c r="I76" s="20" t="n">
        <f aca="false">H76 + 0.25</f>
        <v>1.25</v>
      </c>
      <c r="J76" s="2" t="b">
        <f aca="false">COUNTIF(assign!$B$1:$B$493, A76) &gt; 0</f>
        <v>1</v>
      </c>
      <c r="K76" s="2" t="b">
        <f aca="false">C76&gt;misc!$A$2</f>
        <v>1</v>
      </c>
      <c r="L76" s="2" t="b">
        <f aca="false">AND(ISNUMBER(B76), ISNUMBER(C76), B76&lt;=C76)</f>
        <v>1</v>
      </c>
    </row>
    <row r="77" customFormat="false" ht="12.75" hidden="false" customHeight="false" outlineLevel="0" collapsed="false">
      <c r="A77" s="1" t="s">
        <v>100</v>
      </c>
      <c r="B77" s="6" t="n">
        <v>45658</v>
      </c>
      <c r="C77" s="6" t="n">
        <v>45738</v>
      </c>
      <c r="D77" s="7" t="n">
        <v>40</v>
      </c>
      <c r="E77" s="18" t="n">
        <f aca="false">C77 - B77 +1</f>
        <v>81</v>
      </c>
      <c r="F77" s="18" t="n">
        <f aca="false">NETWORKDAYS(B77, C77, holiday!A$2:A$500)</f>
        <v>57</v>
      </c>
      <c r="G77" s="19" t="n">
        <f aca="false">D77/F77</f>
        <v>0.701754385964912</v>
      </c>
      <c r="H77" s="20" t="n">
        <f aca="false">_xlfn.FLOOR.MATH(G77, 0.25)</f>
        <v>0.5</v>
      </c>
      <c r="I77" s="20" t="n">
        <f aca="false">H77 + 0.25</f>
        <v>0.75</v>
      </c>
      <c r="J77" s="2" t="b">
        <f aca="false">COUNTIF(assign!$B$1:$B$493, A77) &gt; 0</f>
        <v>1</v>
      </c>
      <c r="K77" s="2" t="b">
        <f aca="false">C77&gt;misc!$A$2</f>
        <v>1</v>
      </c>
      <c r="L77" s="2" t="b">
        <f aca="false">AND(ISNUMBER(B77), ISNUMBER(C77), B77&lt;=C77)</f>
        <v>1</v>
      </c>
    </row>
    <row r="78" customFormat="false" ht="12.75" hidden="false" customHeight="false" outlineLevel="0" collapsed="false">
      <c r="A78" s="1" t="s">
        <v>101</v>
      </c>
      <c r="B78" s="6" t="n">
        <v>45739</v>
      </c>
      <c r="C78" s="6" t="n">
        <v>45747</v>
      </c>
      <c r="D78" s="7" t="n">
        <v>15</v>
      </c>
      <c r="E78" s="18" t="n">
        <f aca="false">C78 - B78 +1</f>
        <v>9</v>
      </c>
      <c r="F78" s="18" t="n">
        <f aca="false">NETWORKDAYS(B78, C78, holiday!A$2:A$500)</f>
        <v>6</v>
      </c>
      <c r="G78" s="19" t="n">
        <f aca="false">D78/F78</f>
        <v>2.5</v>
      </c>
      <c r="H78" s="20" t="n">
        <f aca="false">_xlfn.FLOOR.MATH(G78, 0.25)</f>
        <v>2.5</v>
      </c>
      <c r="I78" s="20" t="n">
        <f aca="false">H78 + 0.25</f>
        <v>2.75</v>
      </c>
      <c r="J78" s="2" t="b">
        <f aca="false">COUNTIF(assign!$B$1:$B$493, A78) &gt; 0</f>
        <v>1</v>
      </c>
      <c r="K78" s="2" t="b">
        <f aca="false">C78&gt;misc!$A$2</f>
        <v>1</v>
      </c>
      <c r="L78" s="2" t="b">
        <f aca="false">AND(ISNUMBER(B78), ISNUMBER(C78), B78&lt;=C78)</f>
        <v>1</v>
      </c>
    </row>
    <row r="79" customFormat="false" ht="12.75" hidden="false" customHeight="false" outlineLevel="0" collapsed="false">
      <c r="A79" s="1" t="s">
        <v>102</v>
      </c>
      <c r="B79" s="6" t="n">
        <v>45658</v>
      </c>
      <c r="C79" s="6" t="n">
        <v>45703</v>
      </c>
      <c r="D79" s="7" t="n">
        <v>10</v>
      </c>
      <c r="E79" s="18" t="n">
        <f aca="false">C79 - B79 +1</f>
        <v>46</v>
      </c>
      <c r="F79" s="18" t="n">
        <f aca="false">NETWORKDAYS(B79, C79, holiday!A$2:A$500)</f>
        <v>32</v>
      </c>
      <c r="G79" s="19" t="n">
        <f aca="false">D79/F79</f>
        <v>0.3125</v>
      </c>
      <c r="H79" s="20" t="n">
        <f aca="false">_xlfn.FLOOR.MATH(G79, 0.25)</f>
        <v>0.25</v>
      </c>
      <c r="I79" s="20" t="n">
        <f aca="false">H79 + 0.25</f>
        <v>0.5</v>
      </c>
      <c r="J79" s="2" t="b">
        <f aca="false">COUNTIF(assign!$B$1:$B$493, A79) &gt; 0</f>
        <v>1</v>
      </c>
      <c r="K79" s="2" t="b">
        <f aca="false">C79&gt;misc!$A$2</f>
        <v>1</v>
      </c>
      <c r="L79" s="2" t="b">
        <f aca="false">AND(ISNUMBER(B79), ISNUMBER(C79), B79&lt;=C79)</f>
        <v>1</v>
      </c>
    </row>
    <row r="80" customFormat="false" ht="12.75" hidden="false" customHeight="false" outlineLevel="0" collapsed="false">
      <c r="A80" s="1" t="s">
        <v>103</v>
      </c>
      <c r="B80" s="6" t="n">
        <v>45704</v>
      </c>
      <c r="C80" s="6" t="n">
        <v>45713</v>
      </c>
      <c r="D80" s="7" t="n">
        <v>5</v>
      </c>
      <c r="E80" s="18" t="n">
        <f aca="false">C80 - B80 +1</f>
        <v>10</v>
      </c>
      <c r="F80" s="18" t="n">
        <f aca="false">NETWORKDAYS(B80, C80, holiday!A$2:A$500)</f>
        <v>7</v>
      </c>
      <c r="G80" s="19" t="n">
        <f aca="false">D80/F80</f>
        <v>0.714285714285714</v>
      </c>
      <c r="H80" s="20" t="n">
        <f aca="false">_xlfn.FLOOR.MATH(G80, 0.25)</f>
        <v>0.5</v>
      </c>
      <c r="I80" s="20" t="n">
        <f aca="false">H80 + 0.25</f>
        <v>0.75</v>
      </c>
      <c r="J80" s="2" t="b">
        <f aca="false">COUNTIF(assign!$B$1:$B$493, A80) &gt; 0</f>
        <v>1</v>
      </c>
      <c r="K80" s="2" t="b">
        <f aca="false">C80&gt;misc!$A$2</f>
        <v>1</v>
      </c>
      <c r="L80" s="2" t="b">
        <f aca="false">AND(ISNUMBER(B80), ISNUMBER(C80), B80&lt;=C80)</f>
        <v>1</v>
      </c>
    </row>
    <row r="81" customFormat="false" ht="12.75" hidden="false" customHeight="false" outlineLevel="0" collapsed="false">
      <c r="A81" s="1" t="s">
        <v>104</v>
      </c>
      <c r="B81" s="6" t="n">
        <v>45689</v>
      </c>
      <c r="C81" s="6" t="n">
        <v>45704</v>
      </c>
      <c r="D81" s="7" t="n">
        <v>50</v>
      </c>
      <c r="E81" s="18" t="n">
        <f aca="false">C81 - B81 +1</f>
        <v>16</v>
      </c>
      <c r="F81" s="18" t="n">
        <f aca="false">NETWORKDAYS(B81, C81, holiday!A$2:A$500)</f>
        <v>10</v>
      </c>
      <c r="G81" s="19" t="n">
        <f aca="false">D81/F81</f>
        <v>5</v>
      </c>
      <c r="H81" s="20" t="n">
        <f aca="false">_xlfn.FLOOR.MATH(G81, 0.25)</f>
        <v>5</v>
      </c>
      <c r="I81" s="20" t="n">
        <f aca="false">H81 + 0.25</f>
        <v>5.25</v>
      </c>
      <c r="J81" s="2" t="b">
        <f aca="false">COUNTIF(assign!$B$1:$B$493, A81) &gt; 0</f>
        <v>1</v>
      </c>
      <c r="K81" s="2" t="b">
        <f aca="false">C81&gt;misc!$A$2</f>
        <v>1</v>
      </c>
      <c r="L81" s="2" t="b">
        <f aca="false">AND(ISNUMBER(B81), ISNUMBER(C81), B81&lt;=C81)</f>
        <v>1</v>
      </c>
    </row>
    <row r="82" customFormat="false" ht="12.75" hidden="false" customHeight="false" outlineLevel="0" collapsed="false">
      <c r="A82" s="1" t="s">
        <v>105</v>
      </c>
      <c r="B82" s="6" t="n">
        <v>45705</v>
      </c>
      <c r="C82" s="6" t="n">
        <v>45915</v>
      </c>
      <c r="D82" s="7" t="n">
        <v>150</v>
      </c>
      <c r="E82" s="18" t="n">
        <f aca="false">C82 - B82 +1</f>
        <v>211</v>
      </c>
      <c r="F82" s="18" t="n">
        <f aca="false">NETWORKDAYS(B82, C82, holiday!A$2:A$500)</f>
        <v>150</v>
      </c>
      <c r="G82" s="19" t="n">
        <f aca="false">D82/F82</f>
        <v>1</v>
      </c>
      <c r="H82" s="20" t="n">
        <f aca="false">_xlfn.FLOOR.MATH(G82, 0.25)</f>
        <v>1</v>
      </c>
      <c r="I82" s="20" t="n">
        <f aca="false">H82 + 0.25</f>
        <v>1.25</v>
      </c>
      <c r="J82" s="2" t="b">
        <f aca="false">COUNTIF(assign!$B$1:$B$493, A82) &gt; 0</f>
        <v>1</v>
      </c>
      <c r="K82" s="2" t="b">
        <f aca="false">C82&gt;misc!$A$2</f>
        <v>1</v>
      </c>
      <c r="L82" s="2" t="b">
        <f aca="false">AND(ISNUMBER(B82), ISNUMBER(C82), B82&lt;=C82)</f>
        <v>1</v>
      </c>
    </row>
    <row r="83" customFormat="false" ht="12.75" hidden="false" customHeight="false" outlineLevel="0" collapsed="false">
      <c r="A83" s="1" t="s">
        <v>106</v>
      </c>
      <c r="B83" s="6" t="n">
        <v>45916</v>
      </c>
      <c r="C83" s="6" t="n">
        <v>45931</v>
      </c>
      <c r="D83" s="7" t="n">
        <v>30</v>
      </c>
      <c r="E83" s="18" t="n">
        <f aca="false">C83 - B83 +1</f>
        <v>16</v>
      </c>
      <c r="F83" s="18" t="n">
        <f aca="false">NETWORKDAYS(B83, C83, holiday!A$2:A$500)</f>
        <v>12</v>
      </c>
      <c r="G83" s="19" t="n">
        <f aca="false">D83/F83</f>
        <v>2.5</v>
      </c>
      <c r="H83" s="20" t="n">
        <f aca="false">_xlfn.FLOOR.MATH(G83, 0.25)</f>
        <v>2.5</v>
      </c>
      <c r="I83" s="20" t="n">
        <f aca="false">H83 + 0.25</f>
        <v>2.75</v>
      </c>
      <c r="J83" s="2" t="b">
        <f aca="false">COUNTIF(assign!$B$1:$B$493, A83) &gt; 0</f>
        <v>1</v>
      </c>
      <c r="K83" s="2" t="b">
        <f aca="false">C83&gt;misc!$A$2</f>
        <v>1</v>
      </c>
      <c r="L83" s="2" t="b">
        <f aca="false">AND(ISNUMBER(B83), ISNUMBER(C83), B83&lt;=C83)</f>
        <v>1</v>
      </c>
    </row>
    <row r="84" customFormat="false" ht="12.75" hidden="false" customHeight="false" outlineLevel="0" collapsed="false">
      <c r="A84" s="1" t="s">
        <v>107</v>
      </c>
      <c r="B84" s="6" t="n">
        <v>45778</v>
      </c>
      <c r="C84" s="6" t="n">
        <v>45793</v>
      </c>
      <c r="D84" s="7" t="n">
        <v>50</v>
      </c>
      <c r="E84" s="18" t="n">
        <f aca="false">C84 - B84 +1</f>
        <v>16</v>
      </c>
      <c r="F84" s="18" t="n">
        <f aca="false">NETWORKDAYS(B84, C84, holiday!A$2:A$500)</f>
        <v>11</v>
      </c>
      <c r="G84" s="19" t="n">
        <f aca="false">D84/F84</f>
        <v>4.54545454545455</v>
      </c>
      <c r="H84" s="20" t="n">
        <f aca="false">_xlfn.FLOOR.MATH(G84, 0.25)</f>
        <v>4.5</v>
      </c>
      <c r="I84" s="20" t="n">
        <f aca="false">H84 + 0.25</f>
        <v>4.75</v>
      </c>
      <c r="J84" s="2" t="b">
        <f aca="false">COUNTIF(assign!$B$1:$B$493, A84) &gt; 0</f>
        <v>1</v>
      </c>
      <c r="K84" s="2" t="b">
        <f aca="false">C84&gt;misc!$A$2</f>
        <v>1</v>
      </c>
      <c r="L84" s="2" t="b">
        <f aca="false">AND(ISNUMBER(B84), ISNUMBER(C84), B84&lt;=C84)</f>
        <v>1</v>
      </c>
    </row>
    <row r="85" customFormat="false" ht="12.75" hidden="false" customHeight="false" outlineLevel="0" collapsed="false">
      <c r="A85" s="1" t="s">
        <v>108</v>
      </c>
      <c r="B85" s="6" t="n">
        <v>45794</v>
      </c>
      <c r="C85" s="6" t="n">
        <v>46064</v>
      </c>
      <c r="D85" s="7" t="n">
        <v>160</v>
      </c>
      <c r="E85" s="18" t="n">
        <f aca="false">C85 - B85 +1</f>
        <v>271</v>
      </c>
      <c r="F85" s="18" t="n">
        <f aca="false">NETWORKDAYS(B85, C85, holiday!A$2:A$500)</f>
        <v>193</v>
      </c>
      <c r="G85" s="19" t="n">
        <f aca="false">D85/F85</f>
        <v>0.829015544041451</v>
      </c>
      <c r="H85" s="20" t="n">
        <f aca="false">_xlfn.FLOOR.MATH(G85, 0.25)</f>
        <v>0.75</v>
      </c>
      <c r="I85" s="20" t="n">
        <f aca="false">H85 + 0.25</f>
        <v>1</v>
      </c>
      <c r="J85" s="2" t="b">
        <f aca="false">COUNTIF(assign!$B$1:$B$493, A85) &gt; 0</f>
        <v>1</v>
      </c>
      <c r="K85" s="2" t="b">
        <f aca="false">C85&gt;misc!$A$2</f>
        <v>1</v>
      </c>
      <c r="L85" s="2" t="b">
        <f aca="false">AND(ISNUMBER(B85), ISNUMBER(C85), B85&lt;=C85)</f>
        <v>1</v>
      </c>
    </row>
    <row r="86" customFormat="false" ht="12.75" hidden="false" customHeight="false" outlineLevel="0" collapsed="false">
      <c r="A86" s="1" t="s">
        <v>109</v>
      </c>
      <c r="B86" s="6" t="n">
        <v>46065</v>
      </c>
      <c r="C86" s="6" t="n">
        <v>46083</v>
      </c>
      <c r="D86" s="7" t="n">
        <v>20</v>
      </c>
      <c r="E86" s="18" t="n">
        <f aca="false">C86 - B86 +1</f>
        <v>19</v>
      </c>
      <c r="F86" s="18" t="n">
        <f aca="false">NETWORKDAYS(B86, C86, holiday!A$2:A$500)</f>
        <v>13</v>
      </c>
      <c r="G86" s="19" t="n">
        <f aca="false">D86/F86</f>
        <v>1.53846153846154</v>
      </c>
      <c r="H86" s="20" t="n">
        <f aca="false">_xlfn.FLOOR.MATH(G86, 0.25)</f>
        <v>1.5</v>
      </c>
      <c r="I86" s="20" t="n">
        <f aca="false">H86 + 0.25</f>
        <v>1.75</v>
      </c>
      <c r="J86" s="2" t="b">
        <f aca="false">COUNTIF(assign!$B$1:$B$493, A86) &gt; 0</f>
        <v>1</v>
      </c>
      <c r="K86" s="2" t="b">
        <f aca="false">C86&gt;misc!$A$2</f>
        <v>1</v>
      </c>
      <c r="L86" s="2" t="b">
        <f aca="false">AND(ISNUMBER(B86), ISNUMBER(C86), B86&lt;=C86)</f>
        <v>1</v>
      </c>
    </row>
    <row r="87" customFormat="false" ht="12.75" hidden="false" customHeight="false" outlineLevel="0" collapsed="false">
      <c r="A87" s="1" t="s">
        <v>110</v>
      </c>
      <c r="B87" s="6" t="n">
        <v>45658</v>
      </c>
      <c r="C87" s="6" t="n">
        <v>45733</v>
      </c>
      <c r="D87" s="7" t="n">
        <v>40</v>
      </c>
      <c r="E87" s="18" t="n">
        <f aca="false">C87 - B87 +1</f>
        <v>76</v>
      </c>
      <c r="F87" s="18" t="n">
        <f aca="false">NETWORKDAYS(B87, C87, holiday!A$2:A$500)</f>
        <v>53</v>
      </c>
      <c r="G87" s="19" t="n">
        <f aca="false">D87/F87</f>
        <v>0.754716981132076</v>
      </c>
      <c r="H87" s="20" t="n">
        <f aca="false">_xlfn.FLOOR.MATH(G87, 0.25)</f>
        <v>0.75</v>
      </c>
      <c r="I87" s="20" t="n">
        <f aca="false">H87 + 0.25</f>
        <v>1</v>
      </c>
      <c r="J87" s="2" t="b">
        <f aca="false">COUNTIF(assign!$B$1:$B$493, A87) &gt; 0</f>
        <v>1</v>
      </c>
      <c r="K87" s="2" t="b">
        <f aca="false">C87&gt;misc!$A$2</f>
        <v>1</v>
      </c>
      <c r="L87" s="2" t="b">
        <f aca="false">AND(ISNUMBER(B87), ISNUMBER(C87), B87&lt;=C87)</f>
        <v>1</v>
      </c>
    </row>
    <row r="88" customFormat="false" ht="12.75" hidden="false" customHeight="false" outlineLevel="0" collapsed="false">
      <c r="A88" s="1" t="s">
        <v>111</v>
      </c>
      <c r="B88" s="6" t="n">
        <v>45734</v>
      </c>
      <c r="C88" s="6" t="n">
        <v>45741</v>
      </c>
      <c r="D88" s="7" t="n">
        <v>10</v>
      </c>
      <c r="E88" s="18" t="n">
        <f aca="false">C88 - B88 +1</f>
        <v>8</v>
      </c>
      <c r="F88" s="18" t="n">
        <f aca="false">NETWORKDAYS(B88, C88, holiday!A$2:A$500)</f>
        <v>6</v>
      </c>
      <c r="G88" s="19" t="n">
        <f aca="false">D88/F88</f>
        <v>1.66666666666667</v>
      </c>
      <c r="H88" s="20" t="n">
        <f aca="false">_xlfn.FLOOR.MATH(G88, 0.25)</f>
        <v>1.5</v>
      </c>
      <c r="I88" s="20" t="n">
        <f aca="false">H88 + 0.25</f>
        <v>1.75</v>
      </c>
      <c r="J88" s="2" t="b">
        <f aca="false">COUNTIF(assign!$B$1:$B$493, A88) &gt; 0</f>
        <v>1</v>
      </c>
      <c r="K88" s="2" t="b">
        <f aca="false">C88&gt;misc!$A$2</f>
        <v>1</v>
      </c>
      <c r="L88" s="2" t="b">
        <f aca="false">AND(ISNUMBER(B88), ISNUMBER(C88), B88&lt;=C88)</f>
        <v>1</v>
      </c>
    </row>
    <row r="89" customFormat="false" ht="12.75" hidden="false" customHeight="false" outlineLevel="0" collapsed="false">
      <c r="A89" s="1" t="s">
        <v>112</v>
      </c>
      <c r="B89" s="6" t="n">
        <v>45658</v>
      </c>
      <c r="C89" s="6" t="n">
        <v>45713</v>
      </c>
      <c r="D89" s="7" t="n">
        <v>30</v>
      </c>
      <c r="E89" s="18" t="n">
        <f aca="false">C89 - B89 +1</f>
        <v>56</v>
      </c>
      <c r="F89" s="18" t="n">
        <f aca="false">NETWORKDAYS(B89, C89, holiday!A$2:A$500)</f>
        <v>39</v>
      </c>
      <c r="G89" s="19" t="n">
        <f aca="false">D89/F89</f>
        <v>0.769230769230769</v>
      </c>
      <c r="H89" s="20" t="n">
        <f aca="false">_xlfn.FLOOR.MATH(G89, 0.25)</f>
        <v>0.75</v>
      </c>
      <c r="I89" s="20" t="n">
        <f aca="false">H89 + 0.25</f>
        <v>1</v>
      </c>
      <c r="J89" s="2" t="b">
        <f aca="false">COUNTIF(assign!$B$1:$B$493, A89) &gt; 0</f>
        <v>1</v>
      </c>
      <c r="K89" s="2" t="b">
        <f aca="false">C89&gt;misc!$A$2</f>
        <v>1</v>
      </c>
      <c r="L89" s="2" t="b">
        <f aca="false">AND(ISNUMBER(B89), ISNUMBER(C89), B89&lt;=C89)</f>
        <v>1</v>
      </c>
    </row>
    <row r="90" customFormat="false" ht="12.75" hidden="false" customHeight="false" outlineLevel="0" collapsed="false">
      <c r="A90" s="1" t="s">
        <v>113</v>
      </c>
      <c r="B90" s="6" t="n">
        <v>45714</v>
      </c>
      <c r="C90" s="6" t="n">
        <v>45719</v>
      </c>
      <c r="D90" s="7" t="n">
        <v>15</v>
      </c>
      <c r="E90" s="18" t="n">
        <f aca="false">C90 - B90 +1</f>
        <v>6</v>
      </c>
      <c r="F90" s="18" t="n">
        <f aca="false">NETWORKDAYS(B90, C90, holiday!A$2:A$500)</f>
        <v>4</v>
      </c>
      <c r="G90" s="19" t="n">
        <f aca="false">D90/F90</f>
        <v>3.75</v>
      </c>
      <c r="H90" s="20" t="n">
        <f aca="false">_xlfn.FLOOR.MATH(G90, 0.25)</f>
        <v>3.75</v>
      </c>
      <c r="I90" s="20" t="n">
        <f aca="false">H90 + 0.25</f>
        <v>4</v>
      </c>
      <c r="J90" s="2" t="b">
        <f aca="false">COUNTIF(assign!$B$1:$B$493, A90) &gt; 0</f>
        <v>1</v>
      </c>
      <c r="K90" s="2" t="b">
        <f aca="false">C90&gt;misc!$A$2</f>
        <v>1</v>
      </c>
      <c r="L90" s="2" t="b">
        <f aca="false">AND(ISNUMBER(B90), ISNUMBER(C90), B90&lt;=C90)</f>
        <v>1</v>
      </c>
    </row>
    <row r="91" customFormat="false" ht="12.75" hidden="false" customHeight="false" outlineLevel="0" collapsed="false">
      <c r="A91" s="1" t="s">
        <v>114</v>
      </c>
      <c r="B91" s="6" t="n">
        <v>45658</v>
      </c>
      <c r="C91" s="6" t="n">
        <v>45743</v>
      </c>
      <c r="D91" s="7" t="n">
        <v>60</v>
      </c>
      <c r="E91" s="18" t="n">
        <f aca="false">C91 - B91 +1</f>
        <v>86</v>
      </c>
      <c r="F91" s="18" t="n">
        <f aca="false">NETWORKDAYS(B91, C91, holiday!A$2:A$500)</f>
        <v>61</v>
      </c>
      <c r="G91" s="19" t="n">
        <f aca="false">D91/F91</f>
        <v>0.983606557377049</v>
      </c>
      <c r="H91" s="20" t="n">
        <f aca="false">_xlfn.FLOOR.MATH(G91, 0.25)</f>
        <v>0.75</v>
      </c>
      <c r="I91" s="20" t="n">
        <f aca="false">H91 + 0.25</f>
        <v>1</v>
      </c>
      <c r="J91" s="2" t="b">
        <f aca="false">COUNTIF(assign!$B$1:$B$493, A91) &gt; 0</f>
        <v>1</v>
      </c>
      <c r="K91" s="2" t="b">
        <f aca="false">C91&gt;misc!$A$2</f>
        <v>1</v>
      </c>
      <c r="L91" s="2" t="b">
        <f aca="false">AND(ISNUMBER(B91), ISNUMBER(C91), B91&lt;=C91)</f>
        <v>1</v>
      </c>
    </row>
    <row r="92" customFormat="false" ht="12.75" hidden="false" customHeight="false" outlineLevel="0" collapsed="false">
      <c r="A92" s="1" t="s">
        <v>115</v>
      </c>
      <c r="B92" s="6" t="n">
        <v>45744</v>
      </c>
      <c r="C92" s="6" t="n">
        <v>45754</v>
      </c>
      <c r="D92" s="7" t="n">
        <v>20</v>
      </c>
      <c r="E92" s="18" t="n">
        <f aca="false">C92 - B92 +1</f>
        <v>11</v>
      </c>
      <c r="F92" s="18" t="n">
        <f aca="false">NETWORKDAYS(B92, C92, holiday!A$2:A$500)</f>
        <v>7</v>
      </c>
      <c r="G92" s="19" t="n">
        <f aca="false">D92/F92</f>
        <v>2.85714285714286</v>
      </c>
      <c r="H92" s="20" t="n">
        <f aca="false">_xlfn.FLOOR.MATH(G92, 0.25)</f>
        <v>2.75</v>
      </c>
      <c r="I92" s="20" t="n">
        <f aca="false">H92 + 0.25</f>
        <v>3</v>
      </c>
      <c r="J92" s="2" t="b">
        <f aca="false">COUNTIF(assign!$B$1:$B$493, A92) &gt; 0</f>
        <v>1</v>
      </c>
      <c r="K92" s="2" t="b">
        <f aca="false">C92&gt;misc!$A$2</f>
        <v>1</v>
      </c>
      <c r="L92" s="2" t="b">
        <f aca="false">AND(ISNUMBER(B92), ISNUMBER(C92), B92&lt;=C92)</f>
        <v>1</v>
      </c>
    </row>
    <row r="93" customFormat="false" ht="12.75" hidden="false" customHeight="false" outlineLevel="0" collapsed="false">
      <c r="A93" s="1" t="s">
        <v>116</v>
      </c>
      <c r="B93" s="6" t="n">
        <v>45658</v>
      </c>
      <c r="C93" s="6" t="n">
        <v>45798</v>
      </c>
      <c r="D93" s="7" t="n">
        <v>30</v>
      </c>
      <c r="E93" s="18" t="n">
        <f aca="false">C93 - B93 +1</f>
        <v>141</v>
      </c>
      <c r="F93" s="18" t="n">
        <f aca="false">NETWORKDAYS(B93, C93, holiday!A$2:A$500)</f>
        <v>99</v>
      </c>
      <c r="G93" s="19" t="n">
        <f aca="false">D93/F93</f>
        <v>0.303030303030303</v>
      </c>
      <c r="H93" s="20" t="n">
        <f aca="false">_xlfn.FLOOR.MATH(G93, 0.25)</f>
        <v>0.25</v>
      </c>
      <c r="I93" s="20" t="n">
        <f aca="false">H93 + 0.25</f>
        <v>0.5</v>
      </c>
      <c r="J93" s="2" t="b">
        <f aca="false">COUNTIF(assign!$B$1:$B$493, A93) &gt; 0</f>
        <v>1</v>
      </c>
      <c r="K93" s="2" t="b">
        <f aca="false">C93&gt;misc!$A$2</f>
        <v>1</v>
      </c>
      <c r="L93" s="2" t="b">
        <f aca="false">AND(ISNUMBER(B93), ISNUMBER(C93), B93&lt;=C93)</f>
        <v>1</v>
      </c>
    </row>
    <row r="94" customFormat="false" ht="12.75" hidden="false" customHeight="false" outlineLevel="0" collapsed="false">
      <c r="A94" s="1" t="s">
        <v>117</v>
      </c>
      <c r="B94" s="6" t="n">
        <v>45799</v>
      </c>
      <c r="C94" s="6" t="n">
        <v>45810</v>
      </c>
      <c r="D94" s="7" t="n">
        <v>15</v>
      </c>
      <c r="E94" s="18" t="n">
        <f aca="false">C94 - B94 +1</f>
        <v>12</v>
      </c>
      <c r="F94" s="18" t="n">
        <f aca="false">NETWORKDAYS(B94, C94, holiday!A$2:A$500)</f>
        <v>8</v>
      </c>
      <c r="G94" s="19" t="n">
        <f aca="false">D94/F94</f>
        <v>1.875</v>
      </c>
      <c r="H94" s="20" t="n">
        <f aca="false">_xlfn.FLOOR.MATH(G94, 0.25)</f>
        <v>1.75</v>
      </c>
      <c r="I94" s="20" t="n">
        <f aca="false">H94 + 0.25</f>
        <v>2</v>
      </c>
      <c r="J94" s="2" t="b">
        <f aca="false">COUNTIF(assign!$B$1:$B$493, A94) &gt; 0</f>
        <v>1</v>
      </c>
      <c r="K94" s="2" t="b">
        <f aca="false">C94&gt;misc!$A$2</f>
        <v>1</v>
      </c>
      <c r="L94" s="2" t="b">
        <f aca="false">AND(ISNUMBER(B94), ISNUMBER(C94), B94&lt;=C94)</f>
        <v>1</v>
      </c>
    </row>
    <row r="95" customFormat="false" ht="12.75" hidden="false" customHeight="false" outlineLevel="0" collapsed="false">
      <c r="A95" s="1" t="s">
        <v>118</v>
      </c>
      <c r="B95" s="6" t="n">
        <v>45731</v>
      </c>
      <c r="C95" s="6" t="n">
        <v>45756</v>
      </c>
      <c r="D95" s="7" t="n">
        <v>60</v>
      </c>
      <c r="E95" s="18" t="n">
        <f aca="false">C95 - B95 +1</f>
        <v>26</v>
      </c>
      <c r="F95" s="18" t="n">
        <f aca="false">NETWORKDAYS(B95, C95, holiday!A$2:A$500)</f>
        <v>18</v>
      </c>
      <c r="G95" s="19" t="n">
        <f aca="false">D95/F95</f>
        <v>3.33333333333333</v>
      </c>
      <c r="H95" s="20" t="n">
        <f aca="false">_xlfn.FLOOR.MATH(G95, 0.25)</f>
        <v>3.25</v>
      </c>
      <c r="I95" s="20" t="n">
        <f aca="false">H95 + 0.25</f>
        <v>3.5</v>
      </c>
      <c r="J95" s="2" t="b">
        <f aca="false">COUNTIF(assign!$B$1:$B$493, A95) &gt; 0</f>
        <v>1</v>
      </c>
      <c r="K95" s="2" t="b">
        <f aca="false">C95&gt;misc!$A$2</f>
        <v>1</v>
      </c>
      <c r="L95" s="2" t="b">
        <f aca="false">AND(ISNUMBER(B95), ISNUMBER(C95), B95&lt;=C95)</f>
        <v>1</v>
      </c>
    </row>
    <row r="96" customFormat="false" ht="12.75" hidden="false" customHeight="false" outlineLevel="0" collapsed="false">
      <c r="A96" s="1" t="s">
        <v>119</v>
      </c>
      <c r="B96" s="6" t="n">
        <v>45757</v>
      </c>
      <c r="C96" s="6" t="n">
        <v>45887</v>
      </c>
      <c r="D96" s="7" t="n">
        <v>90</v>
      </c>
      <c r="E96" s="18" t="n">
        <f aca="false">C96 - B96 +1</f>
        <v>131</v>
      </c>
      <c r="F96" s="18" t="n">
        <f aca="false">NETWORKDAYS(B96, C96, holiday!A$2:A$500)</f>
        <v>92</v>
      </c>
      <c r="G96" s="19" t="n">
        <f aca="false">D96/F96</f>
        <v>0.978260869565217</v>
      </c>
      <c r="H96" s="20" t="n">
        <f aca="false">_xlfn.FLOOR.MATH(G96, 0.25)</f>
        <v>0.75</v>
      </c>
      <c r="I96" s="20" t="n">
        <f aca="false">H96 + 0.25</f>
        <v>1</v>
      </c>
      <c r="J96" s="2" t="b">
        <f aca="false">COUNTIF(assign!$B$1:$B$493, A96) &gt; 0</f>
        <v>1</v>
      </c>
      <c r="K96" s="2" t="b">
        <f aca="false">C96&gt;misc!$A$2</f>
        <v>1</v>
      </c>
      <c r="L96" s="2" t="b">
        <f aca="false">AND(ISNUMBER(B96), ISNUMBER(C96), B96&lt;=C96)</f>
        <v>1</v>
      </c>
    </row>
    <row r="97" customFormat="false" ht="12.75" hidden="false" customHeight="false" outlineLevel="0" collapsed="false">
      <c r="A97" s="1" t="s">
        <v>120</v>
      </c>
      <c r="B97" s="6" t="n">
        <v>45888</v>
      </c>
      <c r="C97" s="6" t="n">
        <v>45901</v>
      </c>
      <c r="D97" s="7" t="n">
        <v>20</v>
      </c>
      <c r="E97" s="18" t="n">
        <f aca="false">C97 - B97 +1</f>
        <v>14</v>
      </c>
      <c r="F97" s="18" t="n">
        <f aca="false">NETWORKDAYS(B97, C97, holiday!A$2:A$500)</f>
        <v>10</v>
      </c>
      <c r="G97" s="19" t="n">
        <f aca="false">D97/F97</f>
        <v>2</v>
      </c>
      <c r="H97" s="20" t="n">
        <f aca="false">_xlfn.FLOOR.MATH(G97, 0.25)</f>
        <v>2</v>
      </c>
      <c r="I97" s="20" t="n">
        <f aca="false">H97 + 0.25</f>
        <v>2.25</v>
      </c>
      <c r="J97" s="2" t="b">
        <f aca="false">COUNTIF(assign!$B$1:$B$493, A97) &gt; 0</f>
        <v>1</v>
      </c>
      <c r="K97" s="2" t="b">
        <f aca="false">C97&gt;misc!$A$2</f>
        <v>1</v>
      </c>
      <c r="L97" s="2" t="b">
        <f aca="false">AND(ISNUMBER(B97), ISNUMBER(C97), B97&lt;=C97)</f>
        <v>1</v>
      </c>
    </row>
    <row r="98" customFormat="false" ht="12.75" hidden="false" customHeight="false" outlineLevel="0" collapsed="false">
      <c r="A98" s="1" t="s">
        <v>121</v>
      </c>
      <c r="B98" s="6" t="n">
        <v>45658</v>
      </c>
      <c r="C98" s="6" t="n">
        <v>45738</v>
      </c>
      <c r="D98" s="1" t="n">
        <v>20</v>
      </c>
      <c r="E98" s="18" t="n">
        <f aca="false">C98 - B98 +1</f>
        <v>81</v>
      </c>
      <c r="F98" s="18" t="n">
        <f aca="false">NETWORKDAYS(B98, C98, holiday!A$2:A$500)</f>
        <v>57</v>
      </c>
      <c r="G98" s="19" t="n">
        <f aca="false">D98/F98</f>
        <v>0.350877192982456</v>
      </c>
      <c r="H98" s="20" t="n">
        <f aca="false">_xlfn.FLOOR.MATH(G98, 0.25)</f>
        <v>0.25</v>
      </c>
      <c r="I98" s="20" t="n">
        <f aca="false">H98 + 0.25</f>
        <v>0.5</v>
      </c>
      <c r="J98" s="2" t="b">
        <f aca="false">COUNTIF(assign!$B$1:$B$493, A98) &gt; 0</f>
        <v>1</v>
      </c>
      <c r="K98" s="2" t="b">
        <f aca="false">C98&gt;misc!$A$2</f>
        <v>1</v>
      </c>
      <c r="L98" s="2" t="b">
        <f aca="false">AND(ISNUMBER(B98), ISNUMBER(C98), B98&lt;=C98)</f>
        <v>1</v>
      </c>
    </row>
    <row r="99" customFormat="false" ht="12.75" hidden="false" customHeight="false" outlineLevel="0" collapsed="false">
      <c r="A99" s="1" t="s">
        <v>122</v>
      </c>
      <c r="B99" s="6" t="n">
        <v>45739</v>
      </c>
      <c r="C99" s="6" t="n">
        <v>45747</v>
      </c>
      <c r="D99" s="1" t="n">
        <v>10</v>
      </c>
      <c r="E99" s="18" t="n">
        <f aca="false">C99 - B99 +1</f>
        <v>9</v>
      </c>
      <c r="F99" s="18" t="n">
        <f aca="false">NETWORKDAYS(B99, C99, holiday!A$2:A$500)</f>
        <v>6</v>
      </c>
      <c r="G99" s="19" t="n">
        <f aca="false">D99/F99</f>
        <v>1.66666666666667</v>
      </c>
      <c r="H99" s="20" t="n">
        <f aca="false">_xlfn.FLOOR.MATH(G99, 0.25)</f>
        <v>1.5</v>
      </c>
      <c r="I99" s="20" t="n">
        <f aca="false">H99 + 0.25</f>
        <v>1.75</v>
      </c>
      <c r="J99" s="2" t="b">
        <f aca="false">COUNTIF(assign!$B$1:$B$493, A99) &gt; 0</f>
        <v>1</v>
      </c>
      <c r="K99" s="2" t="b">
        <f aca="false">C99&gt;misc!$A$2</f>
        <v>1</v>
      </c>
      <c r="L99" s="2" t="b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123</v>
      </c>
      <c r="B100" s="6" t="n">
        <v>45689</v>
      </c>
      <c r="C100" s="6" t="n">
        <v>45704</v>
      </c>
      <c r="D100" s="1" t="n">
        <v>60</v>
      </c>
      <c r="E100" s="18" t="n">
        <f aca="false">C100 - B100 +1</f>
        <v>16</v>
      </c>
      <c r="F100" s="18" t="n">
        <f aca="false">NETWORKDAYS(B100, C100, holiday!A$2:A$500)</f>
        <v>10</v>
      </c>
      <c r="G100" s="19" t="n">
        <f aca="false">D100/F100</f>
        <v>6</v>
      </c>
      <c r="H100" s="20" t="n">
        <f aca="false">_xlfn.FLOOR.MATH(G100, 0.25)</f>
        <v>6</v>
      </c>
      <c r="I100" s="20" t="n">
        <f aca="false">H100 + 0.25</f>
        <v>6.25</v>
      </c>
      <c r="J100" s="2" t="b">
        <f aca="false">COUNTIF(assign!$B$1:$B$493, A100) &gt; 0</f>
        <v>1</v>
      </c>
      <c r="K100" s="2" t="b">
        <f aca="false">C100&gt;misc!$A$2</f>
        <v>1</v>
      </c>
      <c r="L100" s="2" t="b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124</v>
      </c>
      <c r="B101" s="6" t="n">
        <v>45705</v>
      </c>
      <c r="C101" s="6" t="n">
        <v>45915</v>
      </c>
      <c r="D101" s="1" t="n">
        <v>60</v>
      </c>
      <c r="E101" s="18" t="n">
        <f aca="false">C101 - B101 +1</f>
        <v>211</v>
      </c>
      <c r="F101" s="18" t="n">
        <f aca="false">NETWORKDAYS(B101, C101, holiday!A$2:A$500)</f>
        <v>150</v>
      </c>
      <c r="G101" s="19" t="n">
        <f aca="false">D101/F101</f>
        <v>0.4</v>
      </c>
      <c r="H101" s="20" t="n">
        <f aca="false">_xlfn.FLOOR.MATH(G101, 0.25)</f>
        <v>0.25</v>
      </c>
      <c r="I101" s="20" t="n">
        <f aca="false">H101 + 0.25</f>
        <v>0.5</v>
      </c>
      <c r="J101" s="2" t="b">
        <f aca="false">COUNTIF(assign!$B$1:$B$493, A101) &gt; 0</f>
        <v>1</v>
      </c>
      <c r="K101" s="2" t="b">
        <f aca="false">C101&gt;misc!$A$2</f>
        <v>1</v>
      </c>
      <c r="L101" s="2" t="b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125</v>
      </c>
      <c r="B102" s="6" t="n">
        <v>45916</v>
      </c>
      <c r="C102" s="6" t="n">
        <v>45931</v>
      </c>
      <c r="D102" s="1" t="n">
        <v>20</v>
      </c>
      <c r="E102" s="18" t="n">
        <f aca="false">C102 - B102 +1</f>
        <v>16</v>
      </c>
      <c r="F102" s="18" t="n">
        <f aca="false">NETWORKDAYS(B102, C102, holiday!A$2:A$500)</f>
        <v>12</v>
      </c>
      <c r="G102" s="19" t="n">
        <f aca="false">D102/F102</f>
        <v>1.66666666666667</v>
      </c>
      <c r="H102" s="20" t="n">
        <f aca="false">_xlfn.FLOOR.MATH(G102, 0.25)</f>
        <v>1.5</v>
      </c>
      <c r="I102" s="20" t="n">
        <f aca="false">H102 + 0.25</f>
        <v>1.75</v>
      </c>
      <c r="J102" s="2" t="b">
        <f aca="false">COUNTIF(assign!$B$1:$B$493, A102) &gt; 0</f>
        <v>1</v>
      </c>
      <c r="K102" s="2" t="b">
        <f aca="false">C102&gt;misc!$A$2</f>
        <v>1</v>
      </c>
      <c r="L102" s="2" t="b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126</v>
      </c>
      <c r="B103" s="6" t="n">
        <v>45703</v>
      </c>
      <c r="C103" s="6" t="n">
        <v>45718</v>
      </c>
      <c r="D103" s="1" t="n">
        <v>20</v>
      </c>
      <c r="E103" s="18" t="n">
        <f aca="false">C103 - B103 +1</f>
        <v>16</v>
      </c>
      <c r="F103" s="18" t="n">
        <f aca="false">NETWORKDAYS(B103, C103, holiday!A$2:A$500)</f>
        <v>10</v>
      </c>
      <c r="G103" s="19" t="n">
        <f aca="false">D103/F103</f>
        <v>2</v>
      </c>
      <c r="H103" s="20" t="n">
        <f aca="false">_xlfn.FLOOR.MATH(G103, 0.25)</f>
        <v>2</v>
      </c>
      <c r="I103" s="20" t="n">
        <f aca="false">H103 + 0.25</f>
        <v>2.25</v>
      </c>
      <c r="J103" s="2" t="b">
        <f aca="false">COUNTIF(assign!$B$1:$B$493, A103) &gt; 0</f>
        <v>1</v>
      </c>
      <c r="K103" s="2" t="b">
        <f aca="false">C103&gt;misc!$A$2</f>
        <v>1</v>
      </c>
      <c r="L103" s="2" t="b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127</v>
      </c>
      <c r="B104" s="6" t="n">
        <v>45719</v>
      </c>
      <c r="C104" s="6" t="n">
        <v>45889</v>
      </c>
      <c r="D104" s="1" t="n">
        <v>20</v>
      </c>
      <c r="E104" s="18" t="n">
        <f aca="false">C104 - B104 +1</f>
        <v>171</v>
      </c>
      <c r="F104" s="18" t="n">
        <f aca="false">NETWORKDAYS(B104, C104, holiday!A$2:A$500)</f>
        <v>122</v>
      </c>
      <c r="G104" s="19" t="n">
        <f aca="false">D104/F104</f>
        <v>0.163934426229508</v>
      </c>
      <c r="H104" s="20" t="n">
        <f aca="false">_xlfn.FLOOR.MATH(G104, 0.25)</f>
        <v>0</v>
      </c>
      <c r="I104" s="20" t="n">
        <f aca="false">H104 + 0.25</f>
        <v>0.25</v>
      </c>
      <c r="J104" s="2" t="b">
        <f aca="false">COUNTIF(assign!$B$1:$B$493, A104) &gt; 0</f>
        <v>1</v>
      </c>
      <c r="K104" s="2" t="b">
        <f aca="false">C104&gt;misc!$A$2</f>
        <v>1</v>
      </c>
      <c r="L104" s="2" t="b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128</v>
      </c>
      <c r="B105" s="6" t="n">
        <v>45890</v>
      </c>
      <c r="C105" s="6" t="n">
        <v>45901</v>
      </c>
      <c r="D105" s="1" t="n">
        <v>10</v>
      </c>
      <c r="E105" s="18" t="n">
        <f aca="false">C105 - B105 +1</f>
        <v>12</v>
      </c>
      <c r="F105" s="18" t="n">
        <f aca="false">NETWORKDAYS(B105, C105, holiday!A$2:A$500)</f>
        <v>8</v>
      </c>
      <c r="G105" s="19" t="n">
        <f aca="false">D105/F105</f>
        <v>1.25</v>
      </c>
      <c r="H105" s="20" t="n">
        <f aca="false">_xlfn.FLOOR.MATH(G105, 0.25)</f>
        <v>1.25</v>
      </c>
      <c r="I105" s="20" t="n">
        <f aca="false">H105 + 0.25</f>
        <v>1.5</v>
      </c>
      <c r="J105" s="2" t="b">
        <f aca="false">COUNTIF(assign!$B$1:$B$493, A105) &gt; 0</f>
        <v>1</v>
      </c>
      <c r="K105" s="2" t="b">
        <f aca="false">C105&gt;misc!$A$2</f>
        <v>1</v>
      </c>
      <c r="L105" s="2" t="b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129</v>
      </c>
      <c r="B106" s="6" t="n">
        <v>45658</v>
      </c>
      <c r="C106" s="6" t="n">
        <v>45748</v>
      </c>
      <c r="D106" s="1" t="n">
        <v>10</v>
      </c>
      <c r="E106" s="18" t="n">
        <f aca="false">C106 - B106 +1</f>
        <v>91</v>
      </c>
      <c r="F106" s="18" t="n">
        <f aca="false">NETWORKDAYS(B106, C106, holiday!A$2:A$500)</f>
        <v>64</v>
      </c>
      <c r="G106" s="19" t="n">
        <f aca="false">D106/F106</f>
        <v>0.15625</v>
      </c>
      <c r="H106" s="20" t="n">
        <f aca="false">_xlfn.FLOOR.MATH(G106, 0.25)</f>
        <v>0</v>
      </c>
      <c r="I106" s="20" t="n">
        <f aca="false">H106 + 0.25</f>
        <v>0.25</v>
      </c>
      <c r="J106" s="2" t="b">
        <f aca="false">COUNTIF(assign!$B$1:$B$493, A106) &gt; 0</f>
        <v>1</v>
      </c>
      <c r="K106" s="2" t="b">
        <f aca="false">C106&gt;misc!$A$2</f>
        <v>1</v>
      </c>
      <c r="L106" s="2" t="b">
        <f aca="false">AND(ISNUMBER(B106), ISNUMBER(C106), B106&lt;=C106)</f>
        <v>1</v>
      </c>
    </row>
    <row r="107" customFormat="false" ht="12.75" hidden="false" customHeight="false" outlineLevel="0" collapsed="false">
      <c r="A107" s="1" t="s">
        <v>130</v>
      </c>
      <c r="B107" s="6" t="n">
        <v>45749</v>
      </c>
      <c r="C107" s="6" t="n">
        <v>45779</v>
      </c>
      <c r="D107" s="1" t="n">
        <v>5</v>
      </c>
      <c r="E107" s="18" t="n">
        <f aca="false">C107 - B107 +1</f>
        <v>31</v>
      </c>
      <c r="F107" s="18" t="n">
        <f aca="false">NETWORKDAYS(B107, C107, holiday!A$2:A$500)</f>
        <v>22</v>
      </c>
      <c r="G107" s="19" t="n">
        <f aca="false">D107/F107</f>
        <v>0.227272727272727</v>
      </c>
      <c r="H107" s="20" t="n">
        <f aca="false">_xlfn.FLOOR.MATH(G107, 0.25)</f>
        <v>0</v>
      </c>
      <c r="I107" s="20" t="n">
        <f aca="false">H107 + 0.25</f>
        <v>0.25</v>
      </c>
      <c r="J107" s="2" t="b">
        <f aca="false">COUNTIF(assign!$B$1:$B$493, A107) &gt; 0</f>
        <v>1</v>
      </c>
      <c r="K107" s="2" t="b">
        <f aca="false">C107&gt;misc!$A$2</f>
        <v>1</v>
      </c>
      <c r="L107" s="2" t="b">
        <f aca="false">AND(ISNUMBER(B107), ISNUMBER(C107), B107&lt;=C107)</f>
        <v>1</v>
      </c>
    </row>
    <row r="108" customFormat="false" ht="12.75" hidden="false" customHeight="false" outlineLevel="0" collapsed="false">
      <c r="A108" s="1" t="s">
        <v>131</v>
      </c>
      <c r="B108" s="6" t="n">
        <v>45658</v>
      </c>
      <c r="C108" s="6" t="n">
        <v>45828</v>
      </c>
      <c r="D108" s="1" t="n">
        <v>10</v>
      </c>
      <c r="E108" s="18" t="n">
        <f aca="false">C108 - B108 +1</f>
        <v>171</v>
      </c>
      <c r="F108" s="18" t="n">
        <f aca="false">NETWORKDAYS(B108, C108, holiday!A$2:A$500)</f>
        <v>121</v>
      </c>
      <c r="G108" s="19" t="n">
        <f aca="false">D108/F108</f>
        <v>0.0826446280991736</v>
      </c>
      <c r="H108" s="20" t="n">
        <f aca="false">_xlfn.FLOOR.MATH(G108, 0.25)</f>
        <v>0</v>
      </c>
      <c r="I108" s="20" t="n">
        <f aca="false">H108 + 0.25</f>
        <v>0.25</v>
      </c>
      <c r="J108" s="2" t="b">
        <f aca="false">COUNTIF(assign!$B$1:$B$493, A108) &gt; 0</f>
        <v>1</v>
      </c>
      <c r="K108" s="2" t="b">
        <f aca="false">C108&gt;misc!$A$2</f>
        <v>1</v>
      </c>
      <c r="L108" s="2" t="b">
        <f aca="false">AND(ISNUMBER(B108), ISNUMBER(C108), B108&lt;=C108)</f>
        <v>1</v>
      </c>
    </row>
    <row r="109" customFormat="false" ht="12.75" hidden="false" customHeight="false" outlineLevel="0" collapsed="false">
      <c r="A109" s="1" t="s">
        <v>132</v>
      </c>
      <c r="B109" s="6" t="n">
        <v>45829</v>
      </c>
      <c r="C109" s="6" t="n">
        <v>45874</v>
      </c>
      <c r="D109" s="1" t="n">
        <v>5</v>
      </c>
      <c r="E109" s="18" t="n">
        <f aca="false">C109 - B109 +1</f>
        <v>46</v>
      </c>
      <c r="F109" s="18" t="n">
        <f aca="false">NETWORKDAYS(B109, C109, holiday!A$2:A$500)</f>
        <v>32</v>
      </c>
      <c r="G109" s="19" t="n">
        <f aca="false">D109/F109</f>
        <v>0.15625</v>
      </c>
      <c r="H109" s="20" t="n">
        <f aca="false">_xlfn.FLOOR.MATH(G109, 0.25)</f>
        <v>0</v>
      </c>
      <c r="I109" s="20" t="n">
        <f aca="false">H109 + 0.25</f>
        <v>0.25</v>
      </c>
      <c r="J109" s="2" t="b">
        <f aca="false">COUNTIF(assign!$B$1:$B$493, A109) &gt; 0</f>
        <v>1</v>
      </c>
      <c r="K109" s="2" t="b">
        <f aca="false">C109&gt;misc!$A$2</f>
        <v>1</v>
      </c>
      <c r="L109" s="2" t="b">
        <f aca="false">AND(ISNUMBER(B109), ISNUMBER(C109), B109&lt;=C109)</f>
        <v>1</v>
      </c>
    </row>
    <row r="110" customFormat="false" ht="12.75" hidden="false" customHeight="false" outlineLevel="0" collapsed="false">
      <c r="A110" s="1" t="s">
        <v>133</v>
      </c>
      <c r="B110" s="6" t="n">
        <v>45658</v>
      </c>
      <c r="C110" s="6" t="n">
        <v>45813</v>
      </c>
      <c r="D110" s="1" t="n">
        <v>15</v>
      </c>
      <c r="E110" s="18" t="n">
        <f aca="false">C110 - B110 +1</f>
        <v>156</v>
      </c>
      <c r="F110" s="18" t="n">
        <f aca="false">NETWORKDAYS(B110, C110, holiday!A$2:A$500)</f>
        <v>110</v>
      </c>
      <c r="G110" s="19" t="n">
        <f aca="false">D110/F110</f>
        <v>0.136363636363636</v>
      </c>
      <c r="H110" s="20" t="n">
        <f aca="false">_xlfn.FLOOR.MATH(G110, 0.25)</f>
        <v>0</v>
      </c>
      <c r="I110" s="20" t="n">
        <f aca="false">H110 + 0.25</f>
        <v>0.25</v>
      </c>
      <c r="J110" s="2" t="b">
        <f aca="false">COUNTIF(assign!$B$1:$B$493, A110) &gt; 0</f>
        <v>1</v>
      </c>
      <c r="K110" s="2" t="b">
        <f aca="false">C110&gt;misc!$A$2</f>
        <v>1</v>
      </c>
      <c r="L110" s="2" t="b">
        <f aca="false">AND(ISNUMBER(B110), ISNUMBER(C110), B110&lt;=C110)</f>
        <v>1</v>
      </c>
    </row>
    <row r="111" customFormat="false" ht="12.75" hidden="false" customHeight="false" outlineLevel="0" collapsed="false">
      <c r="A111" s="1" t="s">
        <v>134</v>
      </c>
      <c r="B111" s="6" t="n">
        <v>45814</v>
      </c>
      <c r="C111" s="6" t="n">
        <v>45844</v>
      </c>
      <c r="D111" s="1" t="n">
        <v>5</v>
      </c>
      <c r="E111" s="18" t="n">
        <f aca="false">C111 - B111 +1</f>
        <v>31</v>
      </c>
      <c r="F111" s="18" t="n">
        <f aca="false">NETWORKDAYS(B111, C111, holiday!A$2:A$500)</f>
        <v>21</v>
      </c>
      <c r="G111" s="19" t="n">
        <f aca="false">D111/F111</f>
        <v>0.238095238095238</v>
      </c>
      <c r="H111" s="20" t="n">
        <f aca="false">_xlfn.FLOOR.MATH(G111, 0.25)</f>
        <v>0</v>
      </c>
      <c r="I111" s="20" t="n">
        <f aca="false">H111 + 0.25</f>
        <v>0.25</v>
      </c>
      <c r="J111" s="2" t="b">
        <f aca="false">COUNTIF(assign!$B$1:$B$493, A111) &gt; 0</f>
        <v>1</v>
      </c>
      <c r="K111" s="2" t="b">
        <f aca="false">C111&gt;misc!$A$2</f>
        <v>1</v>
      </c>
      <c r="L111" s="2" t="b">
        <f aca="false">AND(ISNUMBER(B111), ISNUMBER(C111), B111&lt;=C111)</f>
        <v>1</v>
      </c>
    </row>
    <row r="112" customFormat="false" ht="12.75" hidden="false" customHeight="false" outlineLevel="0" collapsed="false">
      <c r="A112" s="1" t="s">
        <v>135</v>
      </c>
      <c r="B112" s="6" t="n">
        <v>45658</v>
      </c>
      <c r="C112" s="6" t="n">
        <v>45713</v>
      </c>
      <c r="D112" s="1" t="n">
        <v>5</v>
      </c>
      <c r="E112" s="18" t="n">
        <f aca="false">C112 - B112 +1</f>
        <v>56</v>
      </c>
      <c r="F112" s="18" t="n">
        <f aca="false">NETWORKDAYS(B112, C112, holiday!A$2:A$500)</f>
        <v>39</v>
      </c>
      <c r="G112" s="19" t="n">
        <f aca="false">D112/F112</f>
        <v>0.128205128205128</v>
      </c>
      <c r="H112" s="20" t="n">
        <f aca="false">_xlfn.FLOOR.MATH(G112, 0.25)</f>
        <v>0</v>
      </c>
      <c r="I112" s="20" t="n">
        <f aca="false">H112 + 0.25</f>
        <v>0.25</v>
      </c>
      <c r="J112" s="2" t="b">
        <f aca="false">COUNTIF(assign!$B$1:$B$493, A112) &gt; 0</f>
        <v>1</v>
      </c>
      <c r="K112" s="2" t="b">
        <f aca="false">C112&gt;misc!$A$2</f>
        <v>1</v>
      </c>
      <c r="L112" s="2" t="b">
        <f aca="false">AND(ISNUMBER(B112), ISNUMBER(C112), B112&lt;=C112)</f>
        <v>1</v>
      </c>
    </row>
    <row r="113" customFormat="false" ht="12.75" hidden="false" customHeight="false" outlineLevel="0" collapsed="false">
      <c r="A113" s="1" t="s">
        <v>136</v>
      </c>
      <c r="B113" s="6" t="n">
        <v>45714</v>
      </c>
      <c r="C113" s="6" t="n">
        <v>45759</v>
      </c>
      <c r="D113" s="1" t="n">
        <v>5</v>
      </c>
      <c r="E113" s="18" t="n">
        <f aca="false">C113 - B113 +1</f>
        <v>46</v>
      </c>
      <c r="F113" s="18" t="n">
        <f aca="false">NETWORKDAYS(B113, C113, holiday!A$2:A$500)</f>
        <v>33</v>
      </c>
      <c r="G113" s="19" t="n">
        <f aca="false">D113/F113</f>
        <v>0.151515151515152</v>
      </c>
      <c r="H113" s="20" t="n">
        <f aca="false">_xlfn.FLOOR.MATH(G113, 0.25)</f>
        <v>0</v>
      </c>
      <c r="I113" s="20" t="n">
        <f aca="false">H113 + 0.25</f>
        <v>0.25</v>
      </c>
      <c r="J113" s="2" t="b">
        <f aca="false">COUNTIF(assign!$B$1:$B$493, A113) &gt; 0</f>
        <v>1</v>
      </c>
      <c r="K113" s="2" t="b">
        <f aca="false">C113&gt;misc!$A$2</f>
        <v>1</v>
      </c>
      <c r="L113" s="2" t="b">
        <f aca="false">AND(ISNUMBER(B113), ISNUMBER(C113), B113&lt;=C113)</f>
        <v>1</v>
      </c>
    </row>
    <row r="114" customFormat="false" ht="12.75" hidden="false" customHeight="false" outlineLevel="0" collapsed="false">
      <c r="A114" s="1" t="s">
        <v>137</v>
      </c>
      <c r="B114" s="6" t="n">
        <v>45658</v>
      </c>
      <c r="C114" s="6" t="n">
        <v>45731</v>
      </c>
      <c r="D114" s="1" t="n">
        <v>5</v>
      </c>
      <c r="E114" s="18" t="n">
        <f aca="false">C114 - B114 +1</f>
        <v>74</v>
      </c>
      <c r="F114" s="18" t="n">
        <f aca="false">NETWORKDAYS(B114, C114, holiday!A$2:A$500)</f>
        <v>52</v>
      </c>
      <c r="G114" s="19" t="n">
        <f aca="false">D114/F114</f>
        <v>0.0961538461538462</v>
      </c>
      <c r="H114" s="20" t="n">
        <f aca="false">_xlfn.FLOOR.MATH(G114, 0.25)</f>
        <v>0</v>
      </c>
      <c r="I114" s="20" t="n">
        <f aca="false">H114 + 0.25</f>
        <v>0.25</v>
      </c>
      <c r="J114" s="2" t="b">
        <f aca="false">COUNTIF(assign!$B$1:$B$493, A114) &gt; 0</f>
        <v>1</v>
      </c>
      <c r="K114" s="2" t="b">
        <f aca="false">C114&gt;misc!$A$2</f>
        <v>1</v>
      </c>
      <c r="L114" s="2" t="b">
        <f aca="false">AND(ISNUMBER(B114), ISNUMBER(C114), B114&lt;=C114)</f>
        <v>1</v>
      </c>
    </row>
    <row r="115" customFormat="false" ht="12.75" hidden="false" customHeight="false" outlineLevel="0" collapsed="false">
      <c r="A115" s="1" t="s">
        <v>138</v>
      </c>
      <c r="B115" s="6" t="n">
        <v>45749</v>
      </c>
      <c r="C115" s="6" t="n">
        <v>45794</v>
      </c>
      <c r="D115" s="7" t="n">
        <v>8</v>
      </c>
      <c r="E115" s="18" t="n">
        <f aca="false">C115 - B115 +1</f>
        <v>46</v>
      </c>
      <c r="F115" s="18" t="n">
        <f aca="false">NETWORKDAYS(B115, C115, holiday!A$2:A$500)</f>
        <v>32</v>
      </c>
      <c r="G115" s="19" t="n">
        <f aca="false">D115/F115</f>
        <v>0.25</v>
      </c>
      <c r="H115" s="20" t="n">
        <f aca="false">_xlfn.FLOOR.MATH(G115, 0.25)</f>
        <v>0.25</v>
      </c>
      <c r="I115" s="20" t="n">
        <f aca="false">H115 + 0.25</f>
        <v>0.5</v>
      </c>
      <c r="J115" s="2" t="b">
        <f aca="false">COUNTIF(assign!$B$1:$B$493, A115) &gt; 0</f>
        <v>1</v>
      </c>
      <c r="K115" s="2" t="b">
        <f aca="false">C115&gt;misc!$A$2</f>
        <v>1</v>
      </c>
      <c r="L115" s="2" t="b">
        <f aca="false">AND(ISNUMBER(B115), ISNUMBER(C115), B115&lt;=C115)</f>
        <v>1</v>
      </c>
    </row>
    <row r="116" customFormat="false" ht="12.75" hidden="false" customHeight="false" outlineLevel="0" collapsed="false">
      <c r="A116" s="1" t="s">
        <v>139</v>
      </c>
      <c r="B116" s="6" t="n">
        <v>45658</v>
      </c>
      <c r="C116" s="6" t="n">
        <v>45789</v>
      </c>
      <c r="D116" s="7" t="n">
        <v>10</v>
      </c>
      <c r="E116" s="18" t="n">
        <f aca="false">C116 - B116 +1</f>
        <v>132</v>
      </c>
      <c r="F116" s="18" t="n">
        <f aca="false">NETWORKDAYS(B116, C116, holiday!A$2:A$500)</f>
        <v>92</v>
      </c>
      <c r="G116" s="19" t="n">
        <f aca="false">D116/F116</f>
        <v>0.108695652173913</v>
      </c>
      <c r="H116" s="20" t="n">
        <f aca="false">_xlfn.FLOOR.MATH(G116, 0.25)</f>
        <v>0</v>
      </c>
      <c r="I116" s="20" t="n">
        <f aca="false">H116 + 0.25</f>
        <v>0.25</v>
      </c>
      <c r="J116" s="2" t="b">
        <f aca="false">COUNTIF(assign!$B$1:$B$493, A116) &gt; 0</f>
        <v>1</v>
      </c>
      <c r="K116" s="2" t="b">
        <f aca="false">C116&gt;misc!$A$2</f>
        <v>1</v>
      </c>
      <c r="L116" s="2" t="b">
        <f aca="false">AND(ISNUMBER(B116), ISNUMBER(C116), B116&lt;=C116)</f>
        <v>1</v>
      </c>
    </row>
    <row r="117" customFormat="false" ht="12.75" hidden="false" customHeight="false" outlineLevel="0" collapsed="false">
      <c r="A117" s="1" t="s">
        <v>140</v>
      </c>
      <c r="B117" s="6" t="n">
        <v>45790</v>
      </c>
      <c r="C117" s="6" t="n">
        <v>45835</v>
      </c>
      <c r="D117" s="7" t="n">
        <v>8</v>
      </c>
      <c r="E117" s="18" t="n">
        <f aca="false">C117 - B117 +1</f>
        <v>46</v>
      </c>
      <c r="F117" s="18" t="n">
        <f aca="false">NETWORKDAYS(B117, C117, holiday!A$2:A$500)</f>
        <v>34</v>
      </c>
      <c r="G117" s="19" t="n">
        <f aca="false">D117/F117</f>
        <v>0.235294117647059</v>
      </c>
      <c r="H117" s="20" t="n">
        <f aca="false">_xlfn.FLOOR.MATH(G117, 0.25)</f>
        <v>0</v>
      </c>
      <c r="I117" s="20" t="n">
        <f aca="false">H117 + 0.25</f>
        <v>0.25</v>
      </c>
      <c r="J117" s="2" t="b">
        <f aca="false">COUNTIF(assign!$B$1:$B$493, A117) &gt; 0</f>
        <v>1</v>
      </c>
      <c r="K117" s="2" t="b">
        <f aca="false">C117&gt;misc!$A$2</f>
        <v>1</v>
      </c>
      <c r="L117" s="2" t="b">
        <f aca="false">AND(ISNUMBER(B117), ISNUMBER(C117), B117&lt;=C117)</f>
        <v>1</v>
      </c>
    </row>
    <row r="118" customFormat="false" ht="12.75" hidden="false" customHeight="false" outlineLevel="0" collapsed="false">
      <c r="A118" s="1" t="s">
        <v>141</v>
      </c>
      <c r="B118" s="6" t="n">
        <v>45717</v>
      </c>
      <c r="C118" s="6" t="n">
        <v>45740</v>
      </c>
      <c r="D118" s="7" t="n">
        <v>15</v>
      </c>
      <c r="E118" s="18" t="n">
        <f aca="false">C118 - B118 +1</f>
        <v>24</v>
      </c>
      <c r="F118" s="18" t="n">
        <f aca="false">NETWORKDAYS(B118, C118, holiday!A$2:A$500)</f>
        <v>16</v>
      </c>
      <c r="G118" s="19" t="n">
        <f aca="false">D118/F118</f>
        <v>0.9375</v>
      </c>
      <c r="H118" s="20" t="n">
        <f aca="false">_xlfn.FLOOR.MATH(G118, 0.25)</f>
        <v>0.75</v>
      </c>
      <c r="I118" s="20" t="n">
        <f aca="false">H118 + 0.25</f>
        <v>1</v>
      </c>
      <c r="J118" s="2" t="b">
        <f aca="false">COUNTIF(assign!$B$1:$B$493, A118) &gt; 0</f>
        <v>1</v>
      </c>
      <c r="K118" s="2" t="b">
        <f aca="false">C118&gt;misc!$A$2</f>
        <v>1</v>
      </c>
      <c r="L118" s="2" t="b">
        <f aca="false">AND(ISNUMBER(B118), ISNUMBER(C118), B118&lt;=C118)</f>
        <v>1</v>
      </c>
    </row>
    <row r="119" customFormat="false" ht="12.75" hidden="false" customHeight="false" outlineLevel="0" collapsed="false">
      <c r="A119" s="1" t="s">
        <v>142</v>
      </c>
      <c r="B119" s="6" t="n">
        <v>45741</v>
      </c>
      <c r="C119" s="6" t="n">
        <v>45870</v>
      </c>
      <c r="D119" s="7" t="n">
        <v>10</v>
      </c>
      <c r="E119" s="18" t="n">
        <f aca="false">C119 - B119 +1</f>
        <v>130</v>
      </c>
      <c r="F119" s="18" t="n">
        <f aca="false">NETWORKDAYS(B119, C119, holiday!A$2:A$500)</f>
        <v>93</v>
      </c>
      <c r="G119" s="19" t="n">
        <f aca="false">D119/F119</f>
        <v>0.10752688172043</v>
      </c>
      <c r="H119" s="20" t="n">
        <f aca="false">_xlfn.FLOOR.MATH(G119, 0.25)</f>
        <v>0</v>
      </c>
      <c r="I119" s="20" t="n">
        <f aca="false">H119 + 0.25</f>
        <v>0.25</v>
      </c>
      <c r="J119" s="2" t="b">
        <f aca="false">COUNTIF(assign!$B$1:$B$493, A119) &gt; 0</f>
        <v>1</v>
      </c>
      <c r="K119" s="2" t="b">
        <f aca="false">C119&gt;misc!$A$2</f>
        <v>1</v>
      </c>
      <c r="L119" s="2" t="b">
        <f aca="false">AND(ISNUMBER(B119), ISNUMBER(C119), B119&lt;=C119)</f>
        <v>1</v>
      </c>
    </row>
    <row r="120" customFormat="false" ht="12.75" hidden="false" customHeight="false" outlineLevel="0" collapsed="false">
      <c r="A120" s="1" t="s">
        <v>143</v>
      </c>
      <c r="B120" s="6" t="n">
        <v>45871</v>
      </c>
      <c r="C120" s="6" t="n">
        <v>45916</v>
      </c>
      <c r="D120" s="7" t="n">
        <v>5</v>
      </c>
      <c r="E120" s="18" t="n">
        <f aca="false">C120 - B120 +1</f>
        <v>46</v>
      </c>
      <c r="F120" s="18" t="n">
        <f aca="false">NETWORKDAYS(B120, C120, holiday!A$2:A$500)</f>
        <v>32</v>
      </c>
      <c r="G120" s="19" t="n">
        <f aca="false">D120/F120</f>
        <v>0.15625</v>
      </c>
      <c r="H120" s="20" t="n">
        <f aca="false">_xlfn.FLOOR.MATH(G120, 0.25)</f>
        <v>0</v>
      </c>
      <c r="I120" s="20" t="n">
        <f aca="false">H120 + 0.25</f>
        <v>0.25</v>
      </c>
      <c r="J120" s="2" t="b">
        <f aca="false">COUNTIF(assign!$B$1:$B$493, A120) &gt; 0</f>
        <v>1</v>
      </c>
      <c r="K120" s="2" t="b">
        <f aca="false">C120&gt;misc!$A$2</f>
        <v>1</v>
      </c>
      <c r="L120" s="2" t="b">
        <f aca="false">AND(ISNUMBER(B120), ISNUMBER(C120), B120&lt;=C120)</f>
        <v>1</v>
      </c>
    </row>
    <row r="121" customFormat="false" ht="12.75" hidden="false" customHeight="false" outlineLevel="0" collapsed="false">
      <c r="A121" s="1" t="s">
        <v>144</v>
      </c>
      <c r="B121" s="6" t="n">
        <v>45737</v>
      </c>
      <c r="C121" s="6" t="n">
        <v>45766</v>
      </c>
      <c r="D121" s="7" t="n">
        <v>36</v>
      </c>
      <c r="E121" s="18" t="n">
        <f aca="false">C121 - B121 +1</f>
        <v>30</v>
      </c>
      <c r="F121" s="18" t="n">
        <f aca="false">NETWORKDAYS(B121, C121, holiday!A$2:A$500)</f>
        <v>21</v>
      </c>
      <c r="G121" s="19" t="n">
        <f aca="false">D121/F121</f>
        <v>1.71428571428571</v>
      </c>
      <c r="H121" s="20" t="n">
        <f aca="false">_xlfn.FLOOR.MATH(G121, 0.25)</f>
        <v>1.5</v>
      </c>
      <c r="I121" s="20" t="n">
        <f aca="false">H121 + 0.25</f>
        <v>1.75</v>
      </c>
      <c r="J121" s="2" t="b">
        <f aca="false">COUNTIF(assign!$B$1:$B$493, A121) &gt; 0</f>
        <v>1</v>
      </c>
      <c r="K121" s="2" t="b">
        <f aca="false">C121&gt;misc!$A$2</f>
        <v>1</v>
      </c>
      <c r="L121" s="2" t="b">
        <f aca="false">AND(ISNUMBER(B121), ISNUMBER(C121), B121&lt;=C121)</f>
        <v>1</v>
      </c>
    </row>
    <row r="122" customFormat="false" ht="12.75" hidden="false" customHeight="false" outlineLevel="0" collapsed="false">
      <c r="A122" s="1" t="s">
        <v>145</v>
      </c>
      <c r="B122" s="6" t="n">
        <v>45767</v>
      </c>
      <c r="C122" s="6" t="n">
        <v>45962</v>
      </c>
      <c r="D122" s="7" t="n">
        <v>10</v>
      </c>
      <c r="E122" s="18" t="n">
        <f aca="false">C122 - B122 +1</f>
        <v>196</v>
      </c>
      <c r="F122" s="18" t="n">
        <f aca="false">NETWORKDAYS(B122, C122, holiday!A$2:A$500)</f>
        <v>139</v>
      </c>
      <c r="G122" s="19" t="n">
        <f aca="false">D122/F122</f>
        <v>0.0719424460431655</v>
      </c>
      <c r="H122" s="20" t="n">
        <f aca="false">_xlfn.FLOOR.MATH(G122, 0.25)</f>
        <v>0</v>
      </c>
      <c r="I122" s="20" t="n">
        <f aca="false">H122 + 0.25</f>
        <v>0.25</v>
      </c>
      <c r="J122" s="2" t="b">
        <f aca="false">COUNTIF(assign!$B$1:$B$493, A122) &gt; 0</f>
        <v>1</v>
      </c>
      <c r="K122" s="2" t="b">
        <f aca="false">C122&gt;misc!$A$2</f>
        <v>1</v>
      </c>
      <c r="L122" s="2" t="b">
        <f aca="false">AND(ISNUMBER(B122), ISNUMBER(C122), B122&lt;=C122)</f>
        <v>1</v>
      </c>
    </row>
    <row r="123" customFormat="false" ht="12.75" hidden="false" customHeight="false" outlineLevel="0" collapsed="false">
      <c r="A123" s="1" t="s">
        <v>146</v>
      </c>
      <c r="B123" s="6" t="n">
        <v>45963</v>
      </c>
      <c r="C123" s="6" t="n">
        <v>45991</v>
      </c>
      <c r="D123" s="7" t="n">
        <v>5</v>
      </c>
      <c r="E123" s="18" t="n">
        <f aca="false">C123 - B123 +1</f>
        <v>29</v>
      </c>
      <c r="F123" s="18" t="n">
        <f aca="false">NETWORKDAYS(B123, C123, holiday!A$2:A$500)</f>
        <v>20</v>
      </c>
      <c r="G123" s="19" t="n">
        <f aca="false">D123/F123</f>
        <v>0.25</v>
      </c>
      <c r="H123" s="20" t="n">
        <f aca="false">_xlfn.FLOOR.MATH(G123, 0.25)</f>
        <v>0.25</v>
      </c>
      <c r="I123" s="20" t="n">
        <f aca="false">H123 + 0.25</f>
        <v>0.5</v>
      </c>
      <c r="J123" s="2" t="b">
        <f aca="false">COUNTIF(assign!$B$1:$B$493, A123) &gt; 0</f>
        <v>1</v>
      </c>
      <c r="K123" s="2" t="b">
        <f aca="false">C123&gt;misc!$A$2</f>
        <v>1</v>
      </c>
      <c r="L123" s="2" t="b">
        <f aca="false">AND(ISNUMBER(B123), ISNUMBER(C123), B123&lt;=C123)</f>
        <v>1</v>
      </c>
    </row>
    <row r="124" customFormat="false" ht="12.75" hidden="false" customHeight="false" outlineLevel="0" collapsed="false">
      <c r="A124" s="1" t="s">
        <v>147</v>
      </c>
      <c r="B124" s="6" t="n">
        <v>45737</v>
      </c>
      <c r="C124" s="6" t="n">
        <v>45766</v>
      </c>
      <c r="D124" s="7" t="n">
        <v>15</v>
      </c>
      <c r="E124" s="18" t="n">
        <f aca="false">C124 - B124 +1</f>
        <v>30</v>
      </c>
      <c r="F124" s="18" t="n">
        <f aca="false">NETWORKDAYS(B124, C124, holiday!A$2:A$500)</f>
        <v>21</v>
      </c>
      <c r="G124" s="19" t="n">
        <f aca="false">D124/F124</f>
        <v>0.714285714285714</v>
      </c>
      <c r="H124" s="20" t="n">
        <f aca="false">_xlfn.FLOOR.MATH(G124, 0.25)</f>
        <v>0.5</v>
      </c>
      <c r="I124" s="20" t="n">
        <f aca="false">H124 + 0.25</f>
        <v>0.75</v>
      </c>
      <c r="J124" s="2" t="b">
        <f aca="false">COUNTIF(assign!$B$1:$B$493, A124) &gt; 0</f>
        <v>1</v>
      </c>
      <c r="K124" s="2" t="b">
        <f aca="false">C124&gt;misc!$A$2</f>
        <v>1</v>
      </c>
      <c r="L124" s="2" t="b">
        <f aca="false">AND(ISNUMBER(B124), ISNUMBER(C124), B124&lt;=C124)</f>
        <v>1</v>
      </c>
    </row>
    <row r="125" customFormat="false" ht="12.75" hidden="false" customHeight="false" outlineLevel="0" collapsed="false">
      <c r="A125" s="1" t="s">
        <v>148</v>
      </c>
      <c r="B125" s="6" t="n">
        <v>45767</v>
      </c>
      <c r="C125" s="6" t="n">
        <v>45962</v>
      </c>
      <c r="D125" s="7" t="n">
        <v>10</v>
      </c>
      <c r="E125" s="18" t="n">
        <f aca="false">C125 - B125 +1</f>
        <v>196</v>
      </c>
      <c r="F125" s="18" t="n">
        <f aca="false">NETWORKDAYS(B125, C125, holiday!A$2:A$500)</f>
        <v>139</v>
      </c>
      <c r="G125" s="19" t="n">
        <f aca="false">D125/F125</f>
        <v>0.0719424460431655</v>
      </c>
      <c r="H125" s="20" t="n">
        <f aca="false">_xlfn.FLOOR.MATH(G125, 0.25)</f>
        <v>0</v>
      </c>
      <c r="I125" s="20" t="n">
        <f aca="false">H125 + 0.25</f>
        <v>0.25</v>
      </c>
      <c r="J125" s="2" t="b">
        <f aca="false">COUNTIF(assign!$B$1:$B$493, A125) &gt; 0</f>
        <v>1</v>
      </c>
      <c r="K125" s="2" t="b">
        <f aca="false">C125&gt;misc!$A$2</f>
        <v>1</v>
      </c>
      <c r="L125" s="2" t="b">
        <f aca="false">AND(ISNUMBER(B125), ISNUMBER(C125), B125&lt;=C125)</f>
        <v>1</v>
      </c>
    </row>
    <row r="126" customFormat="false" ht="12.75" hidden="false" customHeight="false" outlineLevel="0" collapsed="false">
      <c r="A126" s="1" t="s">
        <v>149</v>
      </c>
      <c r="B126" s="6" t="n">
        <v>45963</v>
      </c>
      <c r="C126" s="6" t="n">
        <v>45991</v>
      </c>
      <c r="D126" s="7" t="n">
        <v>5</v>
      </c>
      <c r="E126" s="18" t="n">
        <f aca="false">C126 - B126 +1</f>
        <v>29</v>
      </c>
      <c r="F126" s="18" t="n">
        <f aca="false">NETWORKDAYS(B126, C126, holiday!A$2:A$500)</f>
        <v>20</v>
      </c>
      <c r="G126" s="19" t="n">
        <f aca="false">D126/F126</f>
        <v>0.25</v>
      </c>
      <c r="H126" s="20" t="n">
        <f aca="false">_xlfn.FLOOR.MATH(G126, 0.25)</f>
        <v>0.25</v>
      </c>
      <c r="I126" s="20" t="n">
        <f aca="false">H126 + 0.25</f>
        <v>0.5</v>
      </c>
      <c r="J126" s="2" t="b">
        <f aca="false">COUNTIF(assign!$B$1:$B$493, A126) &gt; 0</f>
        <v>1</v>
      </c>
      <c r="K126" s="2" t="b">
        <f aca="false">C126&gt;misc!$A$2</f>
        <v>1</v>
      </c>
      <c r="L126" s="2" t="b">
        <f aca="false">AND(ISNUMBER(B126), ISNUMBER(C126), B126&lt;=C126)</f>
        <v>1</v>
      </c>
    </row>
    <row r="127" customFormat="false" ht="12.75" hidden="false" customHeight="false" outlineLevel="0" collapsed="false">
      <c r="A127" s="1" t="s">
        <v>150</v>
      </c>
      <c r="B127" s="6" t="n">
        <v>45658</v>
      </c>
      <c r="C127" s="6" t="n">
        <v>45748</v>
      </c>
      <c r="D127" s="7" t="n">
        <v>8</v>
      </c>
      <c r="E127" s="18" t="n">
        <f aca="false">C127 - B127 +1</f>
        <v>91</v>
      </c>
      <c r="F127" s="18" t="n">
        <f aca="false">NETWORKDAYS(B127, C127, holiday!A$2:A$500)</f>
        <v>64</v>
      </c>
      <c r="G127" s="19" t="n">
        <f aca="false">D127/F127</f>
        <v>0.125</v>
      </c>
      <c r="H127" s="20" t="n">
        <f aca="false">_xlfn.FLOOR.MATH(G127, 0.25)</f>
        <v>0</v>
      </c>
      <c r="I127" s="20" t="n">
        <f aca="false">H127 + 0.25</f>
        <v>0.25</v>
      </c>
      <c r="J127" s="2" t="b">
        <f aca="false">COUNTIF(assign!$B$1:$B$493, A127) &gt; 0</f>
        <v>1</v>
      </c>
      <c r="K127" s="2" t="b">
        <f aca="false">C127&gt;misc!$A$2</f>
        <v>1</v>
      </c>
      <c r="L127" s="2" t="b">
        <f aca="false">AND(ISNUMBER(B127), ISNUMBER(C127), B127&lt;=C127)</f>
        <v>1</v>
      </c>
    </row>
    <row r="128" customFormat="false" ht="12.75" hidden="false" customHeight="false" outlineLevel="0" collapsed="false">
      <c r="A128" s="1" t="s">
        <v>151</v>
      </c>
      <c r="B128" s="6" t="n">
        <v>45749</v>
      </c>
      <c r="C128" s="6" t="n">
        <v>45779</v>
      </c>
      <c r="D128" s="7" t="n">
        <v>8</v>
      </c>
      <c r="E128" s="18" t="n">
        <f aca="false">C128 - B128 +1</f>
        <v>31</v>
      </c>
      <c r="F128" s="18" t="n">
        <f aca="false">NETWORKDAYS(B128, C128, holiday!A$2:A$500)</f>
        <v>22</v>
      </c>
      <c r="G128" s="19" t="n">
        <f aca="false">D128/F128</f>
        <v>0.363636363636364</v>
      </c>
      <c r="H128" s="20" t="n">
        <f aca="false">_xlfn.FLOOR.MATH(G128, 0.25)</f>
        <v>0.25</v>
      </c>
      <c r="I128" s="20" t="n">
        <f aca="false">H128 + 0.25</f>
        <v>0.5</v>
      </c>
      <c r="J128" s="2" t="b">
        <f aca="false">COUNTIF(assign!$B$1:$B$493, A128) &gt; 0</f>
        <v>1</v>
      </c>
      <c r="K128" s="2" t="b">
        <f aca="false">C128&gt;misc!$A$2</f>
        <v>1</v>
      </c>
      <c r="L128" s="2" t="b">
        <f aca="false">AND(ISNUMBER(B128), ISNUMBER(C128), B128&lt;=C128)</f>
        <v>1</v>
      </c>
    </row>
    <row r="129" customFormat="false" ht="12.75" hidden="false" customHeight="false" outlineLevel="0" collapsed="false">
      <c r="A129" s="1" t="s">
        <v>152</v>
      </c>
      <c r="B129" s="6" t="n">
        <v>45658</v>
      </c>
      <c r="C129" s="6" t="n">
        <v>45901</v>
      </c>
      <c r="D129" s="7" t="n">
        <v>15</v>
      </c>
      <c r="E129" s="18" t="n">
        <f aca="false">C129 - B129 +1</f>
        <v>244</v>
      </c>
      <c r="F129" s="18" t="n">
        <f aca="false">NETWORKDAYS(B129, C129, holiday!A$2:A$500)</f>
        <v>172</v>
      </c>
      <c r="G129" s="19" t="n">
        <f aca="false">D129/F129</f>
        <v>0.0872093023255814</v>
      </c>
      <c r="H129" s="20" t="n">
        <f aca="false">_xlfn.FLOOR.MATH(G129, 0.25)</f>
        <v>0</v>
      </c>
      <c r="I129" s="20" t="n">
        <f aca="false">H129 + 0.25</f>
        <v>0.25</v>
      </c>
      <c r="J129" s="2" t="b">
        <f aca="false">COUNTIF(assign!$B$1:$B$493, A129) &gt; 0</f>
        <v>1</v>
      </c>
      <c r="K129" s="2" t="b">
        <f aca="false">C129&gt;misc!$A$2</f>
        <v>1</v>
      </c>
      <c r="L129" s="2" t="b">
        <f aca="false">AND(ISNUMBER(B129), ISNUMBER(C129), B129&lt;=C129)</f>
        <v>1</v>
      </c>
    </row>
    <row r="130" customFormat="false" ht="12.75" hidden="false" customHeight="false" outlineLevel="0" collapsed="false">
      <c r="A130" s="1" t="s">
        <v>153</v>
      </c>
      <c r="B130" s="6" t="n">
        <v>45902</v>
      </c>
      <c r="C130" s="6" t="n">
        <v>45947</v>
      </c>
      <c r="D130" s="7" t="n">
        <v>5</v>
      </c>
      <c r="E130" s="18" t="n">
        <f aca="false">C130 - B130 +1</f>
        <v>46</v>
      </c>
      <c r="F130" s="18" t="n">
        <f aca="false">NETWORKDAYS(B130, C130, holiday!A$2:A$500)</f>
        <v>34</v>
      </c>
      <c r="G130" s="19" t="n">
        <f aca="false">D130/F130</f>
        <v>0.147058823529412</v>
      </c>
      <c r="H130" s="20" t="n">
        <f aca="false">_xlfn.FLOOR.MATH(G130, 0.25)</f>
        <v>0</v>
      </c>
      <c r="I130" s="20" t="n">
        <f aca="false">H130 + 0.25</f>
        <v>0.25</v>
      </c>
      <c r="J130" s="2" t="b">
        <f aca="false">COUNTIF(assign!$B$1:$B$493, A130) &gt; 0</f>
        <v>1</v>
      </c>
      <c r="K130" s="2" t="b">
        <f aca="false">C130&gt;misc!$A$2</f>
        <v>1</v>
      </c>
      <c r="L130" s="2" t="b">
        <f aca="false">AND(ISNUMBER(B130), ISNUMBER(C130), B130&lt;=C130)</f>
        <v>1</v>
      </c>
    </row>
    <row r="131" customFormat="false" ht="12.75" hidden="false" customHeight="false" outlineLevel="0" collapsed="false">
      <c r="A131" s="1" t="s">
        <v>154</v>
      </c>
      <c r="B131" s="6" t="n">
        <v>45658</v>
      </c>
      <c r="C131" s="6" t="n">
        <v>45931</v>
      </c>
      <c r="D131" s="7" t="n">
        <v>30</v>
      </c>
      <c r="E131" s="18" t="n">
        <f aca="false">C131 - B131 +1</f>
        <v>274</v>
      </c>
      <c r="F131" s="18" t="n">
        <f aca="false">NETWORKDAYS(B131, C131, holiday!A$2:A$500)</f>
        <v>194</v>
      </c>
      <c r="G131" s="19" t="n">
        <f aca="false">D131/F131</f>
        <v>0.154639175257732</v>
      </c>
      <c r="H131" s="20" t="n">
        <f aca="false">_xlfn.FLOOR.MATH(G131, 0.25)</f>
        <v>0</v>
      </c>
      <c r="I131" s="20" t="n">
        <f aca="false">H131 + 0.25</f>
        <v>0.25</v>
      </c>
      <c r="J131" s="2" t="b">
        <f aca="false">COUNTIF(assign!$B$1:$B$493, A131) &gt; 0</f>
        <v>1</v>
      </c>
      <c r="K131" s="2" t="b">
        <f aca="false">C131&gt;misc!$A$2</f>
        <v>1</v>
      </c>
      <c r="L131" s="2" t="b">
        <f aca="false">AND(ISNUMBER(B131), ISNUMBER(C131), B131&lt;=C131)</f>
        <v>1</v>
      </c>
    </row>
    <row r="132" customFormat="false" ht="12.75" hidden="false" customHeight="false" outlineLevel="0" collapsed="false">
      <c r="A132" s="1" t="s">
        <v>155</v>
      </c>
      <c r="B132" s="6" t="n">
        <v>45932</v>
      </c>
      <c r="C132" s="6" t="n">
        <v>45962</v>
      </c>
      <c r="D132" s="7" t="n">
        <v>12</v>
      </c>
      <c r="E132" s="18" t="n">
        <f aca="false">C132 - B132 +1</f>
        <v>31</v>
      </c>
      <c r="F132" s="18" t="n">
        <f aca="false">NETWORKDAYS(B132, C132, holiday!A$2:A$500)</f>
        <v>22</v>
      </c>
      <c r="G132" s="19" t="n">
        <f aca="false">D132/F132</f>
        <v>0.545454545454545</v>
      </c>
      <c r="H132" s="20" t="n">
        <f aca="false">_xlfn.FLOOR.MATH(G132, 0.25)</f>
        <v>0.5</v>
      </c>
      <c r="I132" s="20" t="n">
        <f aca="false">H132 + 0.25</f>
        <v>0.75</v>
      </c>
      <c r="J132" s="2" t="b">
        <f aca="false">COUNTIF(assign!$B$1:$B$493, A132) &gt; 0</f>
        <v>1</v>
      </c>
      <c r="K132" s="2" t="b">
        <f aca="false">C132&gt;misc!$A$2</f>
        <v>1</v>
      </c>
      <c r="L132" s="2" t="b">
        <f aca="false">AND(ISNUMBER(B132), ISNUMBER(C132), B132&lt;=C132)</f>
        <v>1</v>
      </c>
    </row>
    <row r="133" customFormat="false" ht="12.75" hidden="false" customHeight="false" outlineLevel="0" collapsed="false">
      <c r="A133" s="1" t="s">
        <v>156</v>
      </c>
      <c r="B133" s="6" t="n">
        <v>45698</v>
      </c>
      <c r="C133" s="6" t="n">
        <v>45715</v>
      </c>
      <c r="D133" s="7" t="n">
        <v>10</v>
      </c>
      <c r="E133" s="18" t="n">
        <f aca="false">C133 - B133 +1</f>
        <v>18</v>
      </c>
      <c r="F133" s="18" t="n">
        <f aca="false">NETWORKDAYS(B133, C133, holiday!A$2:A$500)</f>
        <v>14</v>
      </c>
      <c r="G133" s="19" t="n">
        <f aca="false">D133/F133</f>
        <v>0.714285714285714</v>
      </c>
      <c r="H133" s="20" t="n">
        <f aca="false">_xlfn.FLOOR.MATH(G133, 0.25)</f>
        <v>0.5</v>
      </c>
      <c r="I133" s="20" t="n">
        <f aca="false">H133 + 0.25</f>
        <v>0.75</v>
      </c>
      <c r="J133" s="2" t="b">
        <f aca="false">COUNTIF(assign!$B$1:$B$493, A133) &gt; 0</f>
        <v>1</v>
      </c>
      <c r="K133" s="2" t="b">
        <f aca="false">C133&gt;misc!$A$2</f>
        <v>1</v>
      </c>
      <c r="L133" s="2" t="b">
        <f aca="false">AND(ISNUMBER(B133), ISNUMBER(C133), B133&lt;=C133)</f>
        <v>1</v>
      </c>
    </row>
    <row r="134" customFormat="false" ht="12.75" hidden="false" customHeight="false" outlineLevel="0" collapsed="false">
      <c r="A134" s="1" t="s">
        <v>157</v>
      </c>
      <c r="B134" s="6" t="n">
        <v>45716</v>
      </c>
      <c r="C134" s="6" t="n">
        <v>45838</v>
      </c>
      <c r="D134" s="7" t="n">
        <v>10</v>
      </c>
      <c r="E134" s="18" t="n">
        <f aca="false">C134 - B134 +1</f>
        <v>123</v>
      </c>
      <c r="F134" s="18" t="n">
        <f aca="false">NETWORKDAYS(B134, C134, holiday!A$2:A$500)</f>
        <v>86</v>
      </c>
      <c r="G134" s="19" t="n">
        <f aca="false">D134/F134</f>
        <v>0.116279069767442</v>
      </c>
      <c r="H134" s="20" t="n">
        <f aca="false">_xlfn.FLOOR.MATH(G134, 0.25)</f>
        <v>0</v>
      </c>
      <c r="I134" s="20" t="n">
        <f aca="false">H134 + 0.25</f>
        <v>0.25</v>
      </c>
      <c r="J134" s="2" t="b">
        <f aca="false">COUNTIF(assign!$B$1:$B$493, A134) &gt; 0</f>
        <v>1</v>
      </c>
      <c r="K134" s="2" t="b">
        <f aca="false">C134&gt;misc!$A$2</f>
        <v>1</v>
      </c>
      <c r="L134" s="2" t="b">
        <f aca="false">AND(ISNUMBER(B134), ISNUMBER(C134), B134&lt;=C134)</f>
        <v>1</v>
      </c>
    </row>
    <row r="135" customFormat="false" ht="12.75" hidden="false" customHeight="false" outlineLevel="0" collapsed="false">
      <c r="A135" s="1" t="s">
        <v>158</v>
      </c>
      <c r="B135" s="6" t="n">
        <v>45839</v>
      </c>
      <c r="C135" s="6" t="n">
        <v>45884</v>
      </c>
      <c r="D135" s="7" t="n">
        <v>5</v>
      </c>
      <c r="E135" s="18" t="n">
        <f aca="false">C135 - B135 +1</f>
        <v>46</v>
      </c>
      <c r="F135" s="18" t="n">
        <f aca="false">NETWORKDAYS(B135, C135, holiday!A$2:A$500)</f>
        <v>34</v>
      </c>
      <c r="G135" s="19" t="n">
        <f aca="false">D135/F135</f>
        <v>0.147058823529412</v>
      </c>
      <c r="H135" s="20" t="n">
        <f aca="false">_xlfn.FLOOR.MATH(G135, 0.25)</f>
        <v>0</v>
      </c>
      <c r="I135" s="20" t="n">
        <f aca="false">H135 + 0.25</f>
        <v>0.25</v>
      </c>
      <c r="J135" s="2" t="b">
        <f aca="false">COUNTIF(assign!$B$1:$B$493, A135) &gt; 0</f>
        <v>1</v>
      </c>
      <c r="K135" s="2" t="b">
        <f aca="false">C135&gt;misc!$A$2</f>
        <v>1</v>
      </c>
      <c r="L135" s="2" t="b">
        <f aca="false">AND(ISNUMBER(B135), ISNUMBER(C135), B135&lt;=C135)</f>
        <v>1</v>
      </c>
    </row>
    <row r="136" customFormat="false" ht="12.75" hidden="false" customHeight="false" outlineLevel="0" collapsed="false">
      <c r="A136" s="1" t="s">
        <v>159</v>
      </c>
      <c r="B136" s="6" t="n">
        <v>45803</v>
      </c>
      <c r="C136" s="6" t="n">
        <v>45822</v>
      </c>
      <c r="D136" s="7" t="n">
        <v>10</v>
      </c>
      <c r="E136" s="18" t="n">
        <f aca="false">C136 - B136 +1</f>
        <v>20</v>
      </c>
      <c r="F136" s="18" t="n">
        <f aca="false">NETWORKDAYS(B136, C136, holiday!A$2:A$500)</f>
        <v>15</v>
      </c>
      <c r="G136" s="19" t="n">
        <f aca="false">D136/F136</f>
        <v>0.666666666666667</v>
      </c>
      <c r="H136" s="20" t="n">
        <f aca="false">_xlfn.FLOOR.MATH(G136, 0.25)</f>
        <v>0.5</v>
      </c>
      <c r="I136" s="20" t="n">
        <f aca="false">H136 + 0.25</f>
        <v>0.75</v>
      </c>
      <c r="J136" s="2" t="b">
        <f aca="false">COUNTIF(assign!$B$1:$B$493, A136) &gt; 0</f>
        <v>1</v>
      </c>
      <c r="K136" s="2" t="b">
        <f aca="false">C136&gt;misc!$A$2</f>
        <v>1</v>
      </c>
      <c r="L136" s="2" t="b">
        <f aca="false">AND(ISNUMBER(B136), ISNUMBER(C136), B136&lt;=C136)</f>
        <v>1</v>
      </c>
    </row>
    <row r="137" customFormat="false" ht="12.75" hidden="false" customHeight="false" outlineLevel="0" collapsed="false">
      <c r="A137" s="1" t="s">
        <v>160</v>
      </c>
      <c r="B137" s="6" t="n">
        <v>45823</v>
      </c>
      <c r="C137" s="6" t="n">
        <v>46021</v>
      </c>
      <c r="D137" s="7" t="n">
        <v>10</v>
      </c>
      <c r="E137" s="18" t="n">
        <f aca="false">C137 - B137 +1</f>
        <v>199</v>
      </c>
      <c r="F137" s="18" t="n">
        <f aca="false">NETWORKDAYS(B137, C137, holiday!A$2:A$500)</f>
        <v>142</v>
      </c>
      <c r="G137" s="19" t="n">
        <f aca="false">D137/F137</f>
        <v>0.0704225352112676</v>
      </c>
      <c r="H137" s="20" t="n">
        <f aca="false">_xlfn.FLOOR.MATH(G137, 0.25)</f>
        <v>0</v>
      </c>
      <c r="I137" s="20" t="n">
        <f aca="false">H137 + 0.25</f>
        <v>0.25</v>
      </c>
      <c r="J137" s="2" t="b">
        <f aca="false">COUNTIF(assign!$B$1:$B$493, A137) &gt; 0</f>
        <v>1</v>
      </c>
      <c r="K137" s="2" t="b">
        <f aca="false">C137&gt;misc!$A$2</f>
        <v>1</v>
      </c>
      <c r="L137" s="2" t="b">
        <f aca="false">AND(ISNUMBER(B137), ISNUMBER(C137), B137&lt;=C137)</f>
        <v>1</v>
      </c>
    </row>
    <row r="138" customFormat="false" ht="12.75" hidden="false" customHeight="false" outlineLevel="0" collapsed="false">
      <c r="A138" s="1" t="s">
        <v>161</v>
      </c>
      <c r="B138" s="6" t="n">
        <v>46022</v>
      </c>
      <c r="C138" s="6" t="n">
        <v>46053</v>
      </c>
      <c r="D138" s="7" t="n">
        <v>5</v>
      </c>
      <c r="E138" s="18" t="n">
        <f aca="false">C138 - B138 +1</f>
        <v>32</v>
      </c>
      <c r="F138" s="18" t="n">
        <f aca="false">NETWORKDAYS(B138, C138, holiday!A$2:A$500)</f>
        <v>23</v>
      </c>
      <c r="G138" s="19" t="n">
        <f aca="false">D138/F138</f>
        <v>0.217391304347826</v>
      </c>
      <c r="H138" s="20" t="n">
        <f aca="false">_xlfn.FLOOR.MATH(G138, 0.25)</f>
        <v>0</v>
      </c>
      <c r="I138" s="20" t="n">
        <f aca="false">H138 + 0.25</f>
        <v>0.25</v>
      </c>
      <c r="J138" s="2" t="b">
        <f aca="false">COUNTIF(assign!$B$1:$B$493, A138) &gt; 0</f>
        <v>1</v>
      </c>
      <c r="K138" s="2" t="b">
        <f aca="false">C138&gt;misc!$A$2</f>
        <v>1</v>
      </c>
      <c r="L138" s="2" t="b">
        <f aca="false">AND(ISNUMBER(B138), ISNUMBER(C138), B138&lt;=C138)</f>
        <v>1</v>
      </c>
    </row>
    <row r="139" customFormat="false" ht="12.75" hidden="false" customHeight="false" outlineLevel="0" collapsed="false">
      <c r="A139" s="1" t="s">
        <v>162</v>
      </c>
      <c r="B139" s="6" t="n">
        <v>45833</v>
      </c>
      <c r="C139" s="6" t="n">
        <v>45847</v>
      </c>
      <c r="D139" s="7" t="n">
        <v>10</v>
      </c>
      <c r="E139" s="18" t="n">
        <f aca="false">C139 - B139 +1</f>
        <v>15</v>
      </c>
      <c r="F139" s="18" t="n">
        <f aca="false">NETWORKDAYS(B139, C139, holiday!A$2:A$500)</f>
        <v>11</v>
      </c>
      <c r="G139" s="19" t="n">
        <f aca="false">D139/F139</f>
        <v>0.909090909090909</v>
      </c>
      <c r="H139" s="20" t="n">
        <f aca="false">_xlfn.FLOOR.MATH(G139, 0.25)</f>
        <v>0.75</v>
      </c>
      <c r="I139" s="20" t="n">
        <f aca="false">H139 + 0.25</f>
        <v>1</v>
      </c>
      <c r="J139" s="2" t="b">
        <f aca="false">COUNTIF(assign!$B$1:$B$493, A139) &gt; 0</f>
        <v>1</v>
      </c>
      <c r="K139" s="2" t="b">
        <f aca="false">C139&gt;misc!$A$2</f>
        <v>1</v>
      </c>
      <c r="L139" s="2" t="b">
        <f aca="false">AND(ISNUMBER(B139), ISNUMBER(C139), B139&lt;=C139)</f>
        <v>1</v>
      </c>
    </row>
    <row r="140" customFormat="false" ht="12.75" hidden="false" customHeight="false" outlineLevel="0" collapsed="false">
      <c r="A140" s="1" t="s">
        <v>163</v>
      </c>
      <c r="B140" s="6" t="n">
        <v>45848</v>
      </c>
      <c r="C140" s="6" t="n">
        <v>46021</v>
      </c>
      <c r="D140" s="7" t="n">
        <v>10</v>
      </c>
      <c r="E140" s="18" t="n">
        <f aca="false">C140 - B140 +1</f>
        <v>174</v>
      </c>
      <c r="F140" s="18" t="n">
        <f aca="false">NETWORKDAYS(B140, C140, holiday!A$2:A$500)</f>
        <v>124</v>
      </c>
      <c r="G140" s="19" t="n">
        <f aca="false">D140/F140</f>
        <v>0.0806451612903226</v>
      </c>
      <c r="H140" s="20" t="n">
        <f aca="false">_xlfn.FLOOR.MATH(G140, 0.25)</f>
        <v>0</v>
      </c>
      <c r="I140" s="20" t="n">
        <f aca="false">H140 + 0.25</f>
        <v>0.25</v>
      </c>
      <c r="J140" s="2" t="b">
        <f aca="false">COUNTIF(assign!$B$1:$B$493, A140) &gt; 0</f>
        <v>1</v>
      </c>
      <c r="K140" s="2" t="b">
        <f aca="false">C140&gt;misc!$A$2</f>
        <v>1</v>
      </c>
      <c r="L140" s="2" t="b">
        <f aca="false">AND(ISNUMBER(B140), ISNUMBER(C140), B140&lt;=C140)</f>
        <v>1</v>
      </c>
    </row>
    <row r="141" customFormat="false" ht="12.75" hidden="false" customHeight="false" outlineLevel="0" collapsed="false">
      <c r="A141" s="1" t="s">
        <v>164</v>
      </c>
      <c r="B141" s="6" t="n">
        <v>46022</v>
      </c>
      <c r="C141" s="6" t="n">
        <v>46053</v>
      </c>
      <c r="D141" s="7" t="n">
        <v>8</v>
      </c>
      <c r="E141" s="18" t="n">
        <f aca="false">C141 - B141 +1</f>
        <v>32</v>
      </c>
      <c r="F141" s="18" t="n">
        <f aca="false">NETWORKDAYS(B141, C141, holiday!A$2:A$500)</f>
        <v>23</v>
      </c>
      <c r="G141" s="19" t="n">
        <f aca="false">D141/F141</f>
        <v>0.347826086956522</v>
      </c>
      <c r="H141" s="20" t="n">
        <f aca="false">_xlfn.FLOOR.MATH(G141, 0.25)</f>
        <v>0.25</v>
      </c>
      <c r="I141" s="20" t="n">
        <f aca="false">H141 + 0.25</f>
        <v>0.5</v>
      </c>
      <c r="J141" s="2" t="b">
        <f aca="false">COUNTIF(assign!$B$1:$B$493, A141) &gt; 0</f>
        <v>1</v>
      </c>
      <c r="K141" s="2" t="b">
        <f aca="false">C141&gt;misc!$A$2</f>
        <v>1</v>
      </c>
      <c r="L141" s="2" t="b">
        <f aca="false">AND(ISNUMBER(B141), ISNUMBER(C141), B141&lt;=C141)</f>
        <v>1</v>
      </c>
    </row>
    <row r="142" customFormat="false" ht="12.75" hidden="false" customHeight="false" outlineLevel="0" collapsed="false">
      <c r="A142" s="1" t="s">
        <v>165</v>
      </c>
      <c r="B142" s="6" t="n">
        <v>45684</v>
      </c>
      <c r="C142" s="6" t="n">
        <v>45689</v>
      </c>
      <c r="D142" s="7" t="n">
        <v>12</v>
      </c>
      <c r="E142" s="18" t="n">
        <f aca="false">C142 - B142 +1</f>
        <v>6</v>
      </c>
      <c r="F142" s="18" t="n">
        <f aca="false">NETWORKDAYS(B142, C142, holiday!A$2:A$500)</f>
        <v>5</v>
      </c>
      <c r="G142" s="19" t="n">
        <f aca="false">D142/F142</f>
        <v>2.4</v>
      </c>
      <c r="H142" s="20" t="n">
        <f aca="false">_xlfn.FLOOR.MATH(G142, 0.25)</f>
        <v>2.25</v>
      </c>
      <c r="I142" s="20" t="n">
        <f aca="false">H142 + 0.25</f>
        <v>2.5</v>
      </c>
      <c r="J142" s="2" t="b">
        <f aca="false">COUNTIF(assign!$B$1:$B$493, A142) &gt; 0</f>
        <v>1</v>
      </c>
      <c r="K142" s="2" t="b">
        <f aca="false">C142&gt;misc!$A$2</f>
        <v>1</v>
      </c>
      <c r="L142" s="2" t="b">
        <f aca="false">AND(ISNUMBER(B142), ISNUMBER(C142), B142&lt;=C142)</f>
        <v>1</v>
      </c>
    </row>
    <row r="143" customFormat="false" ht="12.75" hidden="false" customHeight="false" outlineLevel="0" collapsed="false">
      <c r="A143" s="1" t="s">
        <v>166</v>
      </c>
      <c r="B143" s="6" t="n">
        <v>45690</v>
      </c>
      <c r="C143" s="6" t="n">
        <v>45735</v>
      </c>
      <c r="D143" s="7" t="n">
        <v>24</v>
      </c>
      <c r="E143" s="18" t="n">
        <f aca="false">C143 - B143 +1</f>
        <v>46</v>
      </c>
      <c r="F143" s="18" t="n">
        <f aca="false">NETWORKDAYS(B143, C143, holiday!A$2:A$500)</f>
        <v>33</v>
      </c>
      <c r="G143" s="19" t="n">
        <f aca="false">D143/F143</f>
        <v>0.727272727272727</v>
      </c>
      <c r="H143" s="20" t="n">
        <f aca="false">_xlfn.FLOOR.MATH(G143, 0.25)</f>
        <v>0.5</v>
      </c>
      <c r="I143" s="20" t="n">
        <f aca="false">H143 + 0.25</f>
        <v>0.75</v>
      </c>
      <c r="J143" s="2" t="b">
        <f aca="false">COUNTIF(assign!$B$1:$B$493, A143) &gt; 0</f>
        <v>1</v>
      </c>
      <c r="K143" s="2" t="b">
        <f aca="false">C143&gt;misc!$A$2</f>
        <v>1</v>
      </c>
      <c r="L143" s="2" t="b">
        <f aca="false">AND(ISNUMBER(B143), ISNUMBER(C143), B143&lt;=C143)</f>
        <v>1</v>
      </c>
    </row>
    <row r="144" customFormat="false" ht="12.75" hidden="false" customHeight="false" outlineLevel="0" collapsed="false">
      <c r="A144" s="1" t="s">
        <v>167</v>
      </c>
      <c r="B144" s="6" t="n">
        <v>45736</v>
      </c>
      <c r="C144" s="6" t="n">
        <v>45748</v>
      </c>
      <c r="D144" s="7" t="n">
        <v>8</v>
      </c>
      <c r="E144" s="18" t="n">
        <f aca="false">C144 - B144 +1</f>
        <v>13</v>
      </c>
      <c r="F144" s="18" t="n">
        <f aca="false">NETWORKDAYS(B144, C144, holiday!A$2:A$500)</f>
        <v>9</v>
      </c>
      <c r="G144" s="19" t="n">
        <f aca="false">D144/F144</f>
        <v>0.888888888888889</v>
      </c>
      <c r="H144" s="20" t="n">
        <f aca="false">_xlfn.FLOOR.MATH(G144, 0.25)</f>
        <v>0.75</v>
      </c>
      <c r="I144" s="20" t="n">
        <f aca="false">H144 + 0.25</f>
        <v>1</v>
      </c>
      <c r="J144" s="2" t="b">
        <f aca="false">COUNTIF(assign!$B$1:$B$493, A144) &gt; 0</f>
        <v>1</v>
      </c>
      <c r="K144" s="2" t="b">
        <f aca="false">C144&gt;misc!$A$2</f>
        <v>1</v>
      </c>
      <c r="L144" s="2" t="b">
        <f aca="false">AND(ISNUMBER(B144), ISNUMBER(C144), B144&lt;=C144)</f>
        <v>1</v>
      </c>
    </row>
    <row r="145" customFormat="false" ht="12.75" hidden="false" customHeight="false" outlineLevel="0" collapsed="false">
      <c r="A145" s="1" t="s">
        <v>168</v>
      </c>
      <c r="B145" s="6" t="n">
        <v>45662</v>
      </c>
      <c r="C145" s="6" t="n">
        <v>45672</v>
      </c>
      <c r="D145" s="7" t="n">
        <v>30</v>
      </c>
      <c r="E145" s="18" t="n">
        <f aca="false">C145 - B145 +1</f>
        <v>11</v>
      </c>
      <c r="F145" s="18" t="n">
        <f aca="false">NETWORKDAYS(B145, C145, holiday!A$2:A$500)</f>
        <v>8</v>
      </c>
      <c r="G145" s="19" t="n">
        <f aca="false">D145/F145</f>
        <v>3.75</v>
      </c>
      <c r="H145" s="20" t="n">
        <f aca="false">_xlfn.FLOOR.MATH(G145, 0.25)</f>
        <v>3.75</v>
      </c>
      <c r="I145" s="20" t="n">
        <f aca="false">H145 + 0.25</f>
        <v>4</v>
      </c>
      <c r="J145" s="2" t="b">
        <f aca="false">COUNTIF(assign!$B$1:$B$493, A145) &gt; 0</f>
        <v>1</v>
      </c>
      <c r="K145" s="2" t="b">
        <f aca="false">C145&gt;misc!$A$2</f>
        <v>1</v>
      </c>
      <c r="L145" s="2" t="b">
        <f aca="false">AND(ISNUMBER(B145), ISNUMBER(C145), B145&lt;=C145)</f>
        <v>1</v>
      </c>
    </row>
    <row r="146" customFormat="false" ht="12.75" hidden="false" customHeight="false" outlineLevel="0" collapsed="false">
      <c r="A146" s="1" t="s">
        <v>169</v>
      </c>
      <c r="B146" s="6" t="n">
        <v>45673</v>
      </c>
      <c r="C146" s="6" t="n">
        <v>45853</v>
      </c>
      <c r="D146" s="7" t="n">
        <v>60</v>
      </c>
      <c r="E146" s="18" t="n">
        <f aca="false">C146 - B146 +1</f>
        <v>181</v>
      </c>
      <c r="F146" s="18" t="n">
        <f aca="false">NETWORKDAYS(B146, C146, holiday!A$2:A$500)</f>
        <v>128</v>
      </c>
      <c r="G146" s="19" t="n">
        <f aca="false">D146/F146</f>
        <v>0.46875</v>
      </c>
      <c r="H146" s="20" t="n">
        <f aca="false">_xlfn.FLOOR.MATH(G146, 0.25)</f>
        <v>0.25</v>
      </c>
      <c r="I146" s="20" t="n">
        <f aca="false">H146 + 0.25</f>
        <v>0.5</v>
      </c>
      <c r="J146" s="2" t="b">
        <f aca="false">COUNTIF(assign!$B$1:$B$493, A146) &gt; 0</f>
        <v>1</v>
      </c>
      <c r="K146" s="2" t="b">
        <f aca="false">C146&gt;misc!$A$2</f>
        <v>1</v>
      </c>
      <c r="L146" s="2" t="b">
        <f aca="false">AND(ISNUMBER(B146), ISNUMBER(C146), B146&lt;=C146)</f>
        <v>1</v>
      </c>
    </row>
    <row r="147" customFormat="false" ht="12.75" hidden="false" customHeight="false" outlineLevel="0" collapsed="false">
      <c r="A147" s="1" t="s">
        <v>170</v>
      </c>
      <c r="B147" s="6" t="n">
        <v>45854</v>
      </c>
      <c r="C147" s="6" t="n">
        <v>45873</v>
      </c>
      <c r="D147" s="7" t="n">
        <v>40</v>
      </c>
      <c r="E147" s="18" t="n">
        <f aca="false">C147 - B147 +1</f>
        <v>20</v>
      </c>
      <c r="F147" s="18" t="n">
        <f aca="false">NETWORKDAYS(B147, C147, holiday!A$2:A$500)</f>
        <v>14</v>
      </c>
      <c r="G147" s="19" t="n">
        <f aca="false">D147/F147</f>
        <v>2.85714285714286</v>
      </c>
      <c r="H147" s="20" t="n">
        <f aca="false">_xlfn.FLOOR.MATH(G147, 0.25)</f>
        <v>2.75</v>
      </c>
      <c r="I147" s="20" t="n">
        <f aca="false">H147 + 0.25</f>
        <v>3</v>
      </c>
      <c r="J147" s="2" t="b">
        <f aca="false">COUNTIF(assign!$B$1:$B$493, A147) &gt; 0</f>
        <v>1</v>
      </c>
      <c r="K147" s="2" t="b">
        <f aca="false">C147&gt;misc!$A$2</f>
        <v>1</v>
      </c>
      <c r="L147" s="2" t="b">
        <f aca="false">AND(ISNUMBER(B147), ISNUMBER(C147), B147&lt;=C147)</f>
        <v>1</v>
      </c>
    </row>
    <row r="148" customFormat="false" ht="12.75" hidden="false" customHeight="false" outlineLevel="0" collapsed="false">
      <c r="A148" s="1" t="s">
        <v>171</v>
      </c>
      <c r="B148" s="6" t="n">
        <v>45658</v>
      </c>
      <c r="C148" s="6" t="n">
        <v>45678</v>
      </c>
      <c r="D148" s="7" t="n">
        <v>15</v>
      </c>
      <c r="E148" s="18" t="n">
        <f aca="false">C148 - B148 +1</f>
        <v>21</v>
      </c>
      <c r="F148" s="18" t="n">
        <f aca="false">NETWORKDAYS(B148, C148, holiday!A$2:A$500)</f>
        <v>14</v>
      </c>
      <c r="G148" s="19" t="n">
        <f aca="false">D148/F148</f>
        <v>1.07142857142857</v>
      </c>
      <c r="H148" s="20" t="n">
        <f aca="false">_xlfn.FLOOR.MATH(G148, 0.25)</f>
        <v>1</v>
      </c>
      <c r="I148" s="20" t="n">
        <f aca="false">H148 + 0.25</f>
        <v>1.25</v>
      </c>
      <c r="J148" s="2" t="b">
        <f aca="false">COUNTIF(assign!$B$1:$B$493, A148) &gt; 0</f>
        <v>1</v>
      </c>
      <c r="K148" s="2" t="b">
        <f aca="false">C148&gt;misc!$A$2</f>
        <v>1</v>
      </c>
      <c r="L148" s="2" t="b">
        <f aca="false">AND(ISNUMBER(B148), ISNUMBER(C148), B148&lt;=C148)</f>
        <v>1</v>
      </c>
    </row>
    <row r="149" customFormat="false" ht="12.75" hidden="false" customHeight="false" outlineLevel="0" collapsed="false">
      <c r="A149" s="1" t="s">
        <v>172</v>
      </c>
      <c r="B149" s="6" t="n">
        <v>45679</v>
      </c>
      <c r="C149" s="6" t="n">
        <v>45691</v>
      </c>
      <c r="D149" s="7" t="n">
        <v>5</v>
      </c>
      <c r="E149" s="18" t="n">
        <f aca="false">C149 - B149 +1</f>
        <v>13</v>
      </c>
      <c r="F149" s="18" t="n">
        <f aca="false">NETWORKDAYS(B149, C149, holiday!A$2:A$500)</f>
        <v>9</v>
      </c>
      <c r="G149" s="19" t="n">
        <f aca="false">D149/F149</f>
        <v>0.555555555555556</v>
      </c>
      <c r="H149" s="20" t="n">
        <f aca="false">_xlfn.FLOOR.MATH(G149, 0.25)</f>
        <v>0.5</v>
      </c>
      <c r="I149" s="20" t="n">
        <f aca="false">H149 + 0.25</f>
        <v>0.75</v>
      </c>
      <c r="J149" s="2" t="b">
        <f aca="false">COUNTIF(assign!$B$1:$B$493, A149) &gt; 0</f>
        <v>1</v>
      </c>
      <c r="K149" s="2" t="b">
        <f aca="false">C149&gt;misc!$A$2</f>
        <v>1</v>
      </c>
      <c r="L149" s="2" t="b">
        <f aca="false">AND(ISNUMBER(B149), ISNUMBER(C149), B149&lt;=C149)</f>
        <v>1</v>
      </c>
    </row>
    <row r="150" customFormat="false" ht="12.75" hidden="false" customHeight="false" outlineLevel="0" collapsed="false">
      <c r="A150" s="1" t="s">
        <v>173</v>
      </c>
      <c r="B150" s="6" t="n">
        <v>45809</v>
      </c>
      <c r="C150" s="6" t="n">
        <v>45834</v>
      </c>
      <c r="D150" s="7" t="n">
        <v>40</v>
      </c>
      <c r="E150" s="18" t="n">
        <f aca="false">C150 - B150 +1</f>
        <v>26</v>
      </c>
      <c r="F150" s="18" t="n">
        <f aca="false">NETWORKDAYS(B150, C150, holiday!A$2:A$500)</f>
        <v>19</v>
      </c>
      <c r="G150" s="19" t="n">
        <f aca="false">D150/F150</f>
        <v>2.10526315789474</v>
      </c>
      <c r="H150" s="20" t="n">
        <f aca="false">_xlfn.FLOOR.MATH(G150, 0.25)</f>
        <v>2</v>
      </c>
      <c r="I150" s="20" t="n">
        <f aca="false">H150 + 0.25</f>
        <v>2.25</v>
      </c>
      <c r="J150" s="2" t="b">
        <f aca="false">COUNTIF(assign!$B$1:$B$493, A150) &gt; 0</f>
        <v>1</v>
      </c>
      <c r="K150" s="2" t="b">
        <f aca="false">C150&gt;misc!$A$2</f>
        <v>1</v>
      </c>
      <c r="L150" s="2" t="b">
        <f aca="false">AND(ISNUMBER(B150), ISNUMBER(C150), B150&lt;=C150)</f>
        <v>1</v>
      </c>
    </row>
    <row r="151" customFormat="false" ht="12.75" hidden="false" customHeight="false" outlineLevel="0" collapsed="false">
      <c r="A151" s="1" t="s">
        <v>174</v>
      </c>
      <c r="B151" s="6" t="n">
        <v>45835</v>
      </c>
      <c r="C151" s="6" t="n">
        <v>46335</v>
      </c>
      <c r="D151" s="7" t="n">
        <v>20</v>
      </c>
      <c r="E151" s="18" t="n">
        <f aca="false">C151 - B151 +1</f>
        <v>501</v>
      </c>
      <c r="F151" s="18" t="n">
        <f aca="false">NETWORKDAYS(B151, C151, holiday!A$2:A$500)</f>
        <v>357</v>
      </c>
      <c r="G151" s="19" t="n">
        <f aca="false">D151/F151</f>
        <v>0.0560224089635854</v>
      </c>
      <c r="H151" s="20" t="n">
        <f aca="false">_xlfn.FLOOR.MATH(G151, 0.25)</f>
        <v>0</v>
      </c>
      <c r="I151" s="20" t="n">
        <f aca="false">H151 + 0.25</f>
        <v>0.25</v>
      </c>
      <c r="J151" s="2" t="b">
        <f aca="false">COUNTIF(assign!$B$1:$B$493, A151) &gt; 0</f>
        <v>1</v>
      </c>
      <c r="K151" s="2" t="b">
        <f aca="false">C151&gt;misc!$A$2</f>
        <v>1</v>
      </c>
      <c r="L151" s="2" t="b">
        <f aca="false">AND(ISNUMBER(B151), ISNUMBER(C151), B151&lt;=C151)</f>
        <v>1</v>
      </c>
    </row>
    <row r="152" customFormat="false" ht="12.75" hidden="false" customHeight="false" outlineLevel="0" collapsed="false">
      <c r="A152" s="1" t="s">
        <v>175</v>
      </c>
      <c r="B152" s="6" t="n">
        <v>46336</v>
      </c>
      <c r="C152" s="6" t="n">
        <v>46391</v>
      </c>
      <c r="D152" s="7" t="n">
        <v>20</v>
      </c>
      <c r="E152" s="18" t="n">
        <f aca="false">C152 - B152 +1</f>
        <v>56</v>
      </c>
      <c r="F152" s="18" t="n">
        <f aca="false">NETWORKDAYS(B152, C152, holiday!A$2:A$500)</f>
        <v>40</v>
      </c>
      <c r="G152" s="19" t="n">
        <f aca="false">D152/F152</f>
        <v>0.5</v>
      </c>
      <c r="H152" s="20" t="n">
        <f aca="false">_xlfn.FLOOR.MATH(G152, 0.25)</f>
        <v>0.5</v>
      </c>
      <c r="I152" s="20" t="n">
        <f aca="false">H152 + 0.25</f>
        <v>0.75</v>
      </c>
      <c r="J152" s="2" t="b">
        <f aca="false">COUNTIF(assign!$B$1:$B$493, A152) &gt; 0</f>
        <v>1</v>
      </c>
      <c r="K152" s="2" t="b">
        <f aca="false">C152&gt;misc!$A$2</f>
        <v>1</v>
      </c>
      <c r="L152" s="2" t="b">
        <f aca="false">AND(ISNUMBER(B152), ISNUMBER(C152), B152&lt;=C152)</f>
        <v>1</v>
      </c>
    </row>
    <row r="153" customFormat="false" ht="12.75" hidden="false" customHeight="false" outlineLevel="0" collapsed="false">
      <c r="A153" s="1" t="s">
        <v>176</v>
      </c>
      <c r="B153" s="6" t="n">
        <v>45778</v>
      </c>
      <c r="C153" s="6" t="n">
        <v>45793</v>
      </c>
      <c r="D153" s="7" t="n">
        <v>60</v>
      </c>
      <c r="E153" s="18" t="n">
        <f aca="false">C153 - B153 +1</f>
        <v>16</v>
      </c>
      <c r="F153" s="18" t="n">
        <f aca="false">NETWORKDAYS(B153, C153, holiday!A$2:A$500)</f>
        <v>11</v>
      </c>
      <c r="G153" s="19" t="n">
        <f aca="false">D153/F153</f>
        <v>5.45454545454545</v>
      </c>
      <c r="H153" s="20" t="n">
        <f aca="false">_xlfn.FLOOR.MATH(G153, 0.25)</f>
        <v>5.25</v>
      </c>
      <c r="I153" s="20" t="n">
        <f aca="false">H153 + 0.25</f>
        <v>5.5</v>
      </c>
      <c r="J153" s="2" t="b">
        <f aca="false">COUNTIF(assign!$B$1:$B$493, A153) &gt; 0</f>
        <v>1</v>
      </c>
      <c r="K153" s="2" t="b">
        <f aca="false">C153&gt;misc!$A$2</f>
        <v>1</v>
      </c>
      <c r="L153" s="2" t="b">
        <f aca="false">AND(ISNUMBER(B153), ISNUMBER(C153), B153&lt;=C153)</f>
        <v>1</v>
      </c>
    </row>
    <row r="154" customFormat="false" ht="12.75" hidden="false" customHeight="false" outlineLevel="0" collapsed="false">
      <c r="A154" s="1" t="s">
        <v>177</v>
      </c>
      <c r="B154" s="6" t="n">
        <v>45794</v>
      </c>
      <c r="C154" s="6" t="n">
        <v>46064</v>
      </c>
      <c r="D154" s="7" t="n">
        <v>50</v>
      </c>
      <c r="E154" s="18" t="n">
        <f aca="false">C154 - B154 +1</f>
        <v>271</v>
      </c>
      <c r="F154" s="18" t="n">
        <f aca="false">NETWORKDAYS(B154, C154, holiday!A$2:A$500)</f>
        <v>193</v>
      </c>
      <c r="G154" s="19" t="n">
        <f aca="false">D154/F154</f>
        <v>0.259067357512953</v>
      </c>
      <c r="H154" s="20" t="n">
        <f aca="false">_xlfn.FLOOR.MATH(G154, 0.25)</f>
        <v>0.25</v>
      </c>
      <c r="I154" s="20" t="n">
        <f aca="false">H154 + 0.25</f>
        <v>0.5</v>
      </c>
      <c r="J154" s="2" t="b">
        <f aca="false">COUNTIF(assign!$B$1:$B$493, A154) &gt; 0</f>
        <v>1</v>
      </c>
      <c r="K154" s="2" t="b">
        <f aca="false">C154&gt;misc!$A$2</f>
        <v>1</v>
      </c>
      <c r="L154" s="2" t="b">
        <f aca="false">AND(ISNUMBER(B154), ISNUMBER(C154), B154&lt;=C154)</f>
        <v>1</v>
      </c>
    </row>
    <row r="155" customFormat="false" ht="12.75" hidden="false" customHeight="false" outlineLevel="0" collapsed="false">
      <c r="A155" s="1" t="s">
        <v>178</v>
      </c>
      <c r="B155" s="6" t="n">
        <v>46065</v>
      </c>
      <c r="C155" s="6" t="n">
        <v>46083</v>
      </c>
      <c r="D155" s="7" t="n">
        <v>20</v>
      </c>
      <c r="E155" s="18" t="n">
        <f aca="false">C155 - B155 +1</f>
        <v>19</v>
      </c>
      <c r="F155" s="18" t="n">
        <f aca="false">NETWORKDAYS(B155, C155, holiday!A$2:A$500)</f>
        <v>13</v>
      </c>
      <c r="G155" s="19" t="n">
        <f aca="false">D155/F155</f>
        <v>1.53846153846154</v>
      </c>
      <c r="H155" s="20" t="n">
        <f aca="false">_xlfn.FLOOR.MATH(G155, 0.25)</f>
        <v>1.5</v>
      </c>
      <c r="I155" s="20" t="n">
        <f aca="false">H155 + 0.25</f>
        <v>1.75</v>
      </c>
      <c r="J155" s="2" t="b">
        <f aca="false">COUNTIF(assign!$B$1:$B$493, A155) &gt; 0</f>
        <v>1</v>
      </c>
      <c r="K155" s="2" t="b">
        <f aca="false">C155&gt;misc!$A$2</f>
        <v>1</v>
      </c>
      <c r="L155" s="2" t="b">
        <f aca="false">AND(ISNUMBER(B155), ISNUMBER(C155), B155&lt;=C155)</f>
        <v>1</v>
      </c>
    </row>
    <row r="156" customFormat="false" ht="12.75" hidden="false" customHeight="false" outlineLevel="0" collapsed="false">
      <c r="A156" s="1" t="s">
        <v>179</v>
      </c>
      <c r="B156" s="6" t="n">
        <v>45853</v>
      </c>
      <c r="C156" s="6" t="n">
        <v>45878</v>
      </c>
      <c r="D156" s="7" t="n">
        <v>20</v>
      </c>
      <c r="E156" s="18" t="n">
        <f aca="false">C156 - B156 +1</f>
        <v>26</v>
      </c>
      <c r="F156" s="18" t="n">
        <f aca="false">NETWORKDAYS(B156, C156, holiday!A$2:A$500)</f>
        <v>19</v>
      </c>
      <c r="G156" s="19" t="n">
        <f aca="false">D156/F156</f>
        <v>1.05263157894737</v>
      </c>
      <c r="H156" s="20" t="n">
        <f aca="false">_xlfn.FLOOR.MATH(G156, 0.25)</f>
        <v>1</v>
      </c>
      <c r="I156" s="20" t="n">
        <f aca="false">H156 + 0.25</f>
        <v>1.25</v>
      </c>
      <c r="J156" s="2" t="b">
        <f aca="false">COUNTIF(assign!$B$1:$B$493, A156) &gt; 0</f>
        <v>1</v>
      </c>
      <c r="K156" s="2" t="b">
        <f aca="false">C156&gt;misc!$A$2</f>
        <v>1</v>
      </c>
      <c r="L156" s="2" t="b">
        <f aca="false">AND(ISNUMBER(B156), ISNUMBER(C156), B156&lt;=C156)</f>
        <v>1</v>
      </c>
    </row>
    <row r="157" customFormat="false" ht="12.75" hidden="false" customHeight="false" outlineLevel="0" collapsed="false">
      <c r="A157" s="1" t="s">
        <v>180</v>
      </c>
      <c r="B157" s="6" t="n">
        <v>45879</v>
      </c>
      <c r="C157" s="6" t="n">
        <v>46029</v>
      </c>
      <c r="D157" s="7" t="n">
        <v>30</v>
      </c>
      <c r="E157" s="18" t="n">
        <f aca="false">C157 - B157 +1</f>
        <v>151</v>
      </c>
      <c r="F157" s="18" t="n">
        <f aca="false">NETWORKDAYS(B157, C157, holiday!A$2:A$500)</f>
        <v>108</v>
      </c>
      <c r="G157" s="19" t="n">
        <f aca="false">D157/F157</f>
        <v>0.277777777777778</v>
      </c>
      <c r="H157" s="20" t="n">
        <f aca="false">_xlfn.FLOOR.MATH(G157, 0.25)</f>
        <v>0.25</v>
      </c>
      <c r="I157" s="20" t="n">
        <f aca="false">H157 + 0.25</f>
        <v>0.5</v>
      </c>
      <c r="J157" s="2" t="b">
        <f aca="false">COUNTIF(assign!$B$1:$B$493, A157) &gt; 0</f>
        <v>1</v>
      </c>
      <c r="K157" s="2" t="b">
        <f aca="false">C157&gt;misc!$A$2</f>
        <v>1</v>
      </c>
      <c r="L157" s="2" t="b">
        <f aca="false">AND(ISNUMBER(B157), ISNUMBER(C157), B157&lt;=C157)</f>
        <v>1</v>
      </c>
    </row>
    <row r="158" customFormat="false" ht="12.75" hidden="false" customHeight="false" outlineLevel="0" collapsed="false">
      <c r="A158" s="1" t="s">
        <v>181</v>
      </c>
      <c r="B158" s="6" t="n">
        <v>46030</v>
      </c>
      <c r="C158" s="6" t="n">
        <v>46054</v>
      </c>
      <c r="D158" s="7" t="n">
        <v>20</v>
      </c>
      <c r="E158" s="18" t="n">
        <f aca="false">C158 - B158 +1</f>
        <v>25</v>
      </c>
      <c r="F158" s="18" t="n">
        <f aca="false">NETWORKDAYS(B158, C158, holiday!A$2:A$500)</f>
        <v>17</v>
      </c>
      <c r="G158" s="19" t="n">
        <f aca="false">D158/F158</f>
        <v>1.17647058823529</v>
      </c>
      <c r="H158" s="20" t="n">
        <f aca="false">_xlfn.FLOOR.MATH(G158, 0.25)</f>
        <v>1</v>
      </c>
      <c r="I158" s="20" t="n">
        <f aca="false">H158 + 0.25</f>
        <v>1.25</v>
      </c>
      <c r="J158" s="2" t="b">
        <f aca="false">COUNTIF(assign!$B$1:$B$493, A158) &gt; 0</f>
        <v>1</v>
      </c>
      <c r="K158" s="2" t="b">
        <f aca="false">C158&gt;misc!$A$2</f>
        <v>1</v>
      </c>
      <c r="L158" s="2" t="b">
        <f aca="false">AND(ISNUMBER(B158), ISNUMBER(C158), B158&lt;=C158)</f>
        <v>1</v>
      </c>
    </row>
    <row r="159" customFormat="false" ht="12.75" hidden="false" customHeight="false" outlineLevel="0" collapsed="false">
      <c r="A159" s="1" t="s">
        <v>182</v>
      </c>
      <c r="B159" s="6" t="n">
        <v>45658</v>
      </c>
      <c r="C159" s="6" t="n">
        <v>45733</v>
      </c>
      <c r="D159" s="7" t="n">
        <v>10</v>
      </c>
      <c r="E159" s="18" t="n">
        <f aca="false">C159 - B159 +1</f>
        <v>76</v>
      </c>
      <c r="F159" s="18" t="n">
        <f aca="false">NETWORKDAYS(B159, C159, holiday!A$2:A$500)</f>
        <v>53</v>
      </c>
      <c r="G159" s="19" t="n">
        <f aca="false">D159/F159</f>
        <v>0.188679245283019</v>
      </c>
      <c r="H159" s="20" t="n">
        <f aca="false">_xlfn.FLOOR.MATH(G159, 0.25)</f>
        <v>0</v>
      </c>
      <c r="I159" s="20" t="n">
        <f aca="false">H159 + 0.25</f>
        <v>0.25</v>
      </c>
      <c r="J159" s="2" t="b">
        <f aca="false">COUNTIF(assign!$B$1:$B$493, A159) &gt; 0</f>
        <v>1</v>
      </c>
      <c r="K159" s="2" t="b">
        <f aca="false">C159&gt;misc!$A$2</f>
        <v>1</v>
      </c>
      <c r="L159" s="2" t="b">
        <f aca="false">AND(ISNUMBER(B159), ISNUMBER(C159), B159&lt;=C159)</f>
        <v>1</v>
      </c>
    </row>
    <row r="160" customFormat="false" ht="12.75" hidden="false" customHeight="false" outlineLevel="0" collapsed="false">
      <c r="A160" s="1" t="s">
        <v>183</v>
      </c>
      <c r="B160" s="6" t="n">
        <v>45734</v>
      </c>
      <c r="C160" s="6" t="n">
        <v>45741</v>
      </c>
      <c r="D160" s="7" t="n">
        <v>10</v>
      </c>
      <c r="E160" s="18" t="n">
        <f aca="false">C160 - B160 +1</f>
        <v>8</v>
      </c>
      <c r="F160" s="18" t="n">
        <f aca="false">NETWORKDAYS(B160, C160, holiday!A$2:A$500)</f>
        <v>6</v>
      </c>
      <c r="G160" s="19" t="n">
        <f aca="false">D160/F160</f>
        <v>1.66666666666667</v>
      </c>
      <c r="H160" s="20" t="n">
        <f aca="false">_xlfn.FLOOR.MATH(G160, 0.25)</f>
        <v>1.5</v>
      </c>
      <c r="I160" s="20" t="n">
        <f aca="false">H160 + 0.25</f>
        <v>1.75</v>
      </c>
      <c r="J160" s="2" t="b">
        <f aca="false">COUNTIF(assign!$B$1:$B$493, A160) &gt; 0</f>
        <v>1</v>
      </c>
      <c r="K160" s="2" t="b">
        <f aca="false">C160&gt;misc!$A$2</f>
        <v>1</v>
      </c>
      <c r="L160" s="2" t="b">
        <f aca="false">AND(ISNUMBER(B160), ISNUMBER(C160), B160&lt;=C160)</f>
        <v>1</v>
      </c>
    </row>
    <row r="161" customFormat="false" ht="12.75" hidden="false" customHeight="false" outlineLevel="0" collapsed="false">
      <c r="A161" s="1" t="s">
        <v>184</v>
      </c>
      <c r="B161" s="6" t="n">
        <v>45658</v>
      </c>
      <c r="C161" s="6" t="n">
        <v>45738</v>
      </c>
      <c r="D161" s="7" t="n">
        <v>20</v>
      </c>
      <c r="E161" s="18" t="n">
        <f aca="false">C161 - B161 +1</f>
        <v>81</v>
      </c>
      <c r="F161" s="18" t="n">
        <f aca="false">NETWORKDAYS(B161, C161, holiday!A$2:A$500)</f>
        <v>57</v>
      </c>
      <c r="G161" s="19" t="n">
        <f aca="false">D161/F161</f>
        <v>0.350877192982456</v>
      </c>
      <c r="H161" s="20" t="n">
        <f aca="false">_xlfn.FLOOR.MATH(G161, 0.25)</f>
        <v>0.25</v>
      </c>
      <c r="I161" s="20" t="n">
        <f aca="false">H161 + 0.25</f>
        <v>0.5</v>
      </c>
      <c r="J161" s="2" t="b">
        <f aca="false">COUNTIF(assign!$B$1:$B$493, A161) &gt; 0</f>
        <v>1</v>
      </c>
      <c r="K161" s="2" t="b">
        <f aca="false">C161&gt;misc!$A$2</f>
        <v>1</v>
      </c>
      <c r="L161" s="2" t="b">
        <f aca="false">AND(ISNUMBER(B161), ISNUMBER(C161), B161&lt;=C161)</f>
        <v>1</v>
      </c>
    </row>
    <row r="162" customFormat="false" ht="12.75" hidden="false" customHeight="false" outlineLevel="0" collapsed="false">
      <c r="A162" s="1" t="s">
        <v>185</v>
      </c>
      <c r="B162" s="6" t="n">
        <v>45739</v>
      </c>
      <c r="C162" s="6" t="n">
        <v>45748</v>
      </c>
      <c r="D162" s="7" t="n">
        <v>15</v>
      </c>
      <c r="E162" s="18" t="n">
        <f aca="false">C162 - B162 +1</f>
        <v>10</v>
      </c>
      <c r="F162" s="18" t="n">
        <f aca="false">NETWORKDAYS(B162, C162, holiday!A$2:A$500)</f>
        <v>7</v>
      </c>
      <c r="G162" s="19" t="n">
        <f aca="false">D162/F162</f>
        <v>2.14285714285714</v>
      </c>
      <c r="H162" s="20" t="n">
        <f aca="false">_xlfn.FLOOR.MATH(G162, 0.25)</f>
        <v>2</v>
      </c>
      <c r="I162" s="20" t="n">
        <f aca="false">H162 + 0.25</f>
        <v>2.25</v>
      </c>
      <c r="J162" s="2" t="b">
        <f aca="false">COUNTIF(assign!$B$1:$B$493, A162) &gt; 0</f>
        <v>1</v>
      </c>
      <c r="K162" s="2" t="b">
        <f aca="false">C162&gt;misc!$A$2</f>
        <v>1</v>
      </c>
      <c r="L162" s="2" t="b">
        <f aca="false">AND(ISNUMBER(B162), ISNUMBER(C162), B162&lt;=C162)</f>
        <v>1</v>
      </c>
    </row>
    <row r="163" customFormat="false" ht="12.75" hidden="false" customHeight="false" outlineLevel="0" collapsed="false">
      <c r="A163" s="1" t="s">
        <v>186</v>
      </c>
      <c r="B163" s="6" t="n">
        <v>45658</v>
      </c>
      <c r="C163" s="6" t="n">
        <v>45713</v>
      </c>
      <c r="D163" s="7" t="n">
        <v>10</v>
      </c>
      <c r="E163" s="18" t="n">
        <f aca="false">C163 - B163 +1</f>
        <v>56</v>
      </c>
      <c r="F163" s="18" t="n">
        <f aca="false">NETWORKDAYS(B163, C163, holiday!A$2:A$500)</f>
        <v>39</v>
      </c>
      <c r="G163" s="19" t="n">
        <f aca="false">D163/F163</f>
        <v>0.256410256410256</v>
      </c>
      <c r="H163" s="20" t="n">
        <f aca="false">_xlfn.FLOOR.MATH(G163, 0.25)</f>
        <v>0.25</v>
      </c>
      <c r="I163" s="20" t="n">
        <f aca="false">H163 + 0.25</f>
        <v>0.5</v>
      </c>
      <c r="J163" s="2" t="b">
        <f aca="false">COUNTIF(assign!$B$1:$B$493, A163) &gt; 0</f>
        <v>1</v>
      </c>
      <c r="K163" s="2" t="b">
        <f aca="false">C163&gt;misc!$A$2</f>
        <v>1</v>
      </c>
      <c r="L163" s="2" t="b">
        <f aca="false">AND(ISNUMBER(B163), ISNUMBER(C163), B163&lt;=C163)</f>
        <v>1</v>
      </c>
    </row>
    <row r="164" customFormat="false" ht="12.75" hidden="false" customHeight="false" outlineLevel="0" collapsed="false">
      <c r="A164" s="1" t="s">
        <v>187</v>
      </c>
      <c r="B164" s="6" t="n">
        <v>45714</v>
      </c>
      <c r="C164" s="6" t="n">
        <v>45719</v>
      </c>
      <c r="D164" s="7" t="n">
        <v>10</v>
      </c>
      <c r="E164" s="18" t="n">
        <f aca="false">C164 - B164 +1</f>
        <v>6</v>
      </c>
      <c r="F164" s="18" t="n">
        <f aca="false">NETWORKDAYS(B164, C164, holiday!A$2:A$500)</f>
        <v>4</v>
      </c>
      <c r="G164" s="19" t="n">
        <f aca="false">D164/F164</f>
        <v>2.5</v>
      </c>
      <c r="H164" s="20" t="n">
        <f aca="false">_xlfn.FLOOR.MATH(G164, 0.25)</f>
        <v>2.5</v>
      </c>
      <c r="I164" s="20" t="n">
        <f aca="false">H164 + 0.25</f>
        <v>2.75</v>
      </c>
      <c r="J164" s="2" t="b">
        <f aca="false">COUNTIF(assign!$B$1:$B$493, A164) &gt; 0</f>
        <v>1</v>
      </c>
      <c r="K164" s="2" t="b">
        <f aca="false">C164&gt;misc!$A$2</f>
        <v>1</v>
      </c>
      <c r="L164" s="2" t="b">
        <f aca="false">AND(ISNUMBER(B164), ISNUMBER(C164), B164&lt;=C164)</f>
        <v>1</v>
      </c>
    </row>
    <row r="165" customFormat="false" ht="12.75" hidden="false" customHeight="false" outlineLevel="0" collapsed="false">
      <c r="A165" s="1" t="s">
        <v>188</v>
      </c>
      <c r="B165" s="6" t="n">
        <v>45658</v>
      </c>
      <c r="C165" s="6" t="n">
        <v>45713</v>
      </c>
      <c r="D165" s="7" t="n">
        <v>15</v>
      </c>
      <c r="E165" s="18" t="n">
        <f aca="false">C165 - B165 +1</f>
        <v>56</v>
      </c>
      <c r="F165" s="18" t="n">
        <f aca="false">NETWORKDAYS(B165, C165, holiday!A$2:A$500)</f>
        <v>39</v>
      </c>
      <c r="G165" s="19" t="n">
        <f aca="false">D165/F165</f>
        <v>0.384615384615385</v>
      </c>
      <c r="H165" s="20" t="n">
        <f aca="false">_xlfn.FLOOR.MATH(G165, 0.25)</f>
        <v>0.25</v>
      </c>
      <c r="I165" s="20" t="n">
        <f aca="false">H165 + 0.25</f>
        <v>0.5</v>
      </c>
      <c r="J165" s="2" t="b">
        <f aca="false">COUNTIF(assign!$B$1:$B$493, A165) &gt; 0</f>
        <v>1</v>
      </c>
      <c r="K165" s="2" t="b">
        <f aca="false">C165&gt;misc!$A$2</f>
        <v>1</v>
      </c>
      <c r="L165" s="2" t="b">
        <f aca="false">AND(ISNUMBER(B165), ISNUMBER(C165), B165&lt;=C165)</f>
        <v>1</v>
      </c>
    </row>
    <row r="166" customFormat="false" ht="12.75" hidden="false" customHeight="false" outlineLevel="0" collapsed="false">
      <c r="A166" s="1" t="s">
        <v>189</v>
      </c>
      <c r="B166" s="6" t="n">
        <v>45714</v>
      </c>
      <c r="C166" s="6" t="n">
        <v>45719</v>
      </c>
      <c r="D166" s="7" t="n">
        <v>10</v>
      </c>
      <c r="E166" s="18" t="n">
        <f aca="false">C166 - B166 +1</f>
        <v>6</v>
      </c>
      <c r="F166" s="18" t="n">
        <f aca="false">NETWORKDAYS(B166, C166, holiday!A$2:A$500)</f>
        <v>4</v>
      </c>
      <c r="G166" s="19" t="n">
        <f aca="false">D166/F166</f>
        <v>2.5</v>
      </c>
      <c r="H166" s="20" t="n">
        <f aca="false">_xlfn.FLOOR.MATH(G166, 0.25)</f>
        <v>2.5</v>
      </c>
      <c r="I166" s="20" t="n">
        <f aca="false">H166 + 0.25</f>
        <v>2.75</v>
      </c>
      <c r="J166" s="2" t="b">
        <f aca="false">COUNTIF(assign!$B$1:$B$493, A166) &gt; 0</f>
        <v>1</v>
      </c>
      <c r="K166" s="2" t="b">
        <f aca="false">C166&gt;misc!$A$2</f>
        <v>1</v>
      </c>
      <c r="L166" s="2" t="b">
        <f aca="false">AND(ISNUMBER(B166), ISNUMBER(C166), B166&lt;=C166)</f>
        <v>1</v>
      </c>
    </row>
    <row r="167" customFormat="false" ht="12.75" hidden="false" customHeight="false" outlineLevel="0" collapsed="false">
      <c r="A167" s="1" t="s">
        <v>190</v>
      </c>
      <c r="B167" s="6" t="n">
        <v>45658</v>
      </c>
      <c r="C167" s="6" t="n">
        <v>45743</v>
      </c>
      <c r="D167" s="7" t="n">
        <v>30</v>
      </c>
      <c r="E167" s="18" t="n">
        <f aca="false">C167 - B167 +1</f>
        <v>86</v>
      </c>
      <c r="F167" s="18" t="n">
        <f aca="false">NETWORKDAYS(B167, C167, holiday!A$2:A$500)</f>
        <v>61</v>
      </c>
      <c r="G167" s="19" t="n">
        <f aca="false">D167/F167</f>
        <v>0.491803278688525</v>
      </c>
      <c r="H167" s="20" t="n">
        <f aca="false">_xlfn.FLOOR.MATH(G167, 0.25)</f>
        <v>0.25</v>
      </c>
      <c r="I167" s="20" t="n">
        <f aca="false">H167 + 0.25</f>
        <v>0.5</v>
      </c>
      <c r="J167" s="2" t="b">
        <f aca="false">COUNTIF(assign!$B$1:$B$493, A167) &gt; 0</f>
        <v>1</v>
      </c>
      <c r="K167" s="2" t="b">
        <f aca="false">C167&gt;misc!$A$2</f>
        <v>1</v>
      </c>
      <c r="L167" s="2" t="b">
        <f aca="false">AND(ISNUMBER(B167), ISNUMBER(C167), B167&lt;=C167)</f>
        <v>1</v>
      </c>
    </row>
    <row r="168" customFormat="false" ht="12.75" hidden="false" customHeight="false" outlineLevel="0" collapsed="false">
      <c r="A168" s="1" t="s">
        <v>191</v>
      </c>
      <c r="B168" s="6" t="n">
        <v>45744</v>
      </c>
      <c r="C168" s="6" t="n">
        <v>45754</v>
      </c>
      <c r="D168" s="7" t="n">
        <v>15</v>
      </c>
      <c r="E168" s="18" t="n">
        <f aca="false">C168 - B168 +1</f>
        <v>11</v>
      </c>
      <c r="F168" s="18" t="n">
        <f aca="false">NETWORKDAYS(B168, C168, holiday!A$2:A$500)</f>
        <v>7</v>
      </c>
      <c r="G168" s="19" t="n">
        <f aca="false">D168/F168</f>
        <v>2.14285714285714</v>
      </c>
      <c r="H168" s="20" t="n">
        <f aca="false">_xlfn.FLOOR.MATH(G168, 0.25)</f>
        <v>2</v>
      </c>
      <c r="I168" s="20" t="n">
        <f aca="false">H168 + 0.25</f>
        <v>2.25</v>
      </c>
      <c r="J168" s="2" t="b">
        <f aca="false">COUNTIF(assign!$B$1:$B$493, A168) &gt; 0</f>
        <v>1</v>
      </c>
      <c r="K168" s="2" t="b">
        <f aca="false">C168&gt;misc!$A$2</f>
        <v>1</v>
      </c>
      <c r="L168" s="2" t="b">
        <f aca="false">AND(ISNUMBER(B168), ISNUMBER(C168), B168&lt;=C168)</f>
        <v>1</v>
      </c>
    </row>
    <row r="169" customFormat="false" ht="12.75" hidden="false" customHeight="false" outlineLevel="0" collapsed="false">
      <c r="A169" s="1" t="s">
        <v>192</v>
      </c>
      <c r="B169" s="6" t="n">
        <v>45658</v>
      </c>
      <c r="C169" s="6" t="n">
        <v>45828</v>
      </c>
      <c r="D169" s="7" t="n">
        <v>30</v>
      </c>
      <c r="E169" s="18" t="n">
        <f aca="false">C169 - B169 +1</f>
        <v>171</v>
      </c>
      <c r="F169" s="18" t="n">
        <f aca="false">NETWORKDAYS(B169, C169, holiday!A$2:A$500)</f>
        <v>121</v>
      </c>
      <c r="G169" s="19" t="n">
        <f aca="false">D169/F169</f>
        <v>0.247933884297521</v>
      </c>
      <c r="H169" s="20" t="n">
        <f aca="false">_xlfn.FLOOR.MATH(G169, 0.25)</f>
        <v>0</v>
      </c>
      <c r="I169" s="20" t="n">
        <f aca="false">H169 + 0.25</f>
        <v>0.25</v>
      </c>
      <c r="J169" s="2" t="b">
        <f aca="false">COUNTIF(assign!$B$1:$B$493, A169) &gt; 0</f>
        <v>1</v>
      </c>
      <c r="K169" s="2" t="b">
        <f aca="false">C169&gt;misc!$A$2</f>
        <v>1</v>
      </c>
      <c r="L169" s="2" t="b">
        <f aca="false">AND(ISNUMBER(B169), ISNUMBER(C169), B169&lt;=C169)</f>
        <v>1</v>
      </c>
    </row>
    <row r="170" customFormat="false" ht="12.75" hidden="false" customHeight="false" outlineLevel="0" collapsed="false">
      <c r="A170" s="1" t="s">
        <v>193</v>
      </c>
      <c r="B170" s="6" t="n">
        <v>45829</v>
      </c>
      <c r="C170" s="6" t="n">
        <v>45838</v>
      </c>
      <c r="D170" s="7" t="n">
        <v>10</v>
      </c>
      <c r="E170" s="18" t="n">
        <f aca="false">C170 - B170 +1</f>
        <v>10</v>
      </c>
      <c r="F170" s="18" t="n">
        <f aca="false">NETWORKDAYS(B170, C170, holiday!A$2:A$500)</f>
        <v>6</v>
      </c>
      <c r="G170" s="19" t="n">
        <f aca="false">D170/F170</f>
        <v>1.66666666666667</v>
      </c>
      <c r="H170" s="20" t="n">
        <f aca="false">_xlfn.FLOOR.MATH(G170, 0.25)</f>
        <v>1.5</v>
      </c>
      <c r="I170" s="20" t="n">
        <f aca="false">H170 + 0.25</f>
        <v>1.75</v>
      </c>
      <c r="J170" s="2" t="b">
        <f aca="false">COUNTIF(assign!$B$1:$B$493, A170) &gt; 0</f>
        <v>1</v>
      </c>
      <c r="K170" s="2" t="b">
        <f aca="false">C170&gt;misc!$A$2</f>
        <v>1</v>
      </c>
      <c r="L170" s="2" t="b">
        <f aca="false">AND(ISNUMBER(B170), ISNUMBER(C170), B170&lt;=C170)</f>
        <v>1</v>
      </c>
    </row>
    <row r="171" customFormat="false" ht="12.75" hidden="false" customHeight="false" outlineLevel="0" collapsed="false">
      <c r="A171" s="1" t="s">
        <v>194</v>
      </c>
      <c r="B171" s="6" t="n">
        <v>45658</v>
      </c>
      <c r="C171" s="6" t="n">
        <v>45828</v>
      </c>
      <c r="D171" s="7" t="n">
        <v>40</v>
      </c>
      <c r="E171" s="18" t="n">
        <f aca="false">C171 - B171 +1</f>
        <v>171</v>
      </c>
      <c r="F171" s="18" t="n">
        <f aca="false">NETWORKDAYS(B171, C171, holiday!A$2:A$500)</f>
        <v>121</v>
      </c>
      <c r="G171" s="19" t="n">
        <f aca="false">D171/F171</f>
        <v>0.330578512396694</v>
      </c>
      <c r="H171" s="20" t="n">
        <f aca="false">_xlfn.FLOOR.MATH(G171, 0.25)</f>
        <v>0.25</v>
      </c>
      <c r="I171" s="20" t="n">
        <f aca="false">H171 + 0.25</f>
        <v>0.5</v>
      </c>
      <c r="J171" s="2" t="b">
        <f aca="false">COUNTIF(assign!$B$1:$B$493, A171) &gt; 0</f>
        <v>1</v>
      </c>
      <c r="K171" s="2" t="b">
        <f aca="false">C171&gt;misc!$A$2</f>
        <v>1</v>
      </c>
      <c r="L171" s="2" t="b">
        <f aca="false">AND(ISNUMBER(B171), ISNUMBER(C171), B171&lt;=C171)</f>
        <v>1</v>
      </c>
    </row>
    <row r="172" customFormat="false" ht="12.75" hidden="false" customHeight="false" outlineLevel="0" collapsed="false">
      <c r="A172" s="1" t="s">
        <v>195</v>
      </c>
      <c r="B172" s="6" t="n">
        <v>45829</v>
      </c>
      <c r="C172" s="6" t="n">
        <v>45838</v>
      </c>
      <c r="D172" s="7" t="n">
        <v>15</v>
      </c>
      <c r="E172" s="18" t="n">
        <f aca="false">C172 - B172 +1</f>
        <v>10</v>
      </c>
      <c r="F172" s="18" t="n">
        <f aca="false">NETWORKDAYS(B172, C172, holiday!A$2:A$500)</f>
        <v>6</v>
      </c>
      <c r="G172" s="19" t="n">
        <f aca="false">D172/F172</f>
        <v>2.5</v>
      </c>
      <c r="H172" s="20" t="n">
        <f aca="false">_xlfn.FLOOR.MATH(G172, 0.25)</f>
        <v>2.5</v>
      </c>
      <c r="I172" s="20" t="n">
        <f aca="false">H172 + 0.25</f>
        <v>2.75</v>
      </c>
      <c r="J172" s="2" t="b">
        <f aca="false">COUNTIF(assign!$B$1:$B$493, A172) &gt; 0</f>
        <v>1</v>
      </c>
      <c r="K172" s="2" t="b">
        <f aca="false">C172&gt;misc!$A$2</f>
        <v>1</v>
      </c>
      <c r="L172" s="2" t="b">
        <f aca="false">AND(ISNUMBER(B172), ISNUMBER(C172), B172&lt;=C172)</f>
        <v>1</v>
      </c>
    </row>
    <row r="173" customFormat="false" ht="12.75" hidden="false" customHeight="false" outlineLevel="0" collapsed="false">
      <c r="A173" s="1" t="s">
        <v>196</v>
      </c>
      <c r="B173" s="6" t="n">
        <v>45823</v>
      </c>
      <c r="C173" s="6" t="n">
        <v>45853</v>
      </c>
      <c r="D173" s="7" t="n">
        <v>50</v>
      </c>
      <c r="E173" s="18" t="n">
        <f aca="false">C173 - B173 +1</f>
        <v>31</v>
      </c>
      <c r="F173" s="18" t="n">
        <f aca="false">NETWORKDAYS(B173, C173, holiday!A$2:A$500)</f>
        <v>22</v>
      </c>
      <c r="G173" s="19" t="n">
        <f aca="false">D173/F173</f>
        <v>2.27272727272727</v>
      </c>
      <c r="H173" s="20" t="n">
        <f aca="false">_xlfn.FLOOR.MATH(G173, 0.25)</f>
        <v>2.25</v>
      </c>
      <c r="I173" s="20" t="n">
        <f aca="false">H173 + 0.25</f>
        <v>2.5</v>
      </c>
      <c r="J173" s="2" t="b">
        <f aca="false">COUNTIF(assign!$B$1:$B$493, A173) &gt; 0</f>
        <v>1</v>
      </c>
      <c r="K173" s="2" t="b">
        <f aca="false">C173&gt;misc!$A$2</f>
        <v>1</v>
      </c>
      <c r="L173" s="2" t="b">
        <f aca="false">AND(ISNUMBER(B173), ISNUMBER(C173), B173&lt;=C173)</f>
        <v>1</v>
      </c>
    </row>
    <row r="174" customFormat="false" ht="12.75" hidden="false" customHeight="false" outlineLevel="0" collapsed="false">
      <c r="A174" s="1" t="s">
        <v>197</v>
      </c>
      <c r="B174" s="6" t="n">
        <v>45854</v>
      </c>
      <c r="C174" s="6" t="n">
        <v>45984</v>
      </c>
      <c r="D174" s="7" t="n">
        <v>20</v>
      </c>
      <c r="E174" s="18" t="n">
        <f aca="false">C174 - B174 +1</f>
        <v>131</v>
      </c>
      <c r="F174" s="18" t="n">
        <f aca="false">NETWORKDAYS(B174, C174, holiday!A$2:A$500)</f>
        <v>93</v>
      </c>
      <c r="G174" s="19" t="n">
        <f aca="false">D174/F174</f>
        <v>0.21505376344086</v>
      </c>
      <c r="H174" s="20" t="n">
        <f aca="false">_xlfn.FLOOR.MATH(G174, 0.25)</f>
        <v>0</v>
      </c>
      <c r="I174" s="20" t="n">
        <f aca="false">H174 + 0.25</f>
        <v>0.25</v>
      </c>
      <c r="J174" s="2" t="b">
        <f aca="false">COUNTIF(assign!$B$1:$B$493, A174) &gt; 0</f>
        <v>1</v>
      </c>
      <c r="K174" s="2" t="b">
        <f aca="false">C174&gt;misc!$A$2</f>
        <v>1</v>
      </c>
      <c r="L174" s="2" t="b">
        <f aca="false">AND(ISNUMBER(B174), ISNUMBER(C174), B174&lt;=C174)</f>
        <v>1</v>
      </c>
    </row>
    <row r="175" customFormat="false" ht="12.75" hidden="false" customHeight="false" outlineLevel="0" collapsed="false">
      <c r="A175" s="1" t="s">
        <v>198</v>
      </c>
      <c r="B175" s="6" t="n">
        <v>45985</v>
      </c>
      <c r="C175" s="6" t="n">
        <v>45992</v>
      </c>
      <c r="D175" s="7" t="n">
        <v>10</v>
      </c>
      <c r="E175" s="18" t="n">
        <f aca="false">C175 - B175 +1</f>
        <v>8</v>
      </c>
      <c r="F175" s="18" t="n">
        <f aca="false">NETWORKDAYS(B175, C175, holiday!A$2:A$500)</f>
        <v>6</v>
      </c>
      <c r="G175" s="19" t="n">
        <f aca="false">D175/F175</f>
        <v>1.66666666666667</v>
      </c>
      <c r="H175" s="20" t="n">
        <f aca="false">_xlfn.FLOOR.MATH(G175, 0.25)</f>
        <v>1.5</v>
      </c>
      <c r="I175" s="20" t="n">
        <f aca="false">H175 + 0.25</f>
        <v>1.75</v>
      </c>
      <c r="J175" s="2" t="b">
        <f aca="false">COUNTIF(assign!$B$1:$B$493, A175) &gt; 0</f>
        <v>1</v>
      </c>
      <c r="K175" s="2" t="b">
        <f aca="false">C175&gt;misc!$A$2</f>
        <v>1</v>
      </c>
      <c r="L175" s="2" t="b">
        <f aca="false">AND(ISNUMBER(B175), ISNUMBER(C175), B175&lt;=C175)</f>
        <v>1</v>
      </c>
    </row>
    <row r="176" customFormat="false" ht="12.75" hidden="false" customHeight="false" outlineLevel="0" collapsed="false">
      <c r="A176" s="1" t="s">
        <v>199</v>
      </c>
      <c r="B176" s="6" t="n">
        <v>45658</v>
      </c>
      <c r="C176" s="6" t="n">
        <v>45828</v>
      </c>
      <c r="D176" s="7" t="n">
        <v>20</v>
      </c>
      <c r="E176" s="18" t="n">
        <f aca="false">C176 - B176 +1</f>
        <v>171</v>
      </c>
      <c r="F176" s="18" t="n">
        <f aca="false">NETWORKDAYS(B176, C176, holiday!A$2:A$500)</f>
        <v>121</v>
      </c>
      <c r="G176" s="19" t="n">
        <f aca="false">D176/F176</f>
        <v>0.165289256198347</v>
      </c>
      <c r="H176" s="20" t="n">
        <f aca="false">_xlfn.FLOOR.MATH(G176, 0.25)</f>
        <v>0</v>
      </c>
      <c r="I176" s="20" t="n">
        <f aca="false">H176 + 0.25</f>
        <v>0.25</v>
      </c>
      <c r="J176" s="2" t="b">
        <f aca="false">COUNTIF(assign!$B$1:$B$493, A176) &gt; 0</f>
        <v>1</v>
      </c>
      <c r="K176" s="2" t="b">
        <f aca="false">C176&gt;misc!$A$2</f>
        <v>1</v>
      </c>
      <c r="L176" s="2" t="b">
        <f aca="false">AND(ISNUMBER(B176), ISNUMBER(C176), B176&lt;=C176)</f>
        <v>1</v>
      </c>
    </row>
    <row r="177" customFormat="false" ht="12.75" hidden="false" customHeight="false" outlineLevel="0" collapsed="false">
      <c r="A177" s="1" t="s">
        <v>200</v>
      </c>
      <c r="B177" s="6" t="n">
        <v>45829</v>
      </c>
      <c r="C177" s="6" t="n">
        <v>45839</v>
      </c>
      <c r="D177" s="7" t="n">
        <v>10</v>
      </c>
      <c r="E177" s="18" t="n">
        <f aca="false">C177 - B177 +1</f>
        <v>11</v>
      </c>
      <c r="F177" s="18" t="n">
        <f aca="false">NETWORKDAYS(B177, C177, holiday!A$2:A$500)</f>
        <v>7</v>
      </c>
      <c r="G177" s="19" t="n">
        <f aca="false">D177/F177</f>
        <v>1.42857142857143</v>
      </c>
      <c r="H177" s="20" t="n">
        <f aca="false">_xlfn.FLOOR.MATH(G177, 0.25)</f>
        <v>1.25</v>
      </c>
      <c r="I177" s="20" t="n">
        <f aca="false">H177 + 0.25</f>
        <v>1.5</v>
      </c>
      <c r="J177" s="2" t="b">
        <f aca="false">COUNTIF(assign!$B$1:$B$493, A177) &gt; 0</f>
        <v>1</v>
      </c>
      <c r="K177" s="2" t="b">
        <f aca="false">C177&gt;misc!$A$2</f>
        <v>1</v>
      </c>
      <c r="L177" s="2" t="b">
        <f aca="false">AND(ISNUMBER(B177), ISNUMBER(C177), B177&lt;=C177)</f>
        <v>1</v>
      </c>
    </row>
    <row r="178" customFormat="false" ht="12.75" hidden="false" customHeight="false" outlineLevel="0" collapsed="false">
      <c r="A178" s="1" t="s">
        <v>201</v>
      </c>
      <c r="B178" s="6" t="n">
        <v>45658</v>
      </c>
      <c r="C178" s="6" t="n">
        <v>45678</v>
      </c>
      <c r="D178" s="7" t="n">
        <v>10</v>
      </c>
      <c r="E178" s="18" t="n">
        <f aca="false">C178 - B178 +1</f>
        <v>21</v>
      </c>
      <c r="F178" s="18" t="n">
        <f aca="false">NETWORKDAYS(B178, C178, holiday!A$2:A$500)</f>
        <v>14</v>
      </c>
      <c r="G178" s="19" t="n">
        <f aca="false">D178/F178</f>
        <v>0.714285714285714</v>
      </c>
      <c r="H178" s="20" t="n">
        <f aca="false">_xlfn.FLOOR.MATH(G178, 0.25)</f>
        <v>0.5</v>
      </c>
      <c r="I178" s="20" t="n">
        <f aca="false">H178 + 0.25</f>
        <v>0.75</v>
      </c>
      <c r="J178" s="2" t="b">
        <f aca="false">COUNTIF(assign!$B$1:$B$493, A178) &gt; 0</f>
        <v>1</v>
      </c>
      <c r="K178" s="2" t="b">
        <f aca="false">C178&gt;misc!$A$2</f>
        <v>1</v>
      </c>
      <c r="L178" s="2" t="b">
        <f aca="false">AND(ISNUMBER(B178), ISNUMBER(C178), B178&lt;=C178)</f>
        <v>1</v>
      </c>
    </row>
    <row r="179" customFormat="false" ht="12.75" hidden="false" customHeight="false" outlineLevel="0" collapsed="false">
      <c r="A179" s="1" t="s">
        <v>202</v>
      </c>
      <c r="B179" s="6" t="n">
        <v>45679</v>
      </c>
      <c r="C179" s="6" t="n">
        <v>45726</v>
      </c>
      <c r="D179" s="7" t="n">
        <v>5</v>
      </c>
      <c r="E179" s="18" t="n">
        <f aca="false">C179 - B179 +1</f>
        <v>48</v>
      </c>
      <c r="F179" s="18" t="n">
        <f aca="false">NETWORKDAYS(B179, C179, holiday!A$2:A$500)</f>
        <v>34</v>
      </c>
      <c r="G179" s="19" t="n">
        <f aca="false">D179/F179</f>
        <v>0.147058823529412</v>
      </c>
      <c r="H179" s="20" t="n">
        <f aca="false">_xlfn.FLOOR.MATH(G179, 0.25)</f>
        <v>0</v>
      </c>
      <c r="I179" s="20" t="n">
        <f aca="false">H179 + 0.25</f>
        <v>0.25</v>
      </c>
      <c r="J179" s="2" t="b">
        <f aca="false">COUNTIF(assign!$B$1:$B$493, A179) &gt; 0</f>
        <v>1</v>
      </c>
      <c r="K179" s="2" t="b">
        <f aca="false">C179&gt;misc!$A$2</f>
        <v>1</v>
      </c>
      <c r="L179" s="2" t="b">
        <f aca="false">AND(ISNUMBER(B179), ISNUMBER(C179), B179&lt;=C179)</f>
        <v>1</v>
      </c>
    </row>
    <row r="180" customFormat="false" ht="12.75" hidden="false" customHeight="false" outlineLevel="0" collapsed="false">
      <c r="A180" s="1" t="s">
        <v>203</v>
      </c>
      <c r="B180" s="6" t="n">
        <v>45658</v>
      </c>
      <c r="C180" s="6" t="n">
        <v>45738</v>
      </c>
      <c r="D180" s="7" t="n">
        <v>50</v>
      </c>
      <c r="E180" s="18" t="n">
        <f aca="false">C180 - B180 +1</f>
        <v>81</v>
      </c>
      <c r="F180" s="18" t="n">
        <f aca="false">NETWORKDAYS(B180, C180, holiday!A$2:A$500)</f>
        <v>57</v>
      </c>
      <c r="G180" s="19" t="n">
        <f aca="false">D180/F180</f>
        <v>0.87719298245614</v>
      </c>
      <c r="H180" s="20" t="n">
        <f aca="false">_xlfn.FLOOR.MATH(G180, 0.25)</f>
        <v>0.75</v>
      </c>
      <c r="I180" s="20" t="n">
        <f aca="false">H180 + 0.25</f>
        <v>1</v>
      </c>
      <c r="J180" s="2" t="b">
        <f aca="false">COUNTIF(assign!$B$1:$B$493, A180) &gt; 0</f>
        <v>1</v>
      </c>
      <c r="K180" s="2" t="b">
        <f aca="false">C180&gt;misc!$A$2</f>
        <v>1</v>
      </c>
      <c r="L180" s="2" t="b">
        <f aca="false">AND(ISNUMBER(B180), ISNUMBER(C180), B180&lt;=C180)</f>
        <v>1</v>
      </c>
    </row>
    <row r="181" customFormat="false" ht="12.75" hidden="false" customHeight="false" outlineLevel="0" collapsed="false">
      <c r="A181" s="1" t="s">
        <v>204</v>
      </c>
      <c r="B181" s="6" t="n">
        <v>45739</v>
      </c>
      <c r="C181" s="6" t="n">
        <v>45748</v>
      </c>
      <c r="D181" s="7" t="n">
        <v>30</v>
      </c>
      <c r="E181" s="18" t="n">
        <f aca="false">C181 - B181 +1</f>
        <v>10</v>
      </c>
      <c r="F181" s="18" t="n">
        <f aca="false">NETWORKDAYS(B181, C181, holiday!A$2:A$500)</f>
        <v>7</v>
      </c>
      <c r="G181" s="19" t="n">
        <f aca="false">D181/F181</f>
        <v>4.28571428571429</v>
      </c>
      <c r="H181" s="20" t="n">
        <f aca="false">_xlfn.FLOOR.MATH(G181, 0.25)</f>
        <v>4.25</v>
      </c>
      <c r="I181" s="20" t="n">
        <f aca="false">H181 + 0.25</f>
        <v>4.5</v>
      </c>
      <c r="J181" s="2" t="b">
        <f aca="false">COUNTIF(assign!$B$1:$B$493, A181) &gt; 0</f>
        <v>1</v>
      </c>
      <c r="K181" s="2" t="b">
        <f aca="false">C181&gt;misc!$A$2</f>
        <v>1</v>
      </c>
      <c r="L181" s="2" t="b">
        <f aca="false">AND(ISNUMBER(B181), ISNUMBER(C181), B181&lt;=C181)</f>
        <v>1</v>
      </c>
    </row>
    <row r="182" customFormat="false" ht="12.75" hidden="false" customHeight="false" outlineLevel="0" collapsed="false">
      <c r="A182" s="1" t="s">
        <v>205</v>
      </c>
      <c r="B182" s="6" t="n">
        <v>45658</v>
      </c>
      <c r="C182" s="6" t="n">
        <v>45703</v>
      </c>
      <c r="D182" s="7" t="n">
        <v>10</v>
      </c>
      <c r="E182" s="18" t="n">
        <f aca="false">C182 - B182 +1</f>
        <v>46</v>
      </c>
      <c r="F182" s="18" t="n">
        <f aca="false">NETWORKDAYS(B182, C182, holiday!A$2:A$500)</f>
        <v>32</v>
      </c>
      <c r="G182" s="19" t="n">
        <f aca="false">D182/F182</f>
        <v>0.3125</v>
      </c>
      <c r="H182" s="20" t="n">
        <f aca="false">_xlfn.FLOOR.MATH(G182, 0.25)</f>
        <v>0.25</v>
      </c>
      <c r="I182" s="20" t="n">
        <f aca="false">H182 + 0.25</f>
        <v>0.5</v>
      </c>
      <c r="J182" s="2" t="b">
        <f aca="false">COUNTIF(assign!$B$1:$B$493, A182) &gt; 0</f>
        <v>1</v>
      </c>
      <c r="K182" s="2" t="b">
        <f aca="false">C182&gt;misc!$A$2</f>
        <v>1</v>
      </c>
      <c r="L182" s="2" t="b">
        <f aca="false">AND(ISNUMBER(B182), ISNUMBER(C182), B182&lt;=C182)</f>
        <v>1</v>
      </c>
    </row>
    <row r="183" customFormat="false" ht="12.75" hidden="false" customHeight="false" outlineLevel="0" collapsed="false">
      <c r="A183" s="1" t="s">
        <v>206</v>
      </c>
      <c r="B183" s="6" t="n">
        <v>45704</v>
      </c>
      <c r="C183" s="6" t="n">
        <v>45713</v>
      </c>
      <c r="D183" s="7" t="n">
        <v>5</v>
      </c>
      <c r="E183" s="18" t="n">
        <f aca="false">C183 - B183 +1</f>
        <v>10</v>
      </c>
      <c r="F183" s="18" t="n">
        <f aca="false">NETWORKDAYS(B183, C183, holiday!A$2:A$500)</f>
        <v>7</v>
      </c>
      <c r="G183" s="19" t="n">
        <f aca="false">D183/F183</f>
        <v>0.714285714285714</v>
      </c>
      <c r="H183" s="20" t="n">
        <f aca="false">_xlfn.FLOOR.MATH(G183, 0.25)</f>
        <v>0.5</v>
      </c>
      <c r="I183" s="20" t="n">
        <f aca="false">H183 + 0.25</f>
        <v>0.75</v>
      </c>
      <c r="J183" s="2" t="b">
        <f aca="false">COUNTIF(assign!$B$1:$B$493, A183) &gt; 0</f>
        <v>1</v>
      </c>
      <c r="K183" s="2" t="b">
        <f aca="false">C183&gt;misc!$A$2</f>
        <v>1</v>
      </c>
      <c r="L183" s="2" t="b">
        <f aca="false">AND(ISNUMBER(B183), ISNUMBER(C183), B183&lt;=C183)</f>
        <v>1</v>
      </c>
    </row>
    <row r="184" customFormat="false" ht="12.75" hidden="false" customHeight="false" outlineLevel="0" collapsed="false">
      <c r="A184" s="1" t="s">
        <v>207</v>
      </c>
      <c r="B184" s="6" t="n">
        <v>45667</v>
      </c>
      <c r="C184" s="6" t="n">
        <v>45682</v>
      </c>
      <c r="D184" s="7" t="n">
        <v>40</v>
      </c>
      <c r="E184" s="18" t="n">
        <f aca="false">C184 - B184 +1</f>
        <v>16</v>
      </c>
      <c r="F184" s="18" t="n">
        <f aca="false">NETWORKDAYS(B184, C184, holiday!A$2:A$500)</f>
        <v>11</v>
      </c>
      <c r="G184" s="19" t="n">
        <f aca="false">D184/F184</f>
        <v>3.63636363636364</v>
      </c>
      <c r="H184" s="20" t="n">
        <f aca="false">_xlfn.FLOOR.MATH(G184, 0.25)</f>
        <v>3.5</v>
      </c>
      <c r="I184" s="20" t="n">
        <f aca="false">H184 + 0.25</f>
        <v>3.75</v>
      </c>
      <c r="J184" s="2" t="b">
        <f aca="false">COUNTIF(assign!$B$1:$B$493, A184) &gt; 0</f>
        <v>1</v>
      </c>
      <c r="K184" s="2" t="b">
        <f aca="false">C184&gt;misc!$A$2</f>
        <v>1</v>
      </c>
      <c r="L184" s="2" t="b">
        <f aca="false">AND(ISNUMBER(B184), ISNUMBER(C184), B184&lt;=C184)</f>
        <v>1</v>
      </c>
    </row>
    <row r="185" customFormat="false" ht="12.75" hidden="false" customHeight="false" outlineLevel="0" collapsed="false">
      <c r="A185" s="1" t="s">
        <v>208</v>
      </c>
      <c r="B185" s="6" t="n">
        <v>45683</v>
      </c>
      <c r="C185" s="6" t="n">
        <v>45793</v>
      </c>
      <c r="D185" s="7" t="n">
        <v>20</v>
      </c>
      <c r="E185" s="18" t="n">
        <f aca="false">C185 - B185 +1</f>
        <v>111</v>
      </c>
      <c r="F185" s="18" t="n">
        <f aca="false">NETWORKDAYS(B185, C185, holiday!A$2:A$500)</f>
        <v>79</v>
      </c>
      <c r="G185" s="19" t="n">
        <f aca="false">D185/F185</f>
        <v>0.253164556962025</v>
      </c>
      <c r="H185" s="20" t="n">
        <f aca="false">_xlfn.FLOOR.MATH(G185, 0.25)</f>
        <v>0.25</v>
      </c>
      <c r="I185" s="20" t="n">
        <f aca="false">H185 + 0.25</f>
        <v>0.5</v>
      </c>
      <c r="J185" s="2" t="b">
        <f aca="false">COUNTIF(assign!$B$1:$B$493, A185) &gt; 0</f>
        <v>1</v>
      </c>
      <c r="K185" s="2" t="b">
        <f aca="false">C185&gt;misc!$A$2</f>
        <v>1</v>
      </c>
      <c r="L185" s="2" t="b">
        <f aca="false">AND(ISNUMBER(B185), ISNUMBER(C185), B185&lt;=C185)</f>
        <v>1</v>
      </c>
    </row>
    <row r="186" customFormat="false" ht="12.75" hidden="false" customHeight="false" outlineLevel="0" collapsed="false">
      <c r="A186" s="1" t="s">
        <v>209</v>
      </c>
      <c r="B186" s="6" t="n">
        <v>45794</v>
      </c>
      <c r="C186" s="6" t="n">
        <v>45809</v>
      </c>
      <c r="D186" s="7" t="n">
        <v>10</v>
      </c>
      <c r="E186" s="18" t="n">
        <f aca="false">C186 - B186 +1</f>
        <v>16</v>
      </c>
      <c r="F186" s="18" t="n">
        <f aca="false">NETWORKDAYS(B186, C186, holiday!A$2:A$500)</f>
        <v>10</v>
      </c>
      <c r="G186" s="19" t="n">
        <f aca="false">D186/F186</f>
        <v>1</v>
      </c>
      <c r="H186" s="20" t="n">
        <f aca="false">_xlfn.FLOOR.MATH(G186, 0.25)</f>
        <v>1</v>
      </c>
      <c r="I186" s="20" t="n">
        <f aca="false">H186 + 0.25</f>
        <v>1.25</v>
      </c>
      <c r="J186" s="2" t="b">
        <f aca="false">COUNTIF(assign!$B$1:$B$493, A186) &gt; 0</f>
        <v>1</v>
      </c>
      <c r="K186" s="2" t="b">
        <f aca="false">C186&gt;misc!$A$2</f>
        <v>1</v>
      </c>
      <c r="L186" s="2" t="b">
        <f aca="false">AND(ISNUMBER(B186), ISNUMBER(C186), B186&lt;=C186)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 B38 B98 A106 A10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 C40 B104 B108 B11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6"/>
  <sheetViews>
    <sheetView showFormulas="false" showGridLines="true" showRowColHeaders="true" showZeros="true" rightToLeft="false" tabSelected="false" showOutlineSymbols="true" defaultGridColor="true" view="normal" topLeftCell="A55" colorId="64" zoomScale="110" zoomScaleNormal="110" zoomScalePageLayoutView="100" workbookViewId="0">
      <selection pane="topLeft" activeCell="C97" activeCellId="0" sqref="C9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3" t="n">
        <f aca="false">COUNTIF(expert!$A$2:$A$954, A2) &gt; 0</f>
        <v>1</v>
      </c>
      <c r="D2" s="23" t="n">
        <f aca="false">COUNTIF(task!$A$2:$A$616,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25</v>
      </c>
      <c r="C3" s="23" t="n">
        <f aca="false">COUNTIF(expert!$A$2:$A$954, A3) &gt; 0</f>
        <v>1</v>
      </c>
      <c r="D3" s="23" t="n">
        <f aca="false">COUNTIF(task!$A$2:$A$616,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28</v>
      </c>
      <c r="C4" s="23" t="n">
        <f aca="false">COUNTIF(expert!$A$2:$A$954, A4) &gt; 0</f>
        <v>1</v>
      </c>
      <c r="D4" s="23" t="n">
        <f aca="false">COUNTIF(task!$A$2:$A$616,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23" t="n">
        <f aca="false">COUNTIF(expert!$A$2:$A$954, A5) &gt; 0</f>
        <v>1</v>
      </c>
      <c r="D5" s="23" t="n">
        <f aca="false">COUNTIF(task!$A$2:$A$616,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29</v>
      </c>
      <c r="C6" s="23" t="n">
        <f aca="false">COUNTIF(expert!$A$2:$A$954, A6) &gt; 0</f>
        <v>1</v>
      </c>
      <c r="D6" s="23" t="n">
        <f aca="false">COUNTIF(task!$A$2:$A$616,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31</v>
      </c>
      <c r="C7" s="23" t="n">
        <f aca="false">COUNTIF(expert!$A$2:$A$954, A7) &gt; 0</f>
        <v>1</v>
      </c>
      <c r="D7" s="23" t="n">
        <f aca="false">COUNTIF(task!$A$2:$A$616,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3" t="n">
        <f aca="false">COUNTIF(expert!$A$2:$A$954, A8) &gt; 0</f>
        <v>1</v>
      </c>
      <c r="D8" s="23" t="n">
        <f aca="false">COUNTIF(task!$A$2:$A$616,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3" t="n">
        <f aca="false">COUNTIF(expert!$A$2:$A$954, A9) &gt; 0</f>
        <v>1</v>
      </c>
      <c r="D9" s="23" t="n">
        <f aca="false">COUNTIF(task!$A$2:$A$616,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3" t="n">
        <f aca="false">COUNTIF(expert!$A$2:$A$954, A10) &gt; 0</f>
        <v>1</v>
      </c>
      <c r="D10" s="23" t="n">
        <f aca="false">COUNTIF(task!$A$2:$A$616,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3" t="n">
        <f aca="false">COUNTIF(expert!$A$2:$A$954, A11) &gt; 0</f>
        <v>1</v>
      </c>
      <c r="D11" s="23" t="n">
        <f aca="false">COUNTIF(task!$A$2:$A$616,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3" t="n">
        <f aca="false">COUNTIF(expert!$A$2:$A$954, A12) &gt; 0</f>
        <v>1</v>
      </c>
      <c r="D12" s="23" t="n">
        <f aca="false">COUNTIF(task!$A$2:$A$616,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3" t="n">
        <f aca="false">COUNTIF(expert!$A$2:$A$954, A13) &gt; 0</f>
        <v>1</v>
      </c>
      <c r="D13" s="23" t="n">
        <f aca="false">COUNTIF(task!$A$2:$A$616,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3" t="n">
        <f aca="false">COUNTIF(expert!$A$2:$A$954, A14) &gt; 0</f>
        <v>1</v>
      </c>
      <c r="D14" s="23" t="n">
        <f aca="false">COUNTIF(task!$A$2:$A$616,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3" t="n">
        <f aca="false">COUNTIF(expert!$A$2:$A$954, A15) &gt; 0</f>
        <v>1</v>
      </c>
      <c r="D15" s="23" t="n">
        <f aca="false">COUNTIF(task!$A$2:$A$616,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3" t="n">
        <f aca="false">COUNTIF(expert!$A$2:$A$954, A16) &gt; 0</f>
        <v>1</v>
      </c>
      <c r="D16" s="23" t="n">
        <f aca="false">COUNTIF(task!$A$2:$A$616,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3" t="n">
        <f aca="false">COUNTIF(expert!$A$2:$A$954, A17) &gt; 0</f>
        <v>1</v>
      </c>
      <c r="D17" s="23" t="n">
        <f aca="false">COUNTIF(task!$A$2:$A$616,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3" t="n">
        <f aca="false">COUNTIF(expert!$A$2:$A$954, A18) &gt; 0</f>
        <v>1</v>
      </c>
      <c r="D18" s="23" t="n">
        <f aca="false">COUNTIF(task!$A$2:$A$616,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3" t="n">
        <f aca="false">COUNTIF(expert!$A$2:$A$954, A19) &gt; 0</f>
        <v>1</v>
      </c>
      <c r="D19" s="23" t="n">
        <f aca="false">COUNTIF(task!$A$2:$A$616,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3" t="n">
        <f aca="false">COUNTIF(expert!$A$2:$A$954, A20) &gt; 0</f>
        <v>1</v>
      </c>
      <c r="D20" s="23" t="n">
        <f aca="false">COUNTIF(task!$A$2:$A$616,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3" t="n">
        <f aca="false">COUNTIF(expert!$A$2:$A$954, A21) &gt; 0</f>
        <v>1</v>
      </c>
      <c r="D21" s="23" t="n">
        <f aca="false">COUNTIF(task!$A$2:$A$616,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3" t="n">
        <f aca="false">COUNTIF(expert!$A$2:$A$954, A22) &gt; 0</f>
        <v>1</v>
      </c>
      <c r="D22" s="23" t="n">
        <f aca="false">COUNTIF(task!$A$2:$A$616,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3" t="n">
        <f aca="false">COUNTIF(expert!$A$2:$A$954, A23) &gt; 0</f>
        <v>1</v>
      </c>
      <c r="D23" s="23" t="n">
        <f aca="false">COUNTIF(task!$A$2:$A$616, B23) &gt; 0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3" t="n">
        <f aca="false">COUNTIF(expert!$A$2:$A$954, A24) &gt; 0</f>
        <v>1</v>
      </c>
      <c r="D24" s="23" t="n">
        <f aca="false">COUNTIF(task!$A$2:$A$616, B24) &gt; 0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3" t="n">
        <f aca="false">COUNTIF(expert!$A$2:$A$954, A25) &gt; 0</f>
        <v>1</v>
      </c>
      <c r="D25" s="23" t="n">
        <f aca="false">COUNTIF(task!$A$2:$A$616, B25) &gt; 0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3" t="n">
        <f aca="false">COUNTIF(expert!$A$2:$A$954, A26) &gt; 0</f>
        <v>1</v>
      </c>
      <c r="D26" s="23" t="n">
        <f aca="false">COUNTIF(task!$A$2:$A$616, B26) &gt; 0</f>
        <v>1</v>
      </c>
    </row>
    <row r="27" customFormat="false" ht="12.75" hidden="false" customHeight="false" outlineLevel="0" collapsed="false">
      <c r="A27" s="21" t="s">
        <v>4</v>
      </c>
      <c r="B27" s="21" t="s">
        <v>51</v>
      </c>
      <c r="C27" s="23" t="n">
        <f aca="false">COUNTIF(expert!$A$2:$A$954, A27) &gt; 0</f>
        <v>1</v>
      </c>
      <c r="D27" s="23" t="n">
        <f aca="false">COUNTIF(task!$A$2:$A$616, B27) &gt; 0</f>
        <v>1</v>
      </c>
    </row>
    <row r="28" customFormat="false" ht="12.75" hidden="false" customHeight="false" outlineLevel="0" collapsed="false">
      <c r="A28" s="21" t="s">
        <v>4</v>
      </c>
      <c r="B28" s="21" t="s">
        <v>50</v>
      </c>
      <c r="C28" s="23" t="n">
        <f aca="false">COUNTIF(expert!$A$2:$A$954, A28) &gt; 0</f>
        <v>1</v>
      </c>
      <c r="D28" s="23" t="n">
        <f aca="false">COUNTIF(task!$A$2:$A$616, B28) &gt; 0</f>
        <v>1</v>
      </c>
    </row>
    <row r="29" customFormat="false" ht="12.75" hidden="false" customHeight="false" outlineLevel="0" collapsed="false">
      <c r="A29" s="21" t="s">
        <v>4</v>
      </c>
      <c r="B29" s="21" t="s">
        <v>53</v>
      </c>
      <c r="C29" s="23" t="n">
        <f aca="false">COUNTIF(expert!$A$2:$A$954, A29) &gt; 0</f>
        <v>1</v>
      </c>
      <c r="D29" s="23" t="n">
        <f aca="false">COUNTIF(task!$A$2:$A$616, B29) &gt; 0</f>
        <v>1</v>
      </c>
    </row>
    <row r="30" customFormat="false" ht="12.75" hidden="false" customHeight="false" outlineLevel="0" collapsed="false">
      <c r="A30" s="21" t="s">
        <v>4</v>
      </c>
      <c r="B30" s="21" t="s">
        <v>52</v>
      </c>
      <c r="C30" s="23" t="n">
        <f aca="false">COUNTIF(expert!$A$2:$A$954, A30) &gt; 0</f>
        <v>1</v>
      </c>
      <c r="D30" s="23" t="n">
        <f aca="false">COUNTIF(task!$A$2:$A$616, B30) &gt; 0</f>
        <v>1</v>
      </c>
    </row>
    <row r="31" customFormat="false" ht="12.75" hidden="false" customHeight="false" outlineLevel="0" collapsed="false">
      <c r="A31" s="21" t="s">
        <v>4</v>
      </c>
      <c r="B31" s="21" t="s">
        <v>55</v>
      </c>
      <c r="C31" s="23" t="n">
        <f aca="false">COUNTIF(expert!$A$2:$A$954, A31) &gt; 0</f>
        <v>1</v>
      </c>
      <c r="D31" s="23" t="n">
        <f aca="false">COUNTIF(task!$A$2:$A$616, B31) &gt; 0</f>
        <v>1</v>
      </c>
    </row>
    <row r="32" customFormat="false" ht="12.75" hidden="false" customHeight="false" outlineLevel="0" collapsed="false">
      <c r="A32" s="21" t="s">
        <v>4</v>
      </c>
      <c r="B32" s="21" t="s">
        <v>54</v>
      </c>
      <c r="C32" s="23" t="n">
        <f aca="false">COUNTIF(expert!$A$2:$A$954, A32) &gt; 0</f>
        <v>1</v>
      </c>
      <c r="D32" s="23" t="n">
        <f aca="false">COUNTIF(task!$A$2:$A$616, B32) &gt; 0</f>
        <v>1</v>
      </c>
    </row>
    <row r="33" customFormat="false" ht="12.75" hidden="false" customHeight="false" outlineLevel="0" collapsed="false">
      <c r="A33" s="21" t="s">
        <v>4</v>
      </c>
      <c r="B33" s="21" t="s">
        <v>60</v>
      </c>
      <c r="C33" s="23" t="n">
        <f aca="false">COUNTIF(expert!$A$2:$A$954, A33) &gt; 0</f>
        <v>1</v>
      </c>
      <c r="D33" s="23" t="n">
        <f aca="false">COUNTIF(task!$A$2:$A$616, B33) &gt; 0</f>
        <v>1</v>
      </c>
    </row>
    <row r="34" customFormat="false" ht="12.75" hidden="false" customHeight="false" outlineLevel="0" collapsed="false">
      <c r="A34" s="21" t="s">
        <v>4</v>
      </c>
      <c r="B34" s="21" t="s">
        <v>59</v>
      </c>
      <c r="C34" s="23" t="n">
        <f aca="false">COUNTIF(expert!$A$2:$A$954, A34) &gt; 0</f>
        <v>1</v>
      </c>
      <c r="D34" s="23" t="n">
        <f aca="false">COUNTIF(task!$A$2:$A$616, B34) &gt; 0</f>
        <v>1</v>
      </c>
    </row>
    <row r="35" customFormat="false" ht="12.75" hidden="false" customHeight="false" outlineLevel="0" collapsed="false">
      <c r="A35" s="21" t="s">
        <v>4</v>
      </c>
      <c r="B35" s="21" t="s">
        <v>61</v>
      </c>
      <c r="C35" s="23" t="n">
        <f aca="false">COUNTIF(expert!$A$2:$A$954, A35) &gt; 0</f>
        <v>1</v>
      </c>
      <c r="D35" s="23" t="n">
        <f aca="false">COUNTIF(task!$A$2:$A$616, B35) &gt; 0</f>
        <v>1</v>
      </c>
    </row>
    <row r="36" customFormat="false" ht="12.75" hidden="false" customHeight="false" outlineLevel="0" collapsed="false">
      <c r="A36" s="21" t="s">
        <v>4</v>
      </c>
      <c r="B36" s="21" t="s">
        <v>63</v>
      </c>
      <c r="C36" s="23" t="n">
        <f aca="false">COUNTIF(expert!$A$2:$A$954, A36) &gt; 0</f>
        <v>1</v>
      </c>
      <c r="D36" s="23" t="n">
        <f aca="false">COUNTIF(task!$A$2:$A$616, B36) &gt; 0</f>
        <v>1</v>
      </c>
    </row>
    <row r="37" customFormat="false" ht="12.75" hidden="false" customHeight="false" outlineLevel="0" collapsed="false">
      <c r="A37" s="21" t="s">
        <v>4</v>
      </c>
      <c r="B37" s="21" t="s">
        <v>62</v>
      </c>
      <c r="C37" s="23" t="n">
        <f aca="false">COUNTIF(expert!$A$2:$A$954, A37) &gt; 0</f>
        <v>1</v>
      </c>
      <c r="D37" s="23" t="n">
        <f aca="false">COUNTIF(task!$A$2:$A$616, B37) &gt; 0</f>
        <v>1</v>
      </c>
    </row>
    <row r="38" customFormat="false" ht="12.75" hidden="false" customHeight="false" outlineLevel="0" collapsed="false">
      <c r="A38" s="21" t="s">
        <v>4</v>
      </c>
      <c r="B38" s="21" t="s">
        <v>56</v>
      </c>
      <c r="C38" s="23" t="n">
        <f aca="false">COUNTIF(expert!$A$2:$A$954, A38) &gt; 0</f>
        <v>1</v>
      </c>
      <c r="D38" s="23" t="n">
        <f aca="false">COUNTIF(task!$A$2:$A$616, B38) &gt; 0</f>
        <v>1</v>
      </c>
    </row>
    <row r="39" customFormat="false" ht="12.75" hidden="false" customHeight="false" outlineLevel="0" collapsed="false">
      <c r="A39" s="21" t="s">
        <v>4</v>
      </c>
      <c r="B39" s="21" t="s">
        <v>58</v>
      </c>
      <c r="C39" s="23" t="n">
        <f aca="false">COUNTIF(expert!$A$2:$A$954, A39) &gt; 0</f>
        <v>1</v>
      </c>
      <c r="D39" s="23" t="n">
        <f aca="false">COUNTIF(task!$A$2:$A$616, B39) &gt; 0</f>
        <v>1</v>
      </c>
    </row>
    <row r="40" customFormat="false" ht="12.75" hidden="false" customHeight="false" outlineLevel="0" collapsed="false">
      <c r="A40" s="21" t="s">
        <v>4</v>
      </c>
      <c r="B40" s="21" t="s">
        <v>57</v>
      </c>
      <c r="C40" s="23" t="n">
        <f aca="false">COUNTIF(expert!$A$2:$A$954, A40) &gt; 0</f>
        <v>1</v>
      </c>
      <c r="D40" s="23" t="n">
        <f aca="false">COUNTIF(task!$A$2:$A$616, B40) &gt; 0</f>
        <v>1</v>
      </c>
    </row>
    <row r="41" customFormat="false" ht="12.75" hidden="false" customHeight="false" outlineLevel="0" collapsed="false">
      <c r="A41" s="21" t="s">
        <v>4</v>
      </c>
      <c r="B41" s="21" t="s">
        <v>64</v>
      </c>
      <c r="C41" s="23" t="n">
        <f aca="false">COUNTIF(expert!$A$2:$A$954, A41) &gt; 0</f>
        <v>1</v>
      </c>
      <c r="D41" s="23" t="n">
        <f aca="false">COUNTIF(task!$A$2:$A$616, B41) &gt; 0</f>
        <v>1</v>
      </c>
    </row>
    <row r="42" customFormat="false" ht="12.75" hidden="false" customHeight="false" outlineLevel="0" collapsed="false">
      <c r="A42" s="21" t="s">
        <v>4</v>
      </c>
      <c r="B42" s="21" t="s">
        <v>65</v>
      </c>
      <c r="C42" s="23" t="n">
        <f aca="false">COUNTIF(expert!$A$2:$A$954, A42) &gt; 0</f>
        <v>1</v>
      </c>
      <c r="D42" s="23" t="n">
        <f aca="false">COUNTIF(task!$A$2:$A$616, B42) &gt; 0</f>
        <v>1</v>
      </c>
    </row>
    <row r="43" customFormat="false" ht="12.75" hidden="false" customHeight="false" outlineLevel="0" collapsed="false">
      <c r="A43" s="21" t="s">
        <v>4</v>
      </c>
      <c r="B43" s="21" t="s">
        <v>66</v>
      </c>
      <c r="C43" s="23" t="n">
        <f aca="false">COUNTIF(expert!$A$2:$A$954, A43) &gt; 0</f>
        <v>1</v>
      </c>
      <c r="D43" s="23" t="n">
        <f aca="false">COUNTIF(task!$A$2:$A$616, B43) &gt; 0</f>
        <v>1</v>
      </c>
    </row>
    <row r="44" customFormat="false" ht="12.75" hidden="false" customHeight="false" outlineLevel="0" collapsed="false">
      <c r="A44" s="1" t="s">
        <v>6</v>
      </c>
      <c r="B44" s="1" t="s">
        <v>68</v>
      </c>
      <c r="C44" s="23" t="n">
        <f aca="false">COUNTIF(expert!$A$2:$A$954, A44) &gt; 0</f>
        <v>1</v>
      </c>
      <c r="D44" s="23" t="n">
        <f aca="false">COUNTIF(task!$A$2:$A$616, B44) &gt; 0</f>
        <v>1</v>
      </c>
    </row>
    <row r="45" customFormat="false" ht="12.75" hidden="false" customHeight="false" outlineLevel="0" collapsed="false">
      <c r="A45" s="1" t="s">
        <v>6</v>
      </c>
      <c r="B45" s="1" t="s">
        <v>67</v>
      </c>
      <c r="C45" s="23" t="n">
        <f aca="false">COUNTIF(expert!$A$2:$A$954, A45) &gt; 0</f>
        <v>1</v>
      </c>
      <c r="D45" s="23" t="n">
        <f aca="false">COUNTIF(task!$A$2:$A$616, B45) &gt; 0</f>
        <v>1</v>
      </c>
    </row>
    <row r="46" customFormat="false" ht="12.75" hidden="false" customHeight="false" outlineLevel="0" collapsed="false">
      <c r="A46" s="1" t="s">
        <v>6</v>
      </c>
      <c r="B46" s="1" t="s">
        <v>70</v>
      </c>
      <c r="C46" s="23" t="n">
        <f aca="false">COUNTIF(expert!$A$2:$A$954, A46) &gt; 0</f>
        <v>1</v>
      </c>
      <c r="D46" s="23" t="n">
        <f aca="false">COUNTIF(task!$A$2:$A$616, B46) &gt; 0</f>
        <v>1</v>
      </c>
    </row>
    <row r="47" customFormat="false" ht="12.75" hidden="false" customHeight="false" outlineLevel="0" collapsed="false">
      <c r="A47" s="1" t="s">
        <v>6</v>
      </c>
      <c r="B47" s="1" t="s">
        <v>69</v>
      </c>
      <c r="C47" s="23" t="n">
        <f aca="false">COUNTIF(expert!$A$2:$A$954, A47) &gt; 0</f>
        <v>1</v>
      </c>
      <c r="D47" s="23" t="n">
        <f aca="false">COUNTIF(task!$A$2:$A$616, B47) &gt; 0</f>
        <v>1</v>
      </c>
    </row>
    <row r="48" customFormat="false" ht="12.75" hidden="false" customHeight="false" outlineLevel="0" collapsed="false">
      <c r="A48" s="1" t="s">
        <v>6</v>
      </c>
      <c r="B48" s="1" t="s">
        <v>72</v>
      </c>
      <c r="C48" s="23" t="n">
        <f aca="false">COUNTIF(expert!$A$2:$A$954, A48) &gt; 0</f>
        <v>1</v>
      </c>
      <c r="D48" s="23" t="n">
        <f aca="false">COUNTIF(task!$A$2:$A$616, B48) &gt; 0</f>
        <v>1</v>
      </c>
    </row>
    <row r="49" customFormat="false" ht="12.75" hidden="false" customHeight="false" outlineLevel="0" collapsed="false">
      <c r="A49" s="1" t="s">
        <v>6</v>
      </c>
      <c r="B49" s="1" t="s">
        <v>71</v>
      </c>
      <c r="C49" s="23" t="n">
        <f aca="false">COUNTIF(expert!$A$2:$A$954, A49) &gt; 0</f>
        <v>1</v>
      </c>
      <c r="D49" s="23" t="n">
        <f aca="false">COUNTIF(task!$A$2:$A$616, B49) &gt; 0</f>
        <v>1</v>
      </c>
    </row>
    <row r="50" customFormat="false" ht="12.75" hidden="false" customHeight="false" outlineLevel="0" collapsed="false">
      <c r="A50" s="1" t="s">
        <v>6</v>
      </c>
      <c r="B50" s="1" t="s">
        <v>74</v>
      </c>
      <c r="C50" s="23" t="n">
        <f aca="false">COUNTIF(expert!$A$2:$A$954, A50) &gt; 0</f>
        <v>1</v>
      </c>
      <c r="D50" s="23" t="n">
        <f aca="false">COUNTIF(task!$A$2:$A$616, B50) &gt; 0</f>
        <v>1</v>
      </c>
    </row>
    <row r="51" customFormat="false" ht="12.75" hidden="false" customHeight="false" outlineLevel="0" collapsed="false">
      <c r="A51" s="1" t="s">
        <v>6</v>
      </c>
      <c r="B51" s="1" t="s">
        <v>73</v>
      </c>
      <c r="C51" s="23" t="n">
        <f aca="false">COUNTIF(expert!$A$2:$A$954, A51) &gt; 0</f>
        <v>1</v>
      </c>
      <c r="D51" s="23" t="n">
        <f aca="false">COUNTIF(task!$A$2:$A$616, B51) &gt; 0</f>
        <v>1</v>
      </c>
    </row>
    <row r="52" customFormat="false" ht="12.75" hidden="false" customHeight="false" outlineLevel="0" collapsed="false">
      <c r="A52" s="1" t="s">
        <v>6</v>
      </c>
      <c r="B52" s="1" t="s">
        <v>75</v>
      </c>
      <c r="C52" s="23" t="n">
        <f aca="false">COUNTIF(expert!$A$2:$A$954, A52) &gt; 0</f>
        <v>1</v>
      </c>
      <c r="D52" s="23" t="n">
        <f aca="false">COUNTIF(task!$A$2:$A$616, B52) &gt; 0</f>
        <v>1</v>
      </c>
    </row>
    <row r="53" customFormat="false" ht="12.75" hidden="false" customHeight="false" outlineLevel="0" collapsed="false">
      <c r="A53" s="1" t="s">
        <v>6</v>
      </c>
      <c r="B53" s="1" t="s">
        <v>77</v>
      </c>
      <c r="C53" s="23" t="n">
        <f aca="false">COUNTIF(expert!$A$2:$A$954, A53) &gt; 0</f>
        <v>1</v>
      </c>
      <c r="D53" s="23" t="n">
        <f aca="false">COUNTIF(task!$A$2:$A$616, B53) &gt; 0</f>
        <v>1</v>
      </c>
    </row>
    <row r="54" customFormat="false" ht="12.75" hidden="false" customHeight="false" outlineLevel="0" collapsed="false">
      <c r="A54" s="1" t="s">
        <v>6</v>
      </c>
      <c r="B54" s="1" t="s">
        <v>76</v>
      </c>
      <c r="C54" s="23" t="n">
        <f aca="false">COUNTIF(expert!$A$2:$A$954, A54) &gt; 0</f>
        <v>1</v>
      </c>
      <c r="D54" s="23" t="n">
        <f aca="false">COUNTIF(task!$A$2:$A$616, B54) &gt; 0</f>
        <v>1</v>
      </c>
    </row>
    <row r="55" customFormat="false" ht="12.75" hidden="false" customHeight="false" outlineLevel="0" collapsed="false">
      <c r="A55" s="1" t="s">
        <v>6</v>
      </c>
      <c r="B55" s="1" t="s">
        <v>78</v>
      </c>
      <c r="C55" s="23" t="n">
        <f aca="false">COUNTIF(expert!$A$2:$A$954, A55) &gt; 0</f>
        <v>1</v>
      </c>
      <c r="D55" s="23" t="n">
        <f aca="false">COUNTIF(task!$A$2:$A$616, B55) &gt; 0</f>
        <v>1</v>
      </c>
    </row>
    <row r="56" customFormat="false" ht="12.75" hidden="false" customHeight="false" outlineLevel="0" collapsed="false">
      <c r="A56" s="1" t="s">
        <v>6</v>
      </c>
      <c r="B56" s="1" t="s">
        <v>80</v>
      </c>
      <c r="C56" s="23" t="n">
        <f aca="false">COUNTIF(expert!$A$2:$A$954, A56) &gt; 0</f>
        <v>1</v>
      </c>
      <c r="D56" s="23" t="n">
        <f aca="false">COUNTIF(task!$A$2:$A$616, B56) &gt; 0</f>
        <v>1</v>
      </c>
    </row>
    <row r="57" customFormat="false" ht="12.75" hidden="false" customHeight="false" outlineLevel="0" collapsed="false">
      <c r="A57" s="1" t="s">
        <v>6</v>
      </c>
      <c r="B57" s="1" t="s">
        <v>79</v>
      </c>
      <c r="C57" s="23" t="n">
        <f aca="false">COUNTIF(expert!$A$2:$A$954, A57) &gt; 0</f>
        <v>1</v>
      </c>
      <c r="D57" s="23" t="n">
        <f aca="false">COUNTIF(task!$A$2:$A$616, B57) &gt; 0</f>
        <v>1</v>
      </c>
    </row>
    <row r="58" customFormat="false" ht="12.75" hidden="false" customHeight="false" outlineLevel="0" collapsed="false">
      <c r="A58" s="1" t="s">
        <v>6</v>
      </c>
      <c r="B58" s="1" t="s">
        <v>81</v>
      </c>
      <c r="C58" s="23" t="n">
        <f aca="false">COUNTIF(expert!$A$2:$A$954, A58) &gt; 0</f>
        <v>1</v>
      </c>
      <c r="D58" s="23" t="n">
        <f aca="false">COUNTIF(task!$A$2:$A$616, B58) &gt; 0</f>
        <v>1</v>
      </c>
    </row>
    <row r="59" customFormat="false" ht="12.75" hidden="false" customHeight="false" outlineLevel="0" collapsed="false">
      <c r="A59" s="1" t="s">
        <v>6</v>
      </c>
      <c r="B59" s="1" t="s">
        <v>83</v>
      </c>
      <c r="C59" s="23" t="n">
        <f aca="false">COUNTIF(expert!$A$2:$A$954, A59) &gt; 0</f>
        <v>1</v>
      </c>
      <c r="D59" s="23" t="n">
        <f aca="false">COUNTIF(task!$A$2:$A$616, B59) &gt; 0</f>
        <v>1</v>
      </c>
    </row>
    <row r="60" customFormat="false" ht="12.75" hidden="false" customHeight="false" outlineLevel="0" collapsed="false">
      <c r="A60" s="1" t="s">
        <v>6</v>
      </c>
      <c r="B60" s="1" t="s">
        <v>82</v>
      </c>
      <c r="C60" s="23" t="n">
        <f aca="false">COUNTIF(expert!$A$2:$A$954, A60) &gt; 0</f>
        <v>1</v>
      </c>
      <c r="D60" s="23" t="n">
        <f aca="false">COUNTIF(task!$A$2:$A$616, B60) &gt; 0</f>
        <v>1</v>
      </c>
    </row>
    <row r="61" customFormat="false" ht="12.75" hidden="false" customHeight="false" outlineLevel="0" collapsed="false">
      <c r="A61" s="21" t="s">
        <v>7</v>
      </c>
      <c r="B61" s="21" t="s">
        <v>84</v>
      </c>
      <c r="C61" s="23" t="n">
        <f aca="false">COUNTIF(expert!$A$2:$A$954, A61) &gt; 0</f>
        <v>1</v>
      </c>
      <c r="D61" s="23" t="n">
        <f aca="false">COUNTIF(task!$A$2:$A$616, B61) &gt; 0</f>
        <v>1</v>
      </c>
    </row>
    <row r="62" customFormat="false" ht="12.75" hidden="false" customHeight="false" outlineLevel="0" collapsed="false">
      <c r="A62" s="21" t="s">
        <v>7</v>
      </c>
      <c r="B62" s="21" t="s">
        <v>86</v>
      </c>
      <c r="C62" s="23" t="n">
        <f aca="false">COUNTIF(expert!$A$2:$A$954, A62) &gt; 0</f>
        <v>1</v>
      </c>
      <c r="D62" s="23" t="n">
        <f aca="false">COUNTIF(task!$A$2:$A$616, B62) &gt; 0</f>
        <v>1</v>
      </c>
    </row>
    <row r="63" customFormat="false" ht="12.75" hidden="false" customHeight="false" outlineLevel="0" collapsed="false">
      <c r="A63" s="21" t="s">
        <v>7</v>
      </c>
      <c r="B63" s="21" t="s">
        <v>85</v>
      </c>
      <c r="C63" s="23" t="n">
        <f aca="false">COUNTIF(expert!$A$2:$A$954, A63) &gt; 0</f>
        <v>1</v>
      </c>
      <c r="D63" s="23" t="n">
        <f aca="false">COUNTIF(task!$A$2:$A$616, B63) &gt; 0</f>
        <v>1</v>
      </c>
    </row>
    <row r="64" customFormat="false" ht="12.75" hidden="false" customHeight="false" outlineLevel="0" collapsed="false">
      <c r="A64" s="21" t="s">
        <v>7</v>
      </c>
      <c r="B64" s="21" t="s">
        <v>87</v>
      </c>
      <c r="C64" s="23" t="n">
        <f aca="false">COUNTIF(expert!$A$2:$A$954, A64) &gt; 0</f>
        <v>1</v>
      </c>
      <c r="D64" s="23" t="n">
        <f aca="false">COUNTIF(task!$A$2:$A$616, B64) &gt; 0</f>
        <v>1</v>
      </c>
    </row>
    <row r="65" customFormat="false" ht="12.75" hidden="false" customHeight="false" outlineLevel="0" collapsed="false">
      <c r="A65" s="21" t="s">
        <v>7</v>
      </c>
      <c r="B65" s="21" t="s">
        <v>89</v>
      </c>
      <c r="C65" s="23" t="n">
        <f aca="false">COUNTIF(expert!$A$2:$A$954, A65) &gt; 0</f>
        <v>1</v>
      </c>
      <c r="D65" s="23" t="n">
        <f aca="false">COUNTIF(task!$A$2:$A$616, B65) &gt; 0</f>
        <v>1</v>
      </c>
    </row>
    <row r="66" customFormat="false" ht="12.75" hidden="false" customHeight="false" outlineLevel="0" collapsed="false">
      <c r="A66" s="21" t="s">
        <v>7</v>
      </c>
      <c r="B66" s="21" t="s">
        <v>88</v>
      </c>
      <c r="C66" s="23" t="n">
        <f aca="false">COUNTIF(expert!$A$2:$A$954, A66) &gt; 0</f>
        <v>1</v>
      </c>
      <c r="D66" s="23" t="n">
        <f aca="false">COUNTIF(task!$A$2:$A$616, B66) &gt; 0</f>
        <v>1</v>
      </c>
    </row>
    <row r="67" customFormat="false" ht="12.75" hidden="false" customHeight="false" outlineLevel="0" collapsed="false">
      <c r="A67" s="21" t="s">
        <v>7</v>
      </c>
      <c r="B67" s="21" t="s">
        <v>91</v>
      </c>
      <c r="C67" s="23" t="n">
        <f aca="false">COUNTIF(expert!$A$2:$A$954, A67) &gt; 0</f>
        <v>1</v>
      </c>
      <c r="D67" s="23" t="n">
        <f aca="false">COUNTIF(task!$A$2:$A$616, B67) &gt; 0</f>
        <v>1</v>
      </c>
    </row>
    <row r="68" customFormat="false" ht="12.75" hidden="false" customHeight="false" outlineLevel="0" collapsed="false">
      <c r="A68" s="21" t="s">
        <v>7</v>
      </c>
      <c r="B68" s="21" t="s">
        <v>90</v>
      </c>
      <c r="C68" s="23" t="n">
        <f aca="false">COUNTIF(expert!$A$2:$A$954, A68) &gt; 0</f>
        <v>1</v>
      </c>
      <c r="D68" s="23" t="n">
        <f aca="false">COUNTIF(task!$A$2:$A$616, B68) &gt; 0</f>
        <v>1</v>
      </c>
    </row>
    <row r="69" customFormat="false" ht="12.75" hidden="false" customHeight="false" outlineLevel="0" collapsed="false">
      <c r="A69" s="1" t="s">
        <v>8</v>
      </c>
      <c r="B69" s="1" t="s">
        <v>93</v>
      </c>
      <c r="C69" s="23" t="n">
        <f aca="false">COUNTIF(expert!$A$2:$A$954, A69) &gt; 0</f>
        <v>1</v>
      </c>
      <c r="D69" s="23" t="n">
        <f aca="false">COUNTIF(task!$A$2:$A$616, B69) &gt; 0</f>
        <v>1</v>
      </c>
    </row>
    <row r="70" customFormat="false" ht="12.75" hidden="false" customHeight="false" outlineLevel="0" collapsed="false">
      <c r="A70" s="1" t="s">
        <v>8</v>
      </c>
      <c r="B70" s="1" t="s">
        <v>92</v>
      </c>
      <c r="C70" s="23" t="n">
        <f aca="false">COUNTIF(expert!$A$2:$A$954, A70) &gt; 0</f>
        <v>1</v>
      </c>
      <c r="D70" s="23" t="n">
        <f aca="false">COUNTIF(task!$A$2:$A$616, B70) &gt; 0</f>
        <v>1</v>
      </c>
    </row>
    <row r="71" customFormat="false" ht="12.75" hidden="false" customHeight="false" outlineLevel="0" collapsed="false">
      <c r="A71" s="1" t="s">
        <v>8</v>
      </c>
      <c r="B71" s="1" t="s">
        <v>95</v>
      </c>
      <c r="C71" s="23" t="n">
        <f aca="false">COUNTIF(expert!$A$2:$A$954, A71) &gt; 0</f>
        <v>1</v>
      </c>
      <c r="D71" s="23" t="n">
        <f aca="false">COUNTIF(task!$A$2:$A$616, B71) &gt; 0</f>
        <v>1</v>
      </c>
    </row>
    <row r="72" customFormat="false" ht="12.75" hidden="false" customHeight="false" outlineLevel="0" collapsed="false">
      <c r="A72" s="1" t="s">
        <v>8</v>
      </c>
      <c r="B72" s="1" t="s">
        <v>94</v>
      </c>
      <c r="C72" s="23" t="n">
        <f aca="false">COUNTIF(expert!$A$2:$A$954, A72) &gt; 0</f>
        <v>1</v>
      </c>
      <c r="D72" s="23" t="n">
        <f aca="false">COUNTIF(task!$A$2:$A$616, B72) &gt; 0</f>
        <v>1</v>
      </c>
    </row>
    <row r="73" customFormat="false" ht="12.75" hidden="false" customHeight="false" outlineLevel="0" collapsed="false">
      <c r="A73" s="1" t="s">
        <v>8</v>
      </c>
      <c r="B73" s="1" t="s">
        <v>97</v>
      </c>
      <c r="C73" s="23" t="n">
        <f aca="false">COUNTIF(expert!$A$2:$A$954, A73) &gt; 0</f>
        <v>1</v>
      </c>
      <c r="D73" s="23" t="n">
        <f aca="false">COUNTIF(task!$A$2:$A$616, B73) &gt; 0</f>
        <v>1</v>
      </c>
    </row>
    <row r="74" customFormat="false" ht="12.75" hidden="false" customHeight="false" outlineLevel="0" collapsed="false">
      <c r="A74" s="1" t="s">
        <v>8</v>
      </c>
      <c r="B74" s="1" t="s">
        <v>96</v>
      </c>
      <c r="C74" s="23" t="n">
        <f aca="false">COUNTIF(expert!$A$2:$A$954, A74) &gt; 0</f>
        <v>1</v>
      </c>
      <c r="D74" s="23" t="n">
        <f aca="false">COUNTIF(task!$A$2:$A$616, B74) &gt; 0</f>
        <v>1</v>
      </c>
    </row>
    <row r="75" customFormat="false" ht="12.75" hidden="false" customHeight="false" outlineLevel="0" collapsed="false">
      <c r="A75" s="1" t="s">
        <v>8</v>
      </c>
      <c r="B75" s="1" t="s">
        <v>99</v>
      </c>
      <c r="C75" s="23" t="n">
        <f aca="false">COUNTIF(expert!$A$2:$A$954, A75) &gt; 0</f>
        <v>1</v>
      </c>
      <c r="D75" s="23" t="n">
        <f aca="false">COUNTIF(task!$A$2:$A$616, B75) &gt; 0</f>
        <v>1</v>
      </c>
    </row>
    <row r="76" customFormat="false" ht="12.75" hidden="false" customHeight="false" outlineLevel="0" collapsed="false">
      <c r="A76" s="1" t="s">
        <v>8</v>
      </c>
      <c r="B76" s="1" t="s">
        <v>98</v>
      </c>
      <c r="C76" s="23" t="n">
        <f aca="false">COUNTIF(expert!$A$2:$A$954, A76) &gt; 0</f>
        <v>1</v>
      </c>
      <c r="D76" s="23" t="n">
        <f aca="false">COUNTIF(task!$A$2:$A$616, B76) &gt; 0</f>
        <v>1</v>
      </c>
    </row>
    <row r="77" customFormat="false" ht="12.75" hidden="false" customHeight="false" outlineLevel="0" collapsed="false">
      <c r="A77" s="1" t="s">
        <v>8</v>
      </c>
      <c r="B77" s="1" t="s">
        <v>101</v>
      </c>
      <c r="C77" s="23" t="n">
        <f aca="false">COUNTIF(expert!$A$2:$A$954, A77) &gt; 0</f>
        <v>1</v>
      </c>
      <c r="D77" s="23" t="n">
        <f aca="false">COUNTIF(task!$A$2:$A$616, B77) &gt; 0</f>
        <v>1</v>
      </c>
    </row>
    <row r="78" customFormat="false" ht="12.75" hidden="false" customHeight="false" outlineLevel="0" collapsed="false">
      <c r="A78" s="1" t="s">
        <v>8</v>
      </c>
      <c r="B78" s="1" t="s">
        <v>100</v>
      </c>
      <c r="C78" s="23" t="n">
        <f aca="false">COUNTIF(expert!$A$2:$A$954, A78) &gt; 0</f>
        <v>1</v>
      </c>
      <c r="D78" s="23" t="n">
        <f aca="false">COUNTIF(task!$A$2:$A$616, B78) &gt; 0</f>
        <v>1</v>
      </c>
    </row>
    <row r="79" customFormat="false" ht="12.75" hidden="false" customHeight="false" outlineLevel="0" collapsed="false">
      <c r="A79" s="1" t="s">
        <v>8</v>
      </c>
      <c r="B79" s="1" t="s">
        <v>103</v>
      </c>
      <c r="C79" s="23" t="n">
        <f aca="false">COUNTIF(expert!$A$2:$A$954, A79) &gt; 0</f>
        <v>1</v>
      </c>
      <c r="D79" s="23" t="n">
        <f aca="false">COUNTIF(task!$A$2:$A$616, B79) &gt; 0</f>
        <v>1</v>
      </c>
    </row>
    <row r="80" customFormat="false" ht="12.75" hidden="false" customHeight="false" outlineLevel="0" collapsed="false">
      <c r="A80" s="1" t="s">
        <v>8</v>
      </c>
      <c r="B80" s="1" t="s">
        <v>102</v>
      </c>
      <c r="C80" s="23" t="n">
        <f aca="false">COUNTIF(expert!$A$2:$A$954, A80) &gt; 0</f>
        <v>1</v>
      </c>
      <c r="D80" s="23" t="n">
        <f aca="false">COUNTIF(task!$A$2:$A$616, B80) &gt; 0</f>
        <v>1</v>
      </c>
    </row>
    <row r="81" customFormat="false" ht="12.75" hidden="false" customHeight="false" outlineLevel="0" collapsed="false">
      <c r="A81" s="1" t="s">
        <v>8</v>
      </c>
      <c r="B81" s="1" t="s">
        <v>104</v>
      </c>
      <c r="C81" s="23" t="n">
        <f aca="false">COUNTIF(expert!$A$2:$A$954, A81) &gt; 0</f>
        <v>1</v>
      </c>
      <c r="D81" s="23" t="n">
        <f aca="false">COUNTIF(task!$A$2:$A$616, B81) &gt; 0</f>
        <v>1</v>
      </c>
    </row>
    <row r="82" customFormat="false" ht="12.75" hidden="false" customHeight="false" outlineLevel="0" collapsed="false">
      <c r="A82" s="1" t="s">
        <v>8</v>
      </c>
      <c r="B82" s="1" t="s">
        <v>106</v>
      </c>
      <c r="C82" s="23" t="n">
        <f aca="false">COUNTIF(expert!$A$2:$A$954, A82) &gt; 0</f>
        <v>1</v>
      </c>
      <c r="D82" s="23" t="n">
        <f aca="false">COUNTIF(task!$A$2:$A$616, B82) &gt; 0</f>
        <v>1</v>
      </c>
    </row>
    <row r="83" customFormat="false" ht="12.75" hidden="false" customHeight="false" outlineLevel="0" collapsed="false">
      <c r="A83" s="1" t="s">
        <v>8</v>
      </c>
      <c r="B83" s="1" t="s">
        <v>105</v>
      </c>
      <c r="C83" s="23" t="n">
        <f aca="false">COUNTIF(expert!$A$2:$A$954, A83) &gt; 0</f>
        <v>1</v>
      </c>
      <c r="D83" s="23" t="n">
        <f aca="false">COUNTIF(task!$A$2:$A$616, B83) &gt; 0</f>
        <v>1</v>
      </c>
    </row>
    <row r="84" customFormat="false" ht="12.75" hidden="false" customHeight="false" outlineLevel="0" collapsed="false">
      <c r="A84" s="1" t="s">
        <v>8</v>
      </c>
      <c r="B84" s="1" t="s">
        <v>107</v>
      </c>
      <c r="C84" s="23" t="n">
        <f aca="false">COUNTIF(expert!$A$2:$A$954, A84) &gt; 0</f>
        <v>1</v>
      </c>
      <c r="D84" s="23" t="n">
        <f aca="false">COUNTIF(task!$A$2:$A$616, B84) &gt; 0</f>
        <v>1</v>
      </c>
    </row>
    <row r="85" customFormat="false" ht="12.75" hidden="false" customHeight="false" outlineLevel="0" collapsed="false">
      <c r="A85" s="1" t="s">
        <v>8</v>
      </c>
      <c r="B85" s="1" t="s">
        <v>109</v>
      </c>
      <c r="C85" s="23" t="n">
        <f aca="false">COUNTIF(expert!$A$2:$A$954, A85) &gt; 0</f>
        <v>1</v>
      </c>
      <c r="D85" s="23" t="n">
        <f aca="false">COUNTIF(task!$A$2:$A$616, B85) &gt; 0</f>
        <v>1</v>
      </c>
    </row>
    <row r="86" customFormat="false" ht="12.75" hidden="false" customHeight="false" outlineLevel="0" collapsed="false">
      <c r="A86" s="1" t="s">
        <v>8</v>
      </c>
      <c r="B86" s="1" t="s">
        <v>108</v>
      </c>
      <c r="C86" s="23" t="n">
        <f aca="false">COUNTIF(expert!$A$2:$A$954, A86) &gt; 0</f>
        <v>1</v>
      </c>
      <c r="D86" s="23" t="n">
        <f aca="false">COUNTIF(task!$A$2:$A$616, B86) &gt; 0</f>
        <v>1</v>
      </c>
    </row>
    <row r="87" customFormat="false" ht="12.75" hidden="false" customHeight="false" outlineLevel="0" collapsed="false">
      <c r="A87" s="21" t="s">
        <v>9</v>
      </c>
      <c r="B87" s="21" t="s">
        <v>111</v>
      </c>
      <c r="C87" s="23" t="n">
        <f aca="false">COUNTIF(expert!$A$2:$A$954, A87) &gt; 0</f>
        <v>1</v>
      </c>
      <c r="D87" s="23" t="n">
        <f aca="false">COUNTIF(task!$A$2:$A$616, B87) &gt; 0</f>
        <v>1</v>
      </c>
    </row>
    <row r="88" customFormat="false" ht="12.75" hidden="false" customHeight="false" outlineLevel="0" collapsed="false">
      <c r="A88" s="21" t="s">
        <v>9</v>
      </c>
      <c r="B88" s="21" t="s">
        <v>110</v>
      </c>
      <c r="C88" s="23" t="n">
        <f aca="false">COUNTIF(expert!$A$2:$A$954, A88) &gt; 0</f>
        <v>1</v>
      </c>
      <c r="D88" s="23" t="n">
        <f aca="false">COUNTIF(task!$A$2:$A$616, B88) &gt; 0</f>
        <v>1</v>
      </c>
    </row>
    <row r="89" customFormat="false" ht="12.75" hidden="false" customHeight="false" outlineLevel="0" collapsed="false">
      <c r="A89" s="21" t="s">
        <v>9</v>
      </c>
      <c r="B89" s="21" t="s">
        <v>113</v>
      </c>
      <c r="C89" s="23" t="n">
        <f aca="false">COUNTIF(expert!$A$2:$A$954, A89) &gt; 0</f>
        <v>1</v>
      </c>
      <c r="D89" s="23" t="n">
        <f aca="false">COUNTIF(task!$A$2:$A$616, B89) &gt; 0</f>
        <v>1</v>
      </c>
    </row>
    <row r="90" customFormat="false" ht="12.75" hidden="false" customHeight="false" outlineLevel="0" collapsed="false">
      <c r="A90" s="21" t="s">
        <v>9</v>
      </c>
      <c r="B90" s="21" t="s">
        <v>112</v>
      </c>
      <c r="C90" s="23" t="n">
        <f aca="false">COUNTIF(expert!$A$2:$A$954, A90) &gt; 0</f>
        <v>1</v>
      </c>
      <c r="D90" s="23" t="n">
        <f aca="false">COUNTIF(task!$A$2:$A$616, B90) &gt; 0</f>
        <v>1</v>
      </c>
    </row>
    <row r="91" customFormat="false" ht="12.75" hidden="false" customHeight="false" outlineLevel="0" collapsed="false">
      <c r="A91" s="21" t="s">
        <v>9</v>
      </c>
      <c r="B91" s="21" t="s">
        <v>115</v>
      </c>
      <c r="C91" s="23" t="n">
        <f aca="false">COUNTIF(expert!$A$2:$A$954, A91) &gt; 0</f>
        <v>1</v>
      </c>
      <c r="D91" s="23" t="n">
        <f aca="false">COUNTIF(task!$A$2:$A$616, B91) &gt; 0</f>
        <v>1</v>
      </c>
    </row>
    <row r="92" customFormat="false" ht="12.75" hidden="false" customHeight="false" outlineLevel="0" collapsed="false">
      <c r="A92" s="21" t="s">
        <v>9</v>
      </c>
      <c r="B92" s="21" t="s">
        <v>114</v>
      </c>
      <c r="C92" s="23" t="n">
        <f aca="false">COUNTIF(expert!$A$2:$A$954, A92) &gt; 0</f>
        <v>1</v>
      </c>
      <c r="D92" s="23" t="n">
        <f aca="false">COUNTIF(task!$A$2:$A$616, B92) &gt; 0</f>
        <v>1</v>
      </c>
    </row>
    <row r="93" customFormat="false" ht="12.75" hidden="false" customHeight="false" outlineLevel="0" collapsed="false">
      <c r="A93" s="21" t="s">
        <v>9</v>
      </c>
      <c r="B93" s="21" t="s">
        <v>117</v>
      </c>
      <c r="C93" s="23" t="n">
        <f aca="false">COUNTIF(expert!$A$2:$A$954, A93) &gt; 0</f>
        <v>1</v>
      </c>
      <c r="D93" s="23" t="n">
        <f aca="false">COUNTIF(task!$A$2:$A$616, B93) &gt; 0</f>
        <v>1</v>
      </c>
    </row>
    <row r="94" customFormat="false" ht="12.75" hidden="false" customHeight="false" outlineLevel="0" collapsed="false">
      <c r="A94" s="21" t="s">
        <v>9</v>
      </c>
      <c r="B94" s="21" t="s">
        <v>116</v>
      </c>
      <c r="C94" s="23" t="n">
        <f aca="false">COUNTIF(expert!$A$2:$A$954, A94) &gt; 0</f>
        <v>1</v>
      </c>
      <c r="D94" s="23" t="n">
        <f aca="false">COUNTIF(task!$A$2:$A$616, B94) &gt; 0</f>
        <v>1</v>
      </c>
    </row>
    <row r="95" customFormat="false" ht="12.75" hidden="false" customHeight="false" outlineLevel="0" collapsed="false">
      <c r="A95" s="21" t="s">
        <v>9</v>
      </c>
      <c r="B95" s="21" t="s">
        <v>118</v>
      </c>
      <c r="C95" s="23" t="n">
        <f aca="false">COUNTIF(expert!$A$2:$A$954, A95) &gt; 0</f>
        <v>1</v>
      </c>
      <c r="D95" s="23" t="n">
        <f aca="false">COUNTIF(task!$A$2:$A$616, B95) &gt; 0</f>
        <v>1</v>
      </c>
    </row>
    <row r="96" customFormat="false" ht="12.75" hidden="false" customHeight="false" outlineLevel="0" collapsed="false">
      <c r="A96" s="21" t="s">
        <v>9</v>
      </c>
      <c r="B96" s="21" t="s">
        <v>120</v>
      </c>
      <c r="C96" s="23" t="n">
        <f aca="false">COUNTIF(expert!$A$2:$A$954, A96) &gt; 0</f>
        <v>1</v>
      </c>
      <c r="D96" s="23" t="n">
        <f aca="false">COUNTIF(task!$A$2:$A$616, B96) &gt; 0</f>
        <v>1</v>
      </c>
    </row>
    <row r="97" customFormat="false" ht="12.75" hidden="false" customHeight="false" outlineLevel="0" collapsed="false">
      <c r="A97" s="21" t="s">
        <v>9</v>
      </c>
      <c r="B97" s="21" t="s">
        <v>119</v>
      </c>
      <c r="C97" s="23" t="n">
        <f aca="false">COUNTIF(expert!$A$2:$A$954, A97) &gt; 0</f>
        <v>1</v>
      </c>
      <c r="D97" s="23" t="n">
        <f aca="false">COUNTIF(task!$A$2:$A$616, B97) &gt; 0</f>
        <v>1</v>
      </c>
    </row>
    <row r="98" customFormat="false" ht="12.75" hidden="false" customHeight="false" outlineLevel="0" collapsed="false">
      <c r="A98" s="1" t="s">
        <v>10</v>
      </c>
      <c r="B98" s="1" t="s">
        <v>122</v>
      </c>
      <c r="C98" s="23" t="n">
        <f aca="false">COUNTIF(expert!$A$2:$A$954, A98) &gt; 0</f>
        <v>1</v>
      </c>
      <c r="D98" s="23" t="n">
        <f aca="false">COUNTIF(task!$A$2:$A$616, B98) &gt; 0</f>
        <v>1</v>
      </c>
    </row>
    <row r="99" customFormat="false" ht="12.75" hidden="false" customHeight="false" outlineLevel="0" collapsed="false">
      <c r="A99" s="1" t="s">
        <v>10</v>
      </c>
      <c r="B99" s="1" t="s">
        <v>121</v>
      </c>
      <c r="C99" s="23" t="n">
        <f aca="false">COUNTIF(expert!$A$2:$A$954, A99) &gt; 0</f>
        <v>1</v>
      </c>
      <c r="D99" s="23" t="n">
        <f aca="false">COUNTIF(task!$A$2:$A$616, B99) &gt; 0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3" t="n">
        <f aca="false">COUNTIF(expert!$A$2:$A$954, A100) &gt; 0</f>
        <v>1</v>
      </c>
      <c r="D100" s="23" t="n">
        <f aca="false">COUNTIF(task!$A$2:$A$616, B100) &gt; 0</f>
        <v>1</v>
      </c>
    </row>
    <row r="101" customFormat="false" ht="12.75" hidden="false" customHeight="false" outlineLevel="0" collapsed="false">
      <c r="A101" s="1" t="s">
        <v>10</v>
      </c>
      <c r="B101" s="1" t="s">
        <v>125</v>
      </c>
      <c r="C101" s="23" t="n">
        <f aca="false">COUNTIF(expert!$A$2:$A$954, A101) &gt; 0</f>
        <v>1</v>
      </c>
      <c r="D101" s="23" t="n">
        <f aca="false">COUNTIF(task!$A$2:$A$616,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124</v>
      </c>
      <c r="C102" s="23" t="n">
        <f aca="false">COUNTIF(expert!$A$2:$A$954, A102) &gt; 0</f>
        <v>1</v>
      </c>
      <c r="D102" s="23" t="n">
        <f aca="false">COUNTIF(task!$A$2:$A$616,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3" t="n">
        <f aca="false">COUNTIF(expert!$A$2:$A$954, A103) &gt; 0</f>
        <v>1</v>
      </c>
      <c r="D103" s="23" t="n">
        <f aca="false">COUNTIF(task!$A$2:$A$616, B103) &gt; 0</f>
        <v>1</v>
      </c>
    </row>
    <row r="104" customFormat="false" ht="12.75" hidden="false" customHeight="false" outlineLevel="0" collapsed="false">
      <c r="A104" s="1" t="s">
        <v>10</v>
      </c>
      <c r="B104" s="1" t="s">
        <v>128</v>
      </c>
      <c r="C104" s="23" t="n">
        <f aca="false">COUNTIF(expert!$A$2:$A$954, A104) &gt; 0</f>
        <v>1</v>
      </c>
      <c r="D104" s="23" t="n">
        <f aca="false">COUNTIF(task!$A$2:$A$616, B104) &gt; 0</f>
        <v>1</v>
      </c>
    </row>
    <row r="105" customFormat="false" ht="12.75" hidden="false" customHeight="false" outlineLevel="0" collapsed="false">
      <c r="A105" s="1" t="s">
        <v>10</v>
      </c>
      <c r="B105" s="1" t="s">
        <v>127</v>
      </c>
      <c r="C105" s="23" t="n">
        <f aca="false">COUNTIF(expert!$A$2:$A$954, A105) &gt; 0</f>
        <v>1</v>
      </c>
      <c r="D105" s="23" t="n">
        <f aca="false">COUNTIF(task!$A$2:$A$616, B105) &gt; 0</f>
        <v>1</v>
      </c>
    </row>
    <row r="106" customFormat="false" ht="12.75" hidden="false" customHeight="false" outlineLevel="0" collapsed="false">
      <c r="A106" s="21" t="s">
        <v>11</v>
      </c>
      <c r="B106" s="21" t="s">
        <v>130</v>
      </c>
      <c r="C106" s="23" t="n">
        <f aca="false">COUNTIF(expert!$A$2:$A$954, A106) &gt; 0</f>
        <v>1</v>
      </c>
      <c r="D106" s="23" t="n">
        <f aca="false">COUNTIF(task!$A$2:$A$616, B106) &gt; 0</f>
        <v>1</v>
      </c>
    </row>
    <row r="107" customFormat="false" ht="12.75" hidden="false" customHeight="false" outlineLevel="0" collapsed="false">
      <c r="A107" s="21" t="s">
        <v>11</v>
      </c>
      <c r="B107" s="21" t="s">
        <v>129</v>
      </c>
      <c r="C107" s="23" t="n">
        <f aca="false">COUNTIF(expert!$A$2:$A$954, A107) &gt; 0</f>
        <v>1</v>
      </c>
      <c r="D107" s="23" t="n">
        <f aca="false">COUNTIF(task!$A$2:$A$616, B107) &gt; 0</f>
        <v>1</v>
      </c>
    </row>
    <row r="108" customFormat="false" ht="12.75" hidden="false" customHeight="false" outlineLevel="0" collapsed="false">
      <c r="A108" s="21" t="s">
        <v>11</v>
      </c>
      <c r="B108" s="21" t="s">
        <v>132</v>
      </c>
      <c r="C108" s="23" t="n">
        <f aca="false">COUNTIF(expert!$A$2:$A$954, A108) &gt; 0</f>
        <v>1</v>
      </c>
      <c r="D108" s="23" t="n">
        <f aca="false">COUNTIF(task!$A$2:$A$616, B108) &gt; 0</f>
        <v>1</v>
      </c>
    </row>
    <row r="109" customFormat="false" ht="12.75" hidden="false" customHeight="false" outlineLevel="0" collapsed="false">
      <c r="A109" s="21" t="s">
        <v>11</v>
      </c>
      <c r="B109" s="21" t="s">
        <v>131</v>
      </c>
      <c r="C109" s="23" t="n">
        <f aca="false">COUNTIF(expert!$A$2:$A$954, A109) &gt; 0</f>
        <v>1</v>
      </c>
      <c r="D109" s="23" t="n">
        <f aca="false">COUNTIF(task!$A$2:$A$616, B109) &gt; 0</f>
        <v>1</v>
      </c>
    </row>
    <row r="110" customFormat="false" ht="12.75" hidden="false" customHeight="false" outlineLevel="0" collapsed="false">
      <c r="A110" s="21" t="s">
        <v>11</v>
      </c>
      <c r="B110" s="21" t="s">
        <v>134</v>
      </c>
      <c r="C110" s="23" t="n">
        <f aca="false">COUNTIF(expert!$A$2:$A$954, A110) &gt; 0</f>
        <v>1</v>
      </c>
      <c r="D110" s="23" t="n">
        <f aca="false">COUNTIF(task!$A$2:$A$616, B110) &gt; 0</f>
        <v>1</v>
      </c>
    </row>
    <row r="111" customFormat="false" ht="12.75" hidden="false" customHeight="false" outlineLevel="0" collapsed="false">
      <c r="A111" s="21" t="s">
        <v>11</v>
      </c>
      <c r="B111" s="21" t="s">
        <v>133</v>
      </c>
      <c r="C111" s="23" t="n">
        <f aca="false">COUNTIF(expert!$A$2:$A$954, A111) &gt; 0</f>
        <v>1</v>
      </c>
      <c r="D111" s="23" t="n">
        <f aca="false">COUNTIF(task!$A$2:$A$616, B111) &gt; 0</f>
        <v>1</v>
      </c>
    </row>
    <row r="112" customFormat="false" ht="12.75" hidden="false" customHeight="false" outlineLevel="0" collapsed="false">
      <c r="A112" s="21" t="s">
        <v>11</v>
      </c>
      <c r="B112" s="21" t="s">
        <v>136</v>
      </c>
      <c r="C112" s="23" t="n">
        <f aca="false">COUNTIF(expert!$A$2:$A$954, A112) &gt; 0</f>
        <v>1</v>
      </c>
      <c r="D112" s="23" t="n">
        <f aca="false">COUNTIF(task!$A$2:$A$616, B112) &gt; 0</f>
        <v>1</v>
      </c>
    </row>
    <row r="113" customFormat="false" ht="12.75" hidden="false" customHeight="false" outlineLevel="0" collapsed="false">
      <c r="A113" s="21" t="s">
        <v>11</v>
      </c>
      <c r="B113" s="21" t="s">
        <v>135</v>
      </c>
      <c r="C113" s="23" t="n">
        <f aca="false">COUNTIF(expert!$A$2:$A$954, A113) &gt; 0</f>
        <v>1</v>
      </c>
      <c r="D113" s="23" t="n">
        <f aca="false">COUNTIF(task!$A$2:$A$616, B113) &gt; 0</f>
        <v>1</v>
      </c>
    </row>
    <row r="114" customFormat="false" ht="12.75" hidden="false" customHeight="false" outlineLevel="0" collapsed="false">
      <c r="A114" s="21" t="s">
        <v>11</v>
      </c>
      <c r="B114" s="21" t="s">
        <v>138</v>
      </c>
      <c r="C114" s="23" t="n">
        <f aca="false">COUNTIF(expert!$A$2:$A$954, A114) &gt; 0</f>
        <v>1</v>
      </c>
      <c r="D114" s="23" t="n">
        <f aca="false">COUNTIF(task!$A$2:$A$616, B114) &gt; 0</f>
        <v>1</v>
      </c>
    </row>
    <row r="115" customFormat="false" ht="12.75" hidden="false" customHeight="false" outlineLevel="0" collapsed="false">
      <c r="A115" s="21" t="s">
        <v>11</v>
      </c>
      <c r="B115" s="21" t="s">
        <v>137</v>
      </c>
      <c r="C115" s="23" t="n">
        <f aca="false">COUNTIF(expert!$A$2:$A$954, A115) &gt; 0</f>
        <v>1</v>
      </c>
      <c r="D115" s="23" t="n">
        <f aca="false">COUNTIF(task!$A$2:$A$616, B115) &gt; 0</f>
        <v>1</v>
      </c>
    </row>
    <row r="116" customFormat="false" ht="12.75" hidden="false" customHeight="false" outlineLevel="0" collapsed="false">
      <c r="A116" s="21" t="s">
        <v>11</v>
      </c>
      <c r="B116" s="21" t="s">
        <v>140</v>
      </c>
      <c r="C116" s="23" t="n">
        <f aca="false">COUNTIF(expert!$A$2:$A$954, A116) &gt; 0</f>
        <v>1</v>
      </c>
      <c r="D116" s="23" t="n">
        <f aca="false">COUNTIF(task!$A$2:$A$616, B116) &gt; 0</f>
        <v>1</v>
      </c>
    </row>
    <row r="117" customFormat="false" ht="12.75" hidden="false" customHeight="false" outlineLevel="0" collapsed="false">
      <c r="A117" s="21" t="s">
        <v>11</v>
      </c>
      <c r="B117" s="21" t="s">
        <v>139</v>
      </c>
      <c r="C117" s="23" t="n">
        <f aca="false">COUNTIF(expert!$A$2:$A$954, A117) &gt; 0</f>
        <v>1</v>
      </c>
      <c r="D117" s="23" t="n">
        <f aca="false">COUNTIF(task!$A$2:$A$616, B117) &gt; 0</f>
        <v>1</v>
      </c>
    </row>
    <row r="118" customFormat="false" ht="12.75" hidden="false" customHeight="false" outlineLevel="0" collapsed="false">
      <c r="A118" s="21" t="s">
        <v>11</v>
      </c>
      <c r="B118" s="21" t="s">
        <v>141</v>
      </c>
      <c r="C118" s="23" t="n">
        <f aca="false">COUNTIF(expert!$A$2:$A$954, A118) &gt; 0</f>
        <v>1</v>
      </c>
      <c r="D118" s="23" t="n">
        <f aca="false">COUNTIF(task!$A$2:$A$616, B118) &gt; 0</f>
        <v>1</v>
      </c>
    </row>
    <row r="119" customFormat="false" ht="12.75" hidden="false" customHeight="false" outlineLevel="0" collapsed="false">
      <c r="A119" s="21" t="s">
        <v>11</v>
      </c>
      <c r="B119" s="21" t="s">
        <v>143</v>
      </c>
      <c r="C119" s="23" t="n">
        <f aca="false">COUNTIF(expert!$A$2:$A$954, A119) &gt; 0</f>
        <v>1</v>
      </c>
      <c r="D119" s="23" t="n">
        <f aca="false">COUNTIF(task!$A$2:$A$616, B119) &gt; 0</f>
        <v>1</v>
      </c>
    </row>
    <row r="120" customFormat="false" ht="12.75" hidden="false" customHeight="false" outlineLevel="0" collapsed="false">
      <c r="A120" s="21" t="s">
        <v>11</v>
      </c>
      <c r="B120" s="21" t="s">
        <v>142</v>
      </c>
      <c r="C120" s="23" t="n">
        <f aca="false">COUNTIF(expert!$A$2:$A$954, A120) &gt; 0</f>
        <v>1</v>
      </c>
      <c r="D120" s="23" t="n">
        <f aca="false">COUNTIF(task!$A$2:$A$616, B120) &gt; 0</f>
        <v>1</v>
      </c>
    </row>
    <row r="121" customFormat="false" ht="12.75" hidden="false" customHeight="false" outlineLevel="0" collapsed="false">
      <c r="A121" s="21" t="s">
        <v>11</v>
      </c>
      <c r="B121" s="21" t="s">
        <v>144</v>
      </c>
      <c r="C121" s="23" t="n">
        <f aca="false">COUNTIF(expert!$A$2:$A$954, A121) &gt; 0</f>
        <v>1</v>
      </c>
      <c r="D121" s="23" t="n">
        <f aca="false">COUNTIF(task!$A$2:$A$616, B121) &gt; 0</f>
        <v>1</v>
      </c>
    </row>
    <row r="122" customFormat="false" ht="12.75" hidden="false" customHeight="false" outlineLevel="0" collapsed="false">
      <c r="A122" s="21" t="s">
        <v>11</v>
      </c>
      <c r="B122" s="21" t="s">
        <v>146</v>
      </c>
      <c r="C122" s="23" t="n">
        <f aca="false">COUNTIF(expert!$A$2:$A$954, A122) &gt; 0</f>
        <v>1</v>
      </c>
      <c r="D122" s="23" t="n">
        <f aca="false">COUNTIF(task!$A$2:$A$616, B122) &gt; 0</f>
        <v>1</v>
      </c>
    </row>
    <row r="123" customFormat="false" ht="12.75" hidden="false" customHeight="false" outlineLevel="0" collapsed="false">
      <c r="A123" s="21" t="s">
        <v>11</v>
      </c>
      <c r="B123" s="21" t="s">
        <v>145</v>
      </c>
      <c r="C123" s="23" t="n">
        <f aca="false">COUNTIF(expert!$A$2:$A$954, A123) &gt; 0</f>
        <v>1</v>
      </c>
      <c r="D123" s="23" t="n">
        <f aca="false">COUNTIF(task!$A$2:$A$616, B123) &gt; 0</f>
        <v>1</v>
      </c>
    </row>
    <row r="124" customFormat="false" ht="12.75" hidden="false" customHeight="false" outlineLevel="0" collapsed="false">
      <c r="A124" s="21" t="s">
        <v>11</v>
      </c>
      <c r="B124" s="21" t="s">
        <v>147</v>
      </c>
      <c r="C124" s="23" t="n">
        <f aca="false">COUNTIF(expert!$A$2:$A$954, A124) &gt; 0</f>
        <v>1</v>
      </c>
      <c r="D124" s="23" t="n">
        <f aca="false">COUNTIF(task!$A$2:$A$616, B124) &gt; 0</f>
        <v>1</v>
      </c>
    </row>
    <row r="125" customFormat="false" ht="12.75" hidden="false" customHeight="false" outlineLevel="0" collapsed="false">
      <c r="A125" s="21" t="s">
        <v>11</v>
      </c>
      <c r="B125" s="21" t="s">
        <v>149</v>
      </c>
      <c r="C125" s="23" t="n">
        <f aca="false">COUNTIF(expert!$A$2:$A$954, A125) &gt; 0</f>
        <v>1</v>
      </c>
      <c r="D125" s="23" t="n">
        <f aca="false">COUNTIF(task!$A$2:$A$616, B125) &gt; 0</f>
        <v>1</v>
      </c>
    </row>
    <row r="126" customFormat="false" ht="12.75" hidden="false" customHeight="false" outlineLevel="0" collapsed="false">
      <c r="A126" s="21" t="s">
        <v>11</v>
      </c>
      <c r="B126" s="21" t="s">
        <v>148</v>
      </c>
      <c r="C126" s="23" t="n">
        <f aca="false">COUNTIF(expert!$A$2:$A$954, A126) &gt; 0</f>
        <v>1</v>
      </c>
      <c r="D126" s="23" t="n">
        <f aca="false">COUNTIF(task!$A$2:$A$616,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151</v>
      </c>
      <c r="C127" s="23" t="n">
        <f aca="false">COUNTIF(expert!$A$2:$A$954, A127) &gt; 0</f>
        <v>1</v>
      </c>
      <c r="D127" s="23" t="n">
        <f aca="false">COUNTIF(task!$A$2:$A$616,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150</v>
      </c>
      <c r="C128" s="23" t="n">
        <f aca="false">COUNTIF(expert!$A$2:$A$954, A128) &gt; 0</f>
        <v>1</v>
      </c>
      <c r="D128" s="23" t="n">
        <f aca="false">COUNTIF(task!$A$2:$A$616,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153</v>
      </c>
      <c r="C129" s="23" t="n">
        <f aca="false">COUNTIF(expert!$A$2:$A$954, A129) &gt; 0</f>
        <v>1</v>
      </c>
      <c r="D129" s="23" t="n">
        <f aca="false">COUNTIF(task!$A$2:$A$616,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152</v>
      </c>
      <c r="C130" s="23" t="n">
        <f aca="false">COUNTIF(expert!$A$2:$A$954, A130) &gt; 0</f>
        <v>1</v>
      </c>
      <c r="D130" s="23" t="n">
        <f aca="false">COUNTIF(task!$A$2:$A$616,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155</v>
      </c>
      <c r="C131" s="23" t="n">
        <f aca="false">COUNTIF(expert!$A$2:$A$954, A131) &gt; 0</f>
        <v>1</v>
      </c>
      <c r="D131" s="23" t="n">
        <f aca="false">COUNTIF(task!$A$2:$A$616,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154</v>
      </c>
      <c r="C132" s="23" t="n">
        <f aca="false">COUNTIF(expert!$A$2:$A$954, A132) &gt; 0</f>
        <v>1</v>
      </c>
      <c r="D132" s="23" t="n">
        <f aca="false">COUNTIF(task!$A$2:$A$616, B132) &gt; 0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3" t="n">
        <f aca="false">COUNTIF(expert!$A$2:$A$954, A133) &gt; 0</f>
        <v>1</v>
      </c>
      <c r="D133" s="23" t="n">
        <f aca="false">COUNTIF(task!$A$2:$A$616, B133) &gt; 0</f>
        <v>1</v>
      </c>
    </row>
    <row r="134" customFormat="false" ht="12.75" hidden="false" customHeight="false" outlineLevel="0" collapsed="false">
      <c r="A134" s="1" t="s">
        <v>12</v>
      </c>
      <c r="B134" s="1" t="s">
        <v>158</v>
      </c>
      <c r="C134" s="23" t="n">
        <f aca="false">COUNTIF(expert!$A$2:$A$954, A134) &gt; 0</f>
        <v>1</v>
      </c>
      <c r="D134" s="23" t="n">
        <f aca="false">COUNTIF(task!$A$2:$A$616, B134) &gt; 0</f>
        <v>1</v>
      </c>
    </row>
    <row r="135" customFormat="false" ht="12.75" hidden="false" customHeight="false" outlineLevel="0" collapsed="false">
      <c r="A135" s="1" t="s">
        <v>12</v>
      </c>
      <c r="B135" s="1" t="s">
        <v>157</v>
      </c>
      <c r="C135" s="23" t="n">
        <f aca="false">COUNTIF(expert!$A$2:$A$954, A135) &gt; 0</f>
        <v>1</v>
      </c>
      <c r="D135" s="23" t="n">
        <f aca="false">COUNTIF(task!$A$2:$A$616, B135) &gt; 0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3" t="n">
        <f aca="false">COUNTIF(expert!$A$2:$A$954, A136) &gt; 0</f>
        <v>1</v>
      </c>
      <c r="D136" s="23" t="n">
        <f aca="false">COUNTIF(task!$A$2:$A$616, B136) &gt; 0</f>
        <v>1</v>
      </c>
    </row>
    <row r="137" customFormat="false" ht="12.75" hidden="false" customHeight="false" outlineLevel="0" collapsed="false">
      <c r="A137" s="1" t="s">
        <v>12</v>
      </c>
      <c r="B137" s="1" t="s">
        <v>161</v>
      </c>
      <c r="C137" s="23" t="n">
        <f aca="false">COUNTIF(expert!$A$2:$A$954, A137) &gt; 0</f>
        <v>1</v>
      </c>
      <c r="D137" s="23" t="n">
        <f aca="false">COUNTIF(task!$A$2:$A$616, B137) &gt; 0</f>
        <v>1</v>
      </c>
    </row>
    <row r="138" customFormat="false" ht="12.75" hidden="false" customHeight="false" outlineLevel="0" collapsed="false">
      <c r="A138" s="1" t="s">
        <v>12</v>
      </c>
      <c r="B138" s="1" t="s">
        <v>160</v>
      </c>
      <c r="C138" s="23" t="n">
        <f aca="false">COUNTIF(expert!$A$2:$A$954, A138) &gt; 0</f>
        <v>1</v>
      </c>
      <c r="D138" s="23" t="n">
        <f aca="false">COUNTIF(task!$A$2:$A$616, B138) &gt; 0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3" t="n">
        <f aca="false">COUNTIF(expert!$A$2:$A$954, A139) &gt; 0</f>
        <v>1</v>
      </c>
      <c r="D139" s="23" t="n">
        <f aca="false">COUNTIF(task!$A$2:$A$616, B139) &gt; 0</f>
        <v>1</v>
      </c>
    </row>
    <row r="140" customFormat="false" ht="12.75" hidden="false" customHeight="false" outlineLevel="0" collapsed="false">
      <c r="A140" s="1" t="s">
        <v>12</v>
      </c>
      <c r="B140" s="1" t="s">
        <v>164</v>
      </c>
      <c r="C140" s="23" t="n">
        <f aca="false">COUNTIF(expert!$A$2:$A$954, A140) &gt; 0</f>
        <v>1</v>
      </c>
      <c r="D140" s="23" t="n">
        <f aca="false">COUNTIF(task!$A$2:$A$616, B140) &gt; 0</f>
        <v>1</v>
      </c>
    </row>
    <row r="141" customFormat="false" ht="12.75" hidden="false" customHeight="false" outlineLevel="0" collapsed="false">
      <c r="A141" s="1" t="s">
        <v>12</v>
      </c>
      <c r="B141" s="1" t="s">
        <v>163</v>
      </c>
      <c r="C141" s="23" t="n">
        <f aca="false">COUNTIF(expert!$A$2:$A$954, A141) &gt; 0</f>
        <v>1</v>
      </c>
      <c r="D141" s="23" t="n">
        <f aca="false">COUNTIF(task!$A$2:$A$616, B141) &gt; 0</f>
        <v>1</v>
      </c>
    </row>
    <row r="142" customFormat="false" ht="12.75" hidden="false" customHeight="false" outlineLevel="0" collapsed="false">
      <c r="A142" s="21" t="s">
        <v>13</v>
      </c>
      <c r="B142" s="21" t="s">
        <v>165</v>
      </c>
      <c r="C142" s="23" t="n">
        <f aca="false">COUNTIF(expert!$A$2:$A$954, A142) &gt; 0</f>
        <v>1</v>
      </c>
      <c r="D142" s="23" t="n">
        <f aca="false">COUNTIF(task!$A$2:$A$616, B142) &gt; 0</f>
        <v>1</v>
      </c>
    </row>
    <row r="143" customFormat="false" ht="12.75" hidden="false" customHeight="false" outlineLevel="0" collapsed="false">
      <c r="A143" s="21" t="s">
        <v>13</v>
      </c>
      <c r="B143" s="21" t="s">
        <v>167</v>
      </c>
      <c r="C143" s="23" t="n">
        <f aca="false">COUNTIF(expert!$A$2:$A$954, A143) &gt; 0</f>
        <v>1</v>
      </c>
      <c r="D143" s="23" t="n">
        <f aca="false">COUNTIF(task!$A$2:$A$616, B143) &gt; 0</f>
        <v>1</v>
      </c>
    </row>
    <row r="144" customFormat="false" ht="12.75" hidden="false" customHeight="false" outlineLevel="0" collapsed="false">
      <c r="A144" s="21" t="s">
        <v>13</v>
      </c>
      <c r="B144" s="21" t="s">
        <v>166</v>
      </c>
      <c r="C144" s="23" t="n">
        <f aca="false">COUNTIF(expert!$A$2:$A$954, A144) &gt; 0</f>
        <v>1</v>
      </c>
      <c r="D144" s="23" t="n">
        <f aca="false">COUNTIF(task!$A$2:$A$616, B144) &gt; 0</f>
        <v>1</v>
      </c>
    </row>
    <row r="145" customFormat="false" ht="12.75" hidden="false" customHeight="false" outlineLevel="0" collapsed="false">
      <c r="A145" s="21" t="s">
        <v>13</v>
      </c>
      <c r="B145" s="21" t="s">
        <v>168</v>
      </c>
      <c r="C145" s="23" t="n">
        <f aca="false">COUNTIF(expert!$A$2:$A$954, A145) &gt; 0</f>
        <v>1</v>
      </c>
      <c r="D145" s="23" t="n">
        <f aca="false">COUNTIF(task!$A$2:$A$616, B145) &gt; 0</f>
        <v>1</v>
      </c>
    </row>
    <row r="146" customFormat="false" ht="12.75" hidden="false" customHeight="false" outlineLevel="0" collapsed="false">
      <c r="A146" s="21" t="s">
        <v>13</v>
      </c>
      <c r="B146" s="21" t="s">
        <v>170</v>
      </c>
      <c r="C146" s="23" t="n">
        <f aca="false">COUNTIF(expert!$A$2:$A$954, A146) &gt; 0</f>
        <v>1</v>
      </c>
      <c r="D146" s="23" t="n">
        <f aca="false">COUNTIF(task!$A$2:$A$616, B146) &gt; 0</f>
        <v>1</v>
      </c>
    </row>
    <row r="147" customFormat="false" ht="12.75" hidden="false" customHeight="false" outlineLevel="0" collapsed="false">
      <c r="A147" s="21" t="s">
        <v>13</v>
      </c>
      <c r="B147" s="21" t="s">
        <v>169</v>
      </c>
      <c r="C147" s="23" t="n">
        <f aca="false">COUNTIF(expert!$A$2:$A$954, A147) &gt; 0</f>
        <v>1</v>
      </c>
      <c r="D147" s="23" t="n">
        <f aca="false">COUNTIF(task!$A$2:$A$616, B147) &gt; 0</f>
        <v>1</v>
      </c>
    </row>
    <row r="148" customFormat="false" ht="12.75" hidden="false" customHeight="false" outlineLevel="0" collapsed="false">
      <c r="A148" s="21" t="s">
        <v>13</v>
      </c>
      <c r="B148" s="21" t="s">
        <v>172</v>
      </c>
      <c r="C148" s="23" t="n">
        <f aca="false">COUNTIF(expert!$A$2:$A$954, A148) &gt; 0</f>
        <v>1</v>
      </c>
      <c r="D148" s="23" t="n">
        <f aca="false">COUNTIF(task!$A$2:$A$616, B148) &gt; 0</f>
        <v>1</v>
      </c>
    </row>
    <row r="149" customFormat="false" ht="12.75" hidden="false" customHeight="false" outlineLevel="0" collapsed="false">
      <c r="A149" s="21" t="s">
        <v>13</v>
      </c>
      <c r="B149" s="21" t="s">
        <v>171</v>
      </c>
      <c r="C149" s="23" t="n">
        <f aca="false">COUNTIF(expert!$A$2:$A$954, A149) &gt; 0</f>
        <v>1</v>
      </c>
      <c r="D149" s="23" t="n">
        <f aca="false">COUNTIF(task!$A$2:$A$616, B149) &gt; 0</f>
        <v>1</v>
      </c>
    </row>
    <row r="150" customFormat="false" ht="12.75" hidden="false" customHeight="false" outlineLevel="0" collapsed="false">
      <c r="A150" s="21" t="s">
        <v>13</v>
      </c>
      <c r="B150" s="21" t="s">
        <v>173</v>
      </c>
      <c r="C150" s="23" t="n">
        <f aca="false">COUNTIF(expert!$A$2:$A$954, A150) &gt; 0</f>
        <v>1</v>
      </c>
      <c r="D150" s="23" t="n">
        <f aca="false">COUNTIF(task!$A$2:$A$616, B150) &gt; 0</f>
        <v>1</v>
      </c>
    </row>
    <row r="151" customFormat="false" ht="12.75" hidden="false" customHeight="false" outlineLevel="0" collapsed="false">
      <c r="A151" s="21" t="s">
        <v>13</v>
      </c>
      <c r="B151" s="21" t="s">
        <v>175</v>
      </c>
      <c r="C151" s="23" t="n">
        <f aca="false">COUNTIF(expert!$A$2:$A$954, A151) &gt; 0</f>
        <v>1</v>
      </c>
      <c r="D151" s="23" t="n">
        <f aca="false">COUNTIF(task!$A$2:$A$616, B151) &gt; 0</f>
        <v>1</v>
      </c>
    </row>
    <row r="152" customFormat="false" ht="12.75" hidden="false" customHeight="false" outlineLevel="0" collapsed="false">
      <c r="A152" s="21" t="s">
        <v>13</v>
      </c>
      <c r="B152" s="21" t="s">
        <v>174</v>
      </c>
      <c r="C152" s="23" t="n">
        <f aca="false">COUNTIF(expert!$A$2:$A$954, A152) &gt; 0</f>
        <v>1</v>
      </c>
      <c r="D152" s="23" t="n">
        <f aca="false">COUNTIF(task!$A$2:$A$616, B152) &gt; 0</f>
        <v>1</v>
      </c>
    </row>
    <row r="153" customFormat="false" ht="12.75" hidden="false" customHeight="false" outlineLevel="0" collapsed="false">
      <c r="A153" s="21" t="s">
        <v>13</v>
      </c>
      <c r="B153" s="21" t="s">
        <v>176</v>
      </c>
      <c r="C153" s="23" t="n">
        <f aca="false">COUNTIF(expert!$A$2:$A$954, A153) &gt; 0</f>
        <v>1</v>
      </c>
      <c r="D153" s="23" t="n">
        <f aca="false">COUNTIF(task!$A$2:$A$616, B153) &gt; 0</f>
        <v>1</v>
      </c>
    </row>
    <row r="154" customFormat="false" ht="12.75" hidden="false" customHeight="false" outlineLevel="0" collapsed="false">
      <c r="A154" s="21" t="s">
        <v>13</v>
      </c>
      <c r="B154" s="21" t="s">
        <v>178</v>
      </c>
      <c r="C154" s="23" t="n">
        <f aca="false">COUNTIF(expert!$A$2:$A$954, A154) &gt; 0</f>
        <v>1</v>
      </c>
      <c r="D154" s="23" t="n">
        <f aca="false">COUNTIF(task!$A$2:$A$616, B154) &gt; 0</f>
        <v>1</v>
      </c>
    </row>
    <row r="155" customFormat="false" ht="12.75" hidden="false" customHeight="false" outlineLevel="0" collapsed="false">
      <c r="A155" s="21" t="s">
        <v>13</v>
      </c>
      <c r="B155" s="21" t="s">
        <v>177</v>
      </c>
      <c r="C155" s="23" t="n">
        <f aca="false">COUNTIF(expert!$A$2:$A$954, A155) &gt; 0</f>
        <v>1</v>
      </c>
      <c r="D155" s="23" t="n">
        <f aca="false">COUNTIF(task!$A$2:$A$616, B155) &gt; 0</f>
        <v>1</v>
      </c>
    </row>
    <row r="156" customFormat="false" ht="12.75" hidden="false" customHeight="false" outlineLevel="0" collapsed="false">
      <c r="A156" s="21" t="s">
        <v>13</v>
      </c>
      <c r="B156" s="21" t="s">
        <v>179</v>
      </c>
      <c r="C156" s="23" t="n">
        <f aca="false">COUNTIF(expert!$A$2:$A$954, A156) &gt; 0</f>
        <v>1</v>
      </c>
      <c r="D156" s="23" t="n">
        <f aca="false">COUNTIF(task!$A$2:$A$616, B156) &gt; 0</f>
        <v>1</v>
      </c>
    </row>
    <row r="157" customFormat="false" ht="12.75" hidden="false" customHeight="false" outlineLevel="0" collapsed="false">
      <c r="A157" s="21" t="s">
        <v>13</v>
      </c>
      <c r="B157" s="21" t="s">
        <v>181</v>
      </c>
      <c r="C157" s="23" t="n">
        <f aca="false">COUNTIF(expert!$A$2:$A$954, A157) &gt; 0</f>
        <v>1</v>
      </c>
      <c r="D157" s="23" t="n">
        <f aca="false">COUNTIF(task!$A$2:$A$616, B157) &gt; 0</f>
        <v>1</v>
      </c>
    </row>
    <row r="158" customFormat="false" ht="12.75" hidden="false" customHeight="false" outlineLevel="0" collapsed="false">
      <c r="A158" s="21" t="s">
        <v>13</v>
      </c>
      <c r="B158" s="21" t="s">
        <v>180</v>
      </c>
      <c r="C158" s="23" t="n">
        <f aca="false">COUNTIF(expert!$A$2:$A$954, A158) &gt; 0</f>
        <v>1</v>
      </c>
      <c r="D158" s="23" t="n">
        <f aca="false">COUNTIF(task!$A$2:$A$616, B158) &gt; 0</f>
        <v>1</v>
      </c>
    </row>
    <row r="159" customFormat="false" ht="12.75" hidden="false" customHeight="false" outlineLevel="0" collapsed="false">
      <c r="A159" s="1" t="s">
        <v>14</v>
      </c>
      <c r="B159" s="1" t="s">
        <v>183</v>
      </c>
      <c r="C159" s="23" t="n">
        <f aca="false">COUNTIF(expert!$A$2:$A$954, A159) &gt; 0</f>
        <v>1</v>
      </c>
      <c r="D159" s="23" t="n">
        <f aca="false">COUNTIF(task!$A$2:$A$616, B159) &gt; 0</f>
        <v>1</v>
      </c>
    </row>
    <row r="160" customFormat="false" ht="12.75" hidden="false" customHeight="false" outlineLevel="0" collapsed="false">
      <c r="A160" s="1" t="s">
        <v>14</v>
      </c>
      <c r="B160" s="1" t="s">
        <v>182</v>
      </c>
      <c r="C160" s="23" t="n">
        <f aca="false">COUNTIF(expert!$A$2:$A$954, A160) &gt; 0</f>
        <v>1</v>
      </c>
      <c r="D160" s="23" t="n">
        <f aca="false">COUNTIF(task!$A$2:$A$616, B160) &gt; 0</f>
        <v>1</v>
      </c>
    </row>
    <row r="161" customFormat="false" ht="12.75" hidden="false" customHeight="false" outlineLevel="0" collapsed="false">
      <c r="A161" s="1" t="s">
        <v>14</v>
      </c>
      <c r="B161" s="1" t="s">
        <v>185</v>
      </c>
      <c r="C161" s="23" t="n">
        <f aca="false">COUNTIF(expert!$A$2:$A$954, A161) &gt; 0</f>
        <v>1</v>
      </c>
      <c r="D161" s="23" t="n">
        <f aca="false">COUNTIF(task!$A$2:$A$616, B161) &gt; 0</f>
        <v>1</v>
      </c>
    </row>
    <row r="162" customFormat="false" ht="12.75" hidden="false" customHeight="false" outlineLevel="0" collapsed="false">
      <c r="A162" s="1" t="s">
        <v>14</v>
      </c>
      <c r="B162" s="1" t="s">
        <v>184</v>
      </c>
      <c r="C162" s="23" t="n">
        <f aca="false">COUNTIF(expert!$A$2:$A$954, A162) &gt; 0</f>
        <v>1</v>
      </c>
      <c r="D162" s="23" t="n">
        <f aca="false">COUNTIF(task!$A$2:$A$616, B162) &gt; 0</f>
        <v>1</v>
      </c>
    </row>
    <row r="163" customFormat="false" ht="12.75" hidden="false" customHeight="false" outlineLevel="0" collapsed="false">
      <c r="A163" s="1" t="s">
        <v>14</v>
      </c>
      <c r="B163" s="1" t="s">
        <v>187</v>
      </c>
      <c r="C163" s="23" t="n">
        <f aca="false">COUNTIF(expert!$A$2:$A$954, A163) &gt; 0</f>
        <v>1</v>
      </c>
      <c r="D163" s="23" t="n">
        <f aca="false">COUNTIF(task!$A$2:$A$616, B163) &gt; 0</f>
        <v>1</v>
      </c>
    </row>
    <row r="164" customFormat="false" ht="12.75" hidden="false" customHeight="false" outlineLevel="0" collapsed="false">
      <c r="A164" s="1" t="s">
        <v>14</v>
      </c>
      <c r="B164" s="1" t="s">
        <v>186</v>
      </c>
      <c r="C164" s="23" t="n">
        <f aca="false">COUNTIF(expert!$A$2:$A$954, A164) &gt; 0</f>
        <v>1</v>
      </c>
      <c r="D164" s="23" t="n">
        <f aca="false">COUNTIF(task!$A$2:$A$616, B164) &gt; 0</f>
        <v>1</v>
      </c>
    </row>
    <row r="165" customFormat="false" ht="12.75" hidden="false" customHeight="false" outlineLevel="0" collapsed="false">
      <c r="A165" s="21" t="s">
        <v>15</v>
      </c>
      <c r="B165" s="21" t="s">
        <v>189</v>
      </c>
      <c r="C165" s="23" t="n">
        <f aca="false">COUNTIF(expert!$A$2:$A$954, A165) &gt; 0</f>
        <v>1</v>
      </c>
      <c r="D165" s="23" t="n">
        <f aca="false">COUNTIF(task!$A$2:$A$616, B165) &gt; 0</f>
        <v>1</v>
      </c>
    </row>
    <row r="166" customFormat="false" ht="12.75" hidden="false" customHeight="false" outlineLevel="0" collapsed="false">
      <c r="A166" s="21" t="s">
        <v>15</v>
      </c>
      <c r="B166" s="21" t="s">
        <v>188</v>
      </c>
      <c r="C166" s="23" t="n">
        <f aca="false">COUNTIF(expert!$A$2:$A$954, A166) &gt; 0</f>
        <v>1</v>
      </c>
      <c r="D166" s="23" t="n">
        <f aca="false">COUNTIF(task!$A$2:$A$616, B166) &gt; 0</f>
        <v>1</v>
      </c>
    </row>
    <row r="167" customFormat="false" ht="12.75" hidden="false" customHeight="false" outlineLevel="0" collapsed="false">
      <c r="A167" s="21" t="s">
        <v>15</v>
      </c>
      <c r="B167" s="21" t="s">
        <v>191</v>
      </c>
      <c r="C167" s="23" t="n">
        <f aca="false">COUNTIF(expert!$A$2:$A$954, A167) &gt; 0</f>
        <v>1</v>
      </c>
      <c r="D167" s="23" t="n">
        <f aca="false">COUNTIF(task!$A$2:$A$616, B167) &gt; 0</f>
        <v>1</v>
      </c>
    </row>
    <row r="168" customFormat="false" ht="12.75" hidden="false" customHeight="false" outlineLevel="0" collapsed="false">
      <c r="A168" s="21" t="s">
        <v>15</v>
      </c>
      <c r="B168" s="21" t="s">
        <v>190</v>
      </c>
      <c r="C168" s="23" t="n">
        <f aca="false">COUNTIF(expert!$A$2:$A$954, A168) &gt; 0</f>
        <v>1</v>
      </c>
      <c r="D168" s="23" t="n">
        <f aca="false">COUNTIF(task!$A$2:$A$616, B168) &gt; 0</f>
        <v>1</v>
      </c>
    </row>
    <row r="169" customFormat="false" ht="12.75" hidden="false" customHeight="false" outlineLevel="0" collapsed="false">
      <c r="A169" s="21" t="s">
        <v>15</v>
      </c>
      <c r="B169" s="21" t="s">
        <v>193</v>
      </c>
      <c r="C169" s="23" t="n">
        <f aca="false">COUNTIF(expert!$A$2:$A$954, A169) &gt; 0</f>
        <v>1</v>
      </c>
      <c r="D169" s="23" t="n">
        <f aca="false">COUNTIF(task!$A$2:$A$616, B169) &gt; 0</f>
        <v>1</v>
      </c>
    </row>
    <row r="170" customFormat="false" ht="12.75" hidden="false" customHeight="false" outlineLevel="0" collapsed="false">
      <c r="A170" s="21" t="s">
        <v>15</v>
      </c>
      <c r="B170" s="21" t="s">
        <v>192</v>
      </c>
      <c r="C170" s="23" t="n">
        <f aca="false">COUNTIF(expert!$A$2:$A$954, A170) &gt; 0</f>
        <v>1</v>
      </c>
      <c r="D170" s="23" t="n">
        <f aca="false">COUNTIF(task!$A$2:$A$616, B170) &gt; 0</f>
        <v>1</v>
      </c>
    </row>
    <row r="171" customFormat="false" ht="12.75" hidden="false" customHeight="false" outlineLevel="0" collapsed="false">
      <c r="A171" s="21" t="s">
        <v>15</v>
      </c>
      <c r="B171" s="21" t="s">
        <v>195</v>
      </c>
      <c r="C171" s="23" t="n">
        <f aca="false">COUNTIF(expert!$A$2:$A$954, A171) &gt; 0</f>
        <v>1</v>
      </c>
      <c r="D171" s="23" t="n">
        <f aca="false">COUNTIF(task!$A$2:$A$616, B171) &gt; 0</f>
        <v>1</v>
      </c>
    </row>
    <row r="172" customFormat="false" ht="12.75" hidden="false" customHeight="false" outlineLevel="0" collapsed="false">
      <c r="A172" s="21" t="s">
        <v>15</v>
      </c>
      <c r="B172" s="21" t="s">
        <v>194</v>
      </c>
      <c r="C172" s="23" t="n">
        <f aca="false">COUNTIF(expert!$A$2:$A$954, A172) &gt; 0</f>
        <v>1</v>
      </c>
      <c r="D172" s="23" t="n">
        <f aca="false">COUNTIF(task!$A$2:$A$616, B172) &gt; 0</f>
        <v>1</v>
      </c>
    </row>
    <row r="173" customFormat="false" ht="12.75" hidden="false" customHeight="false" outlineLevel="0" collapsed="false">
      <c r="A173" s="21" t="s">
        <v>15</v>
      </c>
      <c r="B173" s="21" t="s">
        <v>196</v>
      </c>
      <c r="C173" s="23" t="n">
        <f aca="false">COUNTIF(expert!$A$2:$A$954, A173) &gt; 0</f>
        <v>1</v>
      </c>
      <c r="D173" s="23" t="n">
        <f aca="false">COUNTIF(task!$A$2:$A$616, B173) &gt; 0</f>
        <v>1</v>
      </c>
    </row>
    <row r="174" customFormat="false" ht="12.75" hidden="false" customHeight="false" outlineLevel="0" collapsed="false">
      <c r="A174" s="21" t="s">
        <v>15</v>
      </c>
      <c r="B174" s="21" t="s">
        <v>198</v>
      </c>
      <c r="C174" s="23" t="n">
        <f aca="false">COUNTIF(expert!$A$2:$A$954, A174) &gt; 0</f>
        <v>1</v>
      </c>
      <c r="D174" s="23" t="n">
        <f aca="false">COUNTIF(task!$A$2:$A$616, B174) &gt; 0</f>
        <v>1</v>
      </c>
    </row>
    <row r="175" customFormat="false" ht="12.75" hidden="false" customHeight="false" outlineLevel="0" collapsed="false">
      <c r="A175" s="21" t="s">
        <v>15</v>
      </c>
      <c r="B175" s="21" t="s">
        <v>197</v>
      </c>
      <c r="C175" s="23" t="n">
        <f aca="false">COUNTIF(expert!$A$2:$A$954, A175) &gt; 0</f>
        <v>1</v>
      </c>
      <c r="D175" s="23" t="n">
        <f aca="false">COUNTIF(task!$A$2:$A$616, B175) &gt; 0</f>
        <v>1</v>
      </c>
    </row>
    <row r="176" customFormat="false" ht="12.75" hidden="false" customHeight="false" outlineLevel="0" collapsed="false">
      <c r="A176" s="21" t="s">
        <v>16</v>
      </c>
      <c r="B176" s="21" t="s">
        <v>200</v>
      </c>
      <c r="C176" s="23" t="n">
        <f aca="false">COUNTIF(expert!$A$2:$A$954, A176) &gt; 0</f>
        <v>1</v>
      </c>
      <c r="D176" s="23" t="n">
        <f aca="false">COUNTIF(task!$A$2:$A$616, B176) &gt; 0</f>
        <v>1</v>
      </c>
    </row>
    <row r="177" customFormat="false" ht="12.75" hidden="false" customHeight="false" outlineLevel="0" collapsed="false">
      <c r="A177" s="21" t="s">
        <v>16</v>
      </c>
      <c r="B177" s="21" t="s">
        <v>199</v>
      </c>
      <c r="C177" s="23" t="n">
        <f aca="false">COUNTIF(expert!$A$2:$A$954, A177) &gt; 0</f>
        <v>1</v>
      </c>
      <c r="D177" s="23" t="n">
        <f aca="false">COUNTIF(task!$A$2:$A$616, B177) &gt; 0</f>
        <v>1</v>
      </c>
    </row>
    <row r="178" customFormat="false" ht="12.75" hidden="false" customHeight="false" outlineLevel="0" collapsed="false">
      <c r="A178" s="21" t="s">
        <v>16</v>
      </c>
      <c r="B178" s="21" t="s">
        <v>202</v>
      </c>
      <c r="C178" s="23" t="n">
        <f aca="false">COUNTIF(expert!$A$2:$A$954, A178) &gt; 0</f>
        <v>1</v>
      </c>
      <c r="D178" s="23" t="n">
        <f aca="false">COUNTIF(task!$A$2:$A$616, B178) &gt; 0</f>
        <v>1</v>
      </c>
    </row>
    <row r="179" customFormat="false" ht="12.75" hidden="false" customHeight="false" outlineLevel="0" collapsed="false">
      <c r="A179" s="21" t="s">
        <v>16</v>
      </c>
      <c r="B179" s="21" t="s">
        <v>201</v>
      </c>
      <c r="C179" s="23" t="n">
        <f aca="false">COUNTIF(expert!$A$2:$A$954, A179) &gt; 0</f>
        <v>1</v>
      </c>
      <c r="D179" s="23" t="n">
        <f aca="false">COUNTIF(task!$A$2:$A$616, B179) &gt; 0</f>
        <v>1</v>
      </c>
    </row>
    <row r="180" customFormat="false" ht="12.75" hidden="false" customHeight="false" outlineLevel="0" collapsed="false">
      <c r="A180" s="21" t="s">
        <v>16</v>
      </c>
      <c r="B180" s="21" t="s">
        <v>204</v>
      </c>
      <c r="C180" s="23" t="n">
        <f aca="false">COUNTIF(expert!$A$2:$A$954, A180) &gt; 0</f>
        <v>1</v>
      </c>
      <c r="D180" s="23" t="n">
        <f aca="false">COUNTIF(task!$A$2:$A$616, B180) &gt; 0</f>
        <v>1</v>
      </c>
    </row>
    <row r="181" customFormat="false" ht="12.75" hidden="false" customHeight="false" outlineLevel="0" collapsed="false">
      <c r="A181" s="21" t="s">
        <v>16</v>
      </c>
      <c r="B181" s="21" t="s">
        <v>203</v>
      </c>
      <c r="C181" s="23" t="n">
        <f aca="false">COUNTIF(expert!$A$2:$A$954, A181) &gt; 0</f>
        <v>1</v>
      </c>
      <c r="D181" s="23" t="n">
        <f aca="false">COUNTIF(task!$A$2:$A$616, B181) &gt; 0</f>
        <v>1</v>
      </c>
    </row>
    <row r="182" customFormat="false" ht="12.75" hidden="false" customHeight="false" outlineLevel="0" collapsed="false">
      <c r="A182" s="21" t="s">
        <v>16</v>
      </c>
      <c r="B182" s="21" t="s">
        <v>206</v>
      </c>
      <c r="C182" s="23" t="n">
        <f aca="false">COUNTIF(expert!$A$2:$A$954, A182) &gt; 0</f>
        <v>1</v>
      </c>
      <c r="D182" s="23" t="n">
        <f aca="false">COUNTIF(task!$A$2:$A$616, B182) &gt; 0</f>
        <v>1</v>
      </c>
    </row>
    <row r="183" customFormat="false" ht="12.75" hidden="false" customHeight="false" outlineLevel="0" collapsed="false">
      <c r="A183" s="21" t="s">
        <v>16</v>
      </c>
      <c r="B183" s="21" t="s">
        <v>205</v>
      </c>
      <c r="C183" s="23" t="n">
        <f aca="false">COUNTIF(expert!$A$2:$A$954, A183) &gt; 0</f>
        <v>1</v>
      </c>
      <c r="D183" s="23" t="n">
        <f aca="false">COUNTIF(task!$A$2:$A$616, B183) &gt; 0</f>
        <v>1</v>
      </c>
    </row>
    <row r="184" customFormat="false" ht="12.75" hidden="false" customHeight="false" outlineLevel="0" collapsed="false">
      <c r="A184" s="21" t="s">
        <v>16</v>
      </c>
      <c r="B184" s="21" t="s">
        <v>207</v>
      </c>
      <c r="C184" s="23" t="n">
        <f aca="false">COUNTIF(expert!$A$2:$A$954, A184) &gt; 0</f>
        <v>1</v>
      </c>
      <c r="D184" s="23" t="n">
        <f aca="false">COUNTIF(task!$A$2:$A$616, B184) &gt; 0</f>
        <v>1</v>
      </c>
    </row>
    <row r="185" customFormat="false" ht="12.75" hidden="false" customHeight="false" outlineLevel="0" collapsed="false">
      <c r="A185" s="21" t="s">
        <v>16</v>
      </c>
      <c r="B185" s="21" t="s">
        <v>209</v>
      </c>
      <c r="C185" s="23" t="n">
        <f aca="false">COUNTIF(expert!$A$2:$A$954, A185) &gt; 0</f>
        <v>1</v>
      </c>
      <c r="D185" s="23" t="n">
        <f aca="false">COUNTIF(task!$A$2:$A$616, B185) &gt; 0</f>
        <v>1</v>
      </c>
    </row>
    <row r="186" customFormat="false" ht="12.75" hidden="false" customHeight="false" outlineLevel="0" collapsed="false">
      <c r="A186" s="21" t="s">
        <v>16</v>
      </c>
      <c r="B186" s="21" t="s">
        <v>208</v>
      </c>
      <c r="C186" s="23" t="n">
        <f aca="false">COUNTIF(expert!$A$2:$A$954, A186) &gt; 0</f>
        <v>1</v>
      </c>
      <c r="D186" s="23" t="n">
        <f aca="false">COUNTIF(task!$A$2:$A$616, B186)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6.07"/>
    <col collapsed="false" customWidth="false" hidden="false" outlineLevel="0" max="4" min="3" style="6" width="11.57"/>
    <col collapsed="false" customWidth="false" hidden="false" outlineLevel="0" max="6" min="5" style="24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210</v>
      </c>
      <c r="B1" s="11" t="s">
        <v>211</v>
      </c>
      <c r="C1" s="12" t="s">
        <v>17</v>
      </c>
      <c r="D1" s="12" t="s">
        <v>18</v>
      </c>
      <c r="E1" s="25" t="s">
        <v>23</v>
      </c>
      <c r="F1" s="25" t="s">
        <v>24</v>
      </c>
      <c r="G1" s="4" t="b">
        <f aca="false">AND(G2:G936)</f>
        <v>1</v>
      </c>
      <c r="H1" s="4" t="b">
        <f aca="false">AND(H2:H936)</f>
        <v>1</v>
      </c>
      <c r="I1" s="17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26</v>
      </c>
      <c r="C2" s="26" t="n">
        <f aca="false">VLOOKUP(B2, task!A$2:I$300, 2, 0)</f>
        <v>45814</v>
      </c>
      <c r="D2" s="26" t="n">
        <f aca="false">VLOOKUP(B2, task!A$2:I$300, 3, 0)</f>
        <v>45844</v>
      </c>
      <c r="E2" s="27" t="n">
        <f aca="false">VLOOKUP(B2, task!A$2:I$300, 8, 0)</f>
        <v>0.25</v>
      </c>
      <c r="F2" s="27" t="n">
        <f aca="false">VLOOKUP(B2, task!A$2:I$300, 9, 0)</f>
        <v>0.5</v>
      </c>
      <c r="G2" s="2" t="b">
        <f aca="false">COUNTIF(expert!$A$2:$A$954, A2) &gt; 0</f>
        <v>1</v>
      </c>
      <c r="H2" s="2" t="b">
        <f aca="false">COUNTIF(task!$A$2:$A$637,B2)&gt;0</f>
        <v>1</v>
      </c>
      <c r="I2" s="2" t="b">
        <f aca="false">AND(ISNUMBER(C2), ISNUMBER(D2), C2&lt;=D2)</f>
        <v>1</v>
      </c>
      <c r="K2" s="28"/>
      <c r="L2" s="28"/>
    </row>
    <row r="3" customFormat="false" ht="12.75" hidden="false" customHeight="false" outlineLevel="0" collapsed="false">
      <c r="A3" s="1" t="s">
        <v>2</v>
      </c>
      <c r="B3" s="1" t="s">
        <v>25</v>
      </c>
      <c r="C3" s="26" t="n">
        <f aca="false">VLOOKUP(B3, task!A$2:I$300, 2, 0)</f>
        <v>45658</v>
      </c>
      <c r="D3" s="26" t="n">
        <f aca="false">VLOOKUP(B3, task!A$2:I$300, 3, 0)</f>
        <v>45813</v>
      </c>
      <c r="E3" s="27" t="n">
        <f aca="false">VLOOKUP(B3, task!A$2:I$300, 8, 0)</f>
        <v>0.5</v>
      </c>
      <c r="F3" s="27" t="n">
        <f aca="false">VLOOKUP(B3, task!A$2:I$300, 9, 0)</f>
        <v>0.75</v>
      </c>
      <c r="G3" s="2" t="b">
        <f aca="false">COUNTIF(expert!$A$2:$A$954, A3) &gt; 0</f>
        <v>1</v>
      </c>
      <c r="H3" s="2" t="b">
        <f aca="false">COUNTIF(task!$A$2:$A$637,B3)&gt;0</f>
        <v>1</v>
      </c>
      <c r="I3" s="2" t="b">
        <f aca="false">AND(ISNUMBER(C3), ISNUMBER(D3), C3&lt;=D3)</f>
        <v>1</v>
      </c>
      <c r="K3" s="28"/>
      <c r="L3" s="28"/>
    </row>
    <row r="4" customFormat="false" ht="12.75" hidden="false" customHeight="false" outlineLevel="0" collapsed="false">
      <c r="A4" s="1" t="s">
        <v>2</v>
      </c>
      <c r="B4" s="1" t="s">
        <v>28</v>
      </c>
      <c r="C4" s="26" t="n">
        <f aca="false">VLOOKUP(B4, task!A$2:I$300, 2, 0)</f>
        <v>45714</v>
      </c>
      <c r="D4" s="26" t="n">
        <f aca="false">VLOOKUP(B4, task!A$2:I$300, 3, 0)</f>
        <v>45759</v>
      </c>
      <c r="E4" s="27" t="n">
        <f aca="false">VLOOKUP(B4, task!A$2:I$300, 8, 0)</f>
        <v>0</v>
      </c>
      <c r="F4" s="27" t="n">
        <f aca="false">VLOOKUP(B4, task!A$2:I$300, 9, 0)</f>
        <v>0.25</v>
      </c>
      <c r="G4" s="2" t="b">
        <f aca="false">COUNTIF(expert!$A$2:$A$954, A4) &gt; 0</f>
        <v>1</v>
      </c>
      <c r="H4" s="2" t="b">
        <f aca="false">COUNTIF(task!$A$2:$A$637,B4)&gt;0</f>
        <v>1</v>
      </c>
      <c r="I4" s="2" t="b">
        <f aca="false">AND(ISNUMBER(C4), ISNUMBER(D4), C4&lt;=D4)</f>
        <v>1</v>
      </c>
      <c r="K4" s="28"/>
      <c r="L4" s="28"/>
    </row>
    <row r="5" customFormat="false" ht="12.75" hidden="false" customHeight="false" outlineLevel="0" collapsed="false">
      <c r="A5" s="1" t="s">
        <v>2</v>
      </c>
      <c r="B5" s="1" t="s">
        <v>27</v>
      </c>
      <c r="C5" s="26" t="n">
        <f aca="false">VLOOKUP(B5, task!A$2:I$300, 2, 0)</f>
        <v>45658</v>
      </c>
      <c r="D5" s="26" t="n">
        <f aca="false">VLOOKUP(B5, task!A$2:I$300, 3, 0)</f>
        <v>45713</v>
      </c>
      <c r="E5" s="27" t="n">
        <f aca="false">VLOOKUP(B5, task!A$2:I$300, 8, 0)</f>
        <v>0.5</v>
      </c>
      <c r="F5" s="27" t="n">
        <f aca="false">VLOOKUP(B5, task!A$2:I$300, 9, 0)</f>
        <v>0.75</v>
      </c>
      <c r="G5" s="2" t="b">
        <f aca="false">COUNTIF(expert!$A$2:$A$954, A5) &gt; 0</f>
        <v>1</v>
      </c>
      <c r="H5" s="2" t="b">
        <f aca="false">COUNTIF(task!$A$2:$A$637,B5)&gt;0</f>
        <v>1</v>
      </c>
      <c r="I5" s="2" t="b">
        <f aca="false">AND(ISNUMBER(C5), ISNUMBER(D5), C5&lt;=D5)</f>
        <v>1</v>
      </c>
      <c r="K5" s="28"/>
      <c r="L5" s="28"/>
    </row>
    <row r="6" customFormat="false" ht="12.75" hidden="false" customHeight="false" outlineLevel="0" collapsed="false">
      <c r="A6" s="1" t="s">
        <v>2</v>
      </c>
      <c r="B6" s="1" t="s">
        <v>29</v>
      </c>
      <c r="C6" s="26" t="n">
        <f aca="false">VLOOKUP(B6, task!A$2:I$300, 2, 0)</f>
        <v>45698</v>
      </c>
      <c r="D6" s="26" t="n">
        <f aca="false">VLOOKUP(B6, task!A$2:I$300, 3, 0)</f>
        <v>45715</v>
      </c>
      <c r="E6" s="27" t="n">
        <f aca="false">VLOOKUP(B6, task!A$2:I$300, 8, 0)</f>
        <v>0.5</v>
      </c>
      <c r="F6" s="27" t="n">
        <f aca="false">VLOOKUP(B6, task!A$2:I$300, 9, 0)</f>
        <v>0.75</v>
      </c>
      <c r="G6" s="2" t="b">
        <f aca="false">COUNTIF(expert!$A$2:$A$954, A6) &gt; 0</f>
        <v>1</v>
      </c>
      <c r="H6" s="2" t="b">
        <f aca="false">COUNTIF(task!$A$2:$A$637,B6)&gt;0</f>
        <v>1</v>
      </c>
      <c r="I6" s="2" t="b">
        <f aca="false">AND(ISNUMBER(C6), ISNUMBER(D6), C6&lt;=D6)</f>
        <v>1</v>
      </c>
      <c r="K6" s="28"/>
      <c r="L6" s="28"/>
    </row>
    <row r="7" customFormat="false" ht="12.75" hidden="false" customHeight="false" outlineLevel="0" collapsed="false">
      <c r="A7" s="1" t="s">
        <v>2</v>
      </c>
      <c r="B7" s="1" t="s">
        <v>31</v>
      </c>
      <c r="C7" s="26" t="n">
        <f aca="false">VLOOKUP(B7, task!A$2:I$300, 2, 0)</f>
        <v>45839</v>
      </c>
      <c r="D7" s="26" t="n">
        <f aca="false">VLOOKUP(B7, task!A$2:I$300, 3, 0)</f>
        <v>45884</v>
      </c>
      <c r="E7" s="27" t="n">
        <f aca="false">VLOOKUP(B7, task!A$2:I$300, 8, 0)</f>
        <v>0</v>
      </c>
      <c r="F7" s="27" t="n">
        <f aca="false">VLOOKUP(B7, task!A$2:I$300, 9, 0)</f>
        <v>0.25</v>
      </c>
      <c r="G7" s="2" t="b">
        <f aca="false">COUNTIF(expert!$A$2:$A$954, A7) &gt; 0</f>
        <v>1</v>
      </c>
      <c r="H7" s="2" t="b">
        <f aca="false">COUNTIF(task!$A$2:$A$637,B7)&gt;0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26" t="n">
        <f aca="false">VLOOKUP(B8, task!A$2:I$300, 2, 0)</f>
        <v>45716</v>
      </c>
      <c r="D8" s="26" t="n">
        <f aca="false">VLOOKUP(B8, task!A$2:I$300, 3, 0)</f>
        <v>45838</v>
      </c>
      <c r="E8" s="27" t="n">
        <f aca="false">VLOOKUP(B8, task!A$2:I$300, 8, 0)</f>
        <v>0.5</v>
      </c>
      <c r="F8" s="27" t="n">
        <f aca="false">VLOOKUP(B8, task!A$2:I$300, 9, 0)</f>
        <v>0.75</v>
      </c>
      <c r="G8" s="2" t="b">
        <f aca="false">COUNTIF(expert!$A$2:$A$954, A8) &gt; 0</f>
        <v>1</v>
      </c>
      <c r="H8" s="2" t="b">
        <f aca="false">COUNTIF(task!$A$2:$A$637,B8)&gt;0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32</v>
      </c>
      <c r="C9" s="26" t="n">
        <f aca="false">VLOOKUP(B9, task!A$2:I$300, 2, 0)</f>
        <v>45757</v>
      </c>
      <c r="D9" s="26" t="n">
        <f aca="false">VLOOKUP(B9, task!A$2:I$300, 3, 0)</f>
        <v>45767</v>
      </c>
      <c r="E9" s="27" t="n">
        <f aca="false">VLOOKUP(B9, task!A$2:I$300, 8, 0)</f>
        <v>1.25</v>
      </c>
      <c r="F9" s="27" t="n">
        <f aca="false">VLOOKUP(B9, task!A$2:I$300, 9, 0)</f>
        <v>1.5</v>
      </c>
      <c r="G9" s="2" t="b">
        <f aca="false">COUNTIF(expert!$A$2:$A$954, A9) &gt; 0</f>
        <v>1</v>
      </c>
      <c r="H9" s="2" t="b">
        <f aca="false">COUNTIF(task!$A$2:$A$637,B9)&gt;0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34</v>
      </c>
      <c r="C10" s="26" t="n">
        <f aca="false">VLOOKUP(B10, task!A$2:I$300, 2, 0)</f>
        <v>45926</v>
      </c>
      <c r="D10" s="26" t="n">
        <f aca="false">VLOOKUP(B10, task!A$2:I$300, 3, 0)</f>
        <v>45960</v>
      </c>
      <c r="E10" s="27" t="n">
        <f aca="false">VLOOKUP(B10, task!A$2:I$300, 8, 0)</f>
        <v>0</v>
      </c>
      <c r="F10" s="27" t="n">
        <f aca="false">VLOOKUP(B10, task!A$2:I$300, 9, 0)</f>
        <v>0.25</v>
      </c>
      <c r="G10" s="2" t="b">
        <f aca="false">COUNTIF(expert!$A$2:$A$954, A10) &gt; 0</f>
        <v>1</v>
      </c>
      <c r="H10" s="2" t="b">
        <f aca="false">COUNTIF(task!$A$2:$A$637,B10)&gt;0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26" t="n">
        <f aca="false">VLOOKUP(B11, task!A$2:I$300, 2, 0)</f>
        <v>45768</v>
      </c>
      <c r="D11" s="26" t="n">
        <f aca="false">VLOOKUP(B11, task!A$2:I$300, 3, 0)</f>
        <v>45925</v>
      </c>
      <c r="E11" s="27" t="n">
        <f aca="false">VLOOKUP(B11, task!A$2:I$300, 8, 0)</f>
        <v>0.25</v>
      </c>
      <c r="F11" s="27" t="n">
        <f aca="false">VLOOKUP(B11, task!A$2:I$300, 9, 0)</f>
        <v>0.5</v>
      </c>
      <c r="G11" s="2" t="b">
        <f aca="false">COUNTIF(expert!$A$2:$A$954, A11) &gt; 0</f>
        <v>1</v>
      </c>
      <c r="H11" s="2" t="b">
        <f aca="false">COUNTIF(task!$A$2:$A$637,B11)&gt;0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35</v>
      </c>
      <c r="C12" s="26" t="n">
        <f aca="false">VLOOKUP(B12, task!A$2:I$300, 2, 0)</f>
        <v>45803</v>
      </c>
      <c r="D12" s="26" t="n">
        <f aca="false">VLOOKUP(B12, task!A$2:I$300, 3, 0)</f>
        <v>45822</v>
      </c>
      <c r="E12" s="27" t="n">
        <f aca="false">VLOOKUP(B12, task!A$2:I$300, 8, 0)</f>
        <v>0.5</v>
      </c>
      <c r="F12" s="27" t="n">
        <f aca="false">VLOOKUP(B12, task!A$2:I$300, 9, 0)</f>
        <v>0.75</v>
      </c>
      <c r="G12" s="2" t="b">
        <f aca="false">COUNTIF(expert!$A$2:$A$954, A12) &gt; 0</f>
        <v>1</v>
      </c>
      <c r="H12" s="2" t="b">
        <f aca="false">COUNTIF(task!$A$2:$A$637,B12)&gt;0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37</v>
      </c>
      <c r="C13" s="26" t="n">
        <f aca="false">VLOOKUP(B13, task!A$2:I$300, 2, 0)</f>
        <v>46022</v>
      </c>
      <c r="D13" s="26" t="n">
        <f aca="false">VLOOKUP(B13, task!A$2:I$300, 3, 0)</f>
        <v>46053</v>
      </c>
      <c r="E13" s="27" t="n">
        <f aca="false">VLOOKUP(B13, task!A$2:I$300, 8, 0)</f>
        <v>0</v>
      </c>
      <c r="F13" s="27" t="n">
        <f aca="false">VLOOKUP(B13, task!A$2:I$300, 9, 0)</f>
        <v>0.25</v>
      </c>
      <c r="G13" s="2" t="b">
        <f aca="false">COUNTIF(expert!$A$2:$A$954, A13) &gt; 0</f>
        <v>1</v>
      </c>
      <c r="H13" s="2" t="b">
        <f aca="false">COUNTIF(task!$A$2:$A$637,B13)&gt;0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36</v>
      </c>
      <c r="C14" s="26" t="n">
        <f aca="false">VLOOKUP(B14, task!A$2:I$300, 2, 0)</f>
        <v>45823</v>
      </c>
      <c r="D14" s="26" t="n">
        <f aca="false">VLOOKUP(B14, task!A$2:I$300, 3, 0)</f>
        <v>46021</v>
      </c>
      <c r="E14" s="0" t="n">
        <v>0</v>
      </c>
      <c r="F14" s="27" t="n">
        <f aca="false">VLOOKUP(B14, task!A$2:I$300, 9, 0)</f>
        <v>0.5</v>
      </c>
      <c r="G14" s="2" t="b">
        <f aca="false">COUNTIF(expert!$A$2:$A$954, A14) &gt; 0</f>
        <v>1</v>
      </c>
      <c r="H14" s="2" t="b">
        <f aca="false">COUNTIF(task!$A$2:$A$637,B14)&gt;0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39</v>
      </c>
      <c r="C15" s="26" t="n">
        <f aca="false">VLOOKUP(B15, task!A$2:I$300, 2, 0)</f>
        <v>45829</v>
      </c>
      <c r="D15" s="26" t="n">
        <f aca="false">VLOOKUP(B15, task!A$2:I$300, 3, 0)</f>
        <v>45838</v>
      </c>
      <c r="E15" s="27" t="n">
        <f aca="false">VLOOKUP(B15, task!A$2:I$300, 8, 0)</f>
        <v>3.25</v>
      </c>
      <c r="F15" s="27" t="n">
        <f aca="false">VLOOKUP(B15, task!A$2:I$300, 9, 0)</f>
        <v>3.5</v>
      </c>
      <c r="G15" s="2" t="b">
        <f aca="false">COUNTIF(expert!$A$2:$A$954, A15) &gt; 0</f>
        <v>1</v>
      </c>
      <c r="H15" s="2" t="b">
        <f aca="false">COUNTIF(task!$A$2:$A$637,B15)&gt;0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38</v>
      </c>
      <c r="C16" s="26" t="n">
        <f aca="false">VLOOKUP(B16, task!A$2:I$300, 2, 0)</f>
        <v>45658</v>
      </c>
      <c r="D16" s="26" t="n">
        <f aca="false">VLOOKUP(B16, task!A$2:I$300, 3, 0)</f>
        <v>45828</v>
      </c>
      <c r="E16" s="27" t="n">
        <f aca="false">VLOOKUP(B16, task!A$2:I$300, 8, 0)</f>
        <v>0.25</v>
      </c>
      <c r="F16" s="27" t="n">
        <f aca="false">VLOOKUP(B16, task!A$2:I$300, 9, 0)</f>
        <v>0.5</v>
      </c>
      <c r="G16" s="2" t="b">
        <f aca="false">COUNTIF(expert!$A$2:$A$954, A16) &gt; 0</f>
        <v>1</v>
      </c>
      <c r="H16" s="2" t="b">
        <f aca="false">COUNTIF(task!$A$2:$A$637,B16)&gt;0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41</v>
      </c>
      <c r="C17" s="26" t="n">
        <f aca="false">VLOOKUP(B17, task!A$2:I$300, 2, 0)</f>
        <v>45829</v>
      </c>
      <c r="D17" s="26" t="n">
        <f aca="false">VLOOKUP(B17, task!A$2:I$300, 3, 0)</f>
        <v>45838</v>
      </c>
      <c r="E17" s="27" t="n">
        <f aca="false">VLOOKUP(B17, task!A$2:I$300, 8, 0)</f>
        <v>3.25</v>
      </c>
      <c r="F17" s="27" t="n">
        <f aca="false">VLOOKUP(B17, task!A$2:I$300, 9, 0)</f>
        <v>3.5</v>
      </c>
      <c r="G17" s="2" t="b">
        <f aca="false">COUNTIF(expert!$A$2:$A$954, A17) &gt; 0</f>
        <v>1</v>
      </c>
      <c r="H17" s="2" t="b">
        <f aca="false">COUNTIF(task!$A$2:$A$637,B17)&gt;0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40</v>
      </c>
      <c r="C18" s="26" t="n">
        <f aca="false">VLOOKUP(B18, task!A$2:I$300, 2, 0)</f>
        <v>45658</v>
      </c>
      <c r="D18" s="26" t="n">
        <f aca="false">VLOOKUP(B18, task!A$2:I$300, 3, 0)</f>
        <v>45828</v>
      </c>
      <c r="E18" s="27" t="n">
        <f aca="false">VLOOKUP(B18, task!A$2:I$300, 8, 0)</f>
        <v>0.75</v>
      </c>
      <c r="F18" s="27" t="n">
        <f aca="false">VLOOKUP(B18, task!A$2:I$300, 9, 0)</f>
        <v>1</v>
      </c>
      <c r="G18" s="2" t="b">
        <f aca="false">COUNTIF(expert!$A$2:$A$954, A18) &gt; 0</f>
        <v>1</v>
      </c>
      <c r="H18" s="2" t="b">
        <f aca="false">COUNTIF(task!$A$2:$A$637,B18)&gt;0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42</v>
      </c>
      <c r="C19" s="26" t="n">
        <f aca="false">VLOOKUP(B19, task!A$2:I$300, 2, 0)</f>
        <v>45809</v>
      </c>
      <c r="D19" s="26" t="n">
        <f aca="false">VLOOKUP(B19, task!A$2:I$300, 3, 0)</f>
        <v>45834</v>
      </c>
      <c r="E19" s="29" t="n">
        <v>0</v>
      </c>
      <c r="F19" s="29" t="n">
        <v>1.75</v>
      </c>
      <c r="G19" s="2" t="b">
        <f aca="false">COUNTIF(expert!$A$2:$A$954, A19) &gt; 0</f>
        <v>1</v>
      </c>
      <c r="H19" s="2" t="b">
        <f aca="false">COUNTIF(task!$A$2:$A$637,B19)&gt;0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44</v>
      </c>
      <c r="C20" s="26" t="n">
        <f aca="false">VLOOKUP(B20, task!A$2:I$300, 2, 0)</f>
        <v>46336</v>
      </c>
      <c r="D20" s="26" t="n">
        <f aca="false">VLOOKUP(B20, task!A$2:I$300, 3, 0)</f>
        <v>46391</v>
      </c>
      <c r="E20" s="27" t="n">
        <f aca="false">VLOOKUP(B20, task!A$2:I$300, 8, 0)</f>
        <v>0.5</v>
      </c>
      <c r="F20" s="27" t="n">
        <f aca="false">VLOOKUP(B20, task!A$2:I$300, 9, 0)</f>
        <v>0.75</v>
      </c>
      <c r="G20" s="2" t="b">
        <f aca="false">COUNTIF(expert!$A$2:$A$954, A20) &gt; 0</f>
        <v>1</v>
      </c>
      <c r="H20" s="2" t="b">
        <f aca="false">COUNTIF(task!$A$2:$A$637,B20)&gt;0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43</v>
      </c>
      <c r="C21" s="26" t="n">
        <f aca="false">VLOOKUP(B21, task!A$2:I$300, 2, 0)</f>
        <v>45835</v>
      </c>
      <c r="D21" s="26" t="n">
        <f aca="false">VLOOKUP(B21, task!A$2:I$300, 3, 0)</f>
        <v>46335</v>
      </c>
      <c r="E21" s="27" t="n">
        <f aca="false">VLOOKUP(B21, task!A$2:I$300, 8, 0)</f>
        <v>0.25</v>
      </c>
      <c r="F21" s="27" t="n">
        <f aca="false">VLOOKUP(B21, task!A$2:I$300, 9, 0)</f>
        <v>0.5</v>
      </c>
      <c r="G21" s="2" t="b">
        <f aca="false">COUNTIF(expert!$A$2:$A$954, A21) &gt; 0</f>
        <v>1</v>
      </c>
      <c r="H21" s="2" t="b">
        <f aca="false">COUNTIF(task!$A$2:$A$637,B21)&gt;0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46</v>
      </c>
      <c r="C22" s="26" t="n">
        <f aca="false">VLOOKUP(B22, task!A$2:I$300, 2, 0)</f>
        <v>45719</v>
      </c>
      <c r="D22" s="26" t="n">
        <f aca="false">VLOOKUP(B22, task!A$2:I$300, 3, 0)</f>
        <v>45726</v>
      </c>
      <c r="E22" s="27" t="n">
        <f aca="false">VLOOKUP(B22, task!A$2:I$300, 8, 0)</f>
        <v>1.5</v>
      </c>
      <c r="F22" s="27" t="n">
        <f aca="false">VLOOKUP(B22, task!A$2:I$300, 9, 0)</f>
        <v>1.75</v>
      </c>
      <c r="G22" s="2" t="b">
        <f aca="false">COUNTIF(expert!$A$2:$A$954, A22) &gt; 0</f>
        <v>1</v>
      </c>
      <c r="H22" s="2" t="b">
        <f aca="false">COUNTIF(task!$A$2:$A$637,B22)&gt;0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45</v>
      </c>
      <c r="C23" s="26" t="n">
        <f aca="false">VLOOKUP(B23, task!A$2:I$300, 2, 0)</f>
        <v>45658</v>
      </c>
      <c r="D23" s="26" t="n">
        <f aca="false">VLOOKUP(B23, task!A$2:I$300, 3, 0)</f>
        <v>45718</v>
      </c>
      <c r="E23" s="27" t="n">
        <f aca="false">VLOOKUP(B23, task!A$2:I$300, 8, 0)</f>
        <v>0.75</v>
      </c>
      <c r="F23" s="27" t="n">
        <f aca="false">VLOOKUP(B23, task!A$2:I$300, 9, 0)</f>
        <v>1</v>
      </c>
      <c r="G23" s="2" t="b">
        <f aca="false">COUNTIF(expert!$A$2:$A$954, A23) &gt; 0</f>
        <v>1</v>
      </c>
      <c r="H23" s="2" t="b">
        <f aca="false">COUNTIF(task!$A$2:$A$637,B23)&gt;0</f>
        <v>1</v>
      </c>
      <c r="I23" s="2" t="b">
        <f aca="false">AND(ISNUMBER(C23), ISNUMBER(D23), C23&lt;=D23)</f>
        <v>1</v>
      </c>
    </row>
    <row r="24" customFormat="false" ht="12.75" hidden="false" customHeight="false" outlineLevel="0" collapsed="false">
      <c r="A24" s="1" t="s">
        <v>2</v>
      </c>
      <c r="B24" s="1" t="s">
        <v>47</v>
      </c>
      <c r="C24" s="26" t="n">
        <f aca="false">VLOOKUP(B24, task!A$2:I$300, 2, 0)</f>
        <v>45853</v>
      </c>
      <c r="D24" s="26" t="n">
        <f aca="false">VLOOKUP(B24, task!A$2:I$300, 3, 0)</f>
        <v>45878</v>
      </c>
      <c r="E24" s="27" t="n">
        <f aca="false">VLOOKUP(B24, task!A$2:I$300, 8, 0)</f>
        <v>1.25</v>
      </c>
      <c r="F24" s="27" t="n">
        <f aca="false">VLOOKUP(B24, task!A$2:I$300, 9, 0)</f>
        <v>1.5</v>
      </c>
      <c r="G24" s="2" t="b">
        <f aca="false">COUNTIF(expert!$A$2:$A$954, A24) &gt; 0</f>
        <v>1</v>
      </c>
      <c r="H24" s="2" t="b">
        <f aca="false">COUNTIF(task!$A$2:$A$637,B24)&gt;0</f>
        <v>1</v>
      </c>
      <c r="I24" s="2" t="b">
        <f aca="false">AND(ISNUMBER(C24), ISNUMBER(D24), C24&lt;=D24)</f>
        <v>1</v>
      </c>
    </row>
    <row r="25" customFormat="false" ht="12.75" hidden="false" customHeight="false" outlineLevel="0" collapsed="false">
      <c r="A25" s="1" t="s">
        <v>2</v>
      </c>
      <c r="B25" s="1" t="s">
        <v>48</v>
      </c>
      <c r="C25" s="26" t="n">
        <f aca="false">VLOOKUP(B25, task!A$2:I$300, 2, 0)</f>
        <v>45879</v>
      </c>
      <c r="D25" s="26" t="n">
        <f aca="false">VLOOKUP(B25, task!A$2:I$300, 3, 0)</f>
        <v>46029</v>
      </c>
      <c r="E25" s="27" t="n">
        <f aca="false">VLOOKUP(B25, task!A$2:I$300, 8, 0)</f>
        <v>1</v>
      </c>
      <c r="F25" s="27" t="n">
        <f aca="false">VLOOKUP(B25, task!A$2:I$300, 9, 0)</f>
        <v>1.25</v>
      </c>
      <c r="G25" s="2" t="b">
        <f aca="false">COUNTIF(expert!$A$2:$A$954, A25) &gt; 0</f>
        <v>1</v>
      </c>
      <c r="H25" s="2" t="b">
        <f aca="false">COUNTIF(task!$A$2:$A$637,B25)&gt;0</f>
        <v>1</v>
      </c>
      <c r="I25" s="2" t="b">
        <f aca="false">AND(ISNUMBER(C25), ISNUMBER(D25), C25&lt;=D25)</f>
        <v>1</v>
      </c>
    </row>
    <row r="26" customFormat="false" ht="12.75" hidden="false" customHeight="false" outlineLevel="0" collapsed="false">
      <c r="A26" s="1" t="s">
        <v>2</v>
      </c>
      <c r="B26" s="1" t="s">
        <v>49</v>
      </c>
      <c r="C26" s="26" t="n">
        <f aca="false">VLOOKUP(B26, task!A$2:I$300, 2, 0)</f>
        <v>46030</v>
      </c>
      <c r="D26" s="26" t="n">
        <f aca="false">VLOOKUP(B26, task!A$2:I$300, 3, 0)</f>
        <v>46054</v>
      </c>
      <c r="E26" s="27" t="n">
        <f aca="false">VLOOKUP(B26, task!A$2:I$300, 8, 0)</f>
        <v>0.5</v>
      </c>
      <c r="F26" s="27" t="n">
        <f aca="false">VLOOKUP(B26, task!A$2:I$300, 9, 0)</f>
        <v>0.75</v>
      </c>
      <c r="G26" s="2" t="b">
        <f aca="false">COUNTIF(expert!$A$2:$A$954, A26) &gt; 0</f>
        <v>1</v>
      </c>
      <c r="H26" s="2" t="b">
        <f aca="false">COUNTIF(task!$A$2:$A$637,B26)&gt;0</f>
        <v>1</v>
      </c>
      <c r="I26" s="2" t="b">
        <f aca="false">AND(ISNUMBER(C26), ISNUMBER(D26), C26&lt;=D26)</f>
        <v>1</v>
      </c>
    </row>
    <row r="27" customFormat="false" ht="12.75" hidden="false" customHeight="false" outlineLevel="0" collapsed="false">
      <c r="A27" s="21" t="s">
        <v>4</v>
      </c>
      <c r="B27" s="21" t="s">
        <v>50</v>
      </c>
      <c r="C27" s="26" t="n">
        <f aca="false">VLOOKUP(B27, task!A$2:I$300, 2, 0)</f>
        <v>45658</v>
      </c>
      <c r="D27" s="26" t="n">
        <f aca="false">VLOOKUP(B27, task!A$2:I$300, 3, 0)</f>
        <v>45748</v>
      </c>
      <c r="E27" s="27" t="n">
        <f aca="false">VLOOKUP(B27, task!A$2:I$300, 8, 0)</f>
        <v>0.5</v>
      </c>
      <c r="F27" s="27" t="n">
        <f aca="false">VLOOKUP(B27, task!A$2:I$300, 9, 0)</f>
        <v>0.75</v>
      </c>
      <c r="G27" s="2" t="b">
        <f aca="false">COUNTIF(expert!$A$2:$A$954, A27) &gt; 0</f>
        <v>1</v>
      </c>
      <c r="H27" s="2" t="b">
        <f aca="false">COUNTIF(task!$A$2:$A$637,B27)&gt;0</f>
        <v>1</v>
      </c>
      <c r="I27" s="2" t="b">
        <f aca="false">AND(ISNUMBER(C27), ISNUMBER(D27), C27&lt;=D27)</f>
        <v>1</v>
      </c>
    </row>
    <row r="28" customFormat="false" ht="12.75" hidden="false" customHeight="false" outlineLevel="0" collapsed="false">
      <c r="A28" s="21" t="s">
        <v>4</v>
      </c>
      <c r="B28" s="21" t="s">
        <v>51</v>
      </c>
      <c r="C28" s="26" t="n">
        <f aca="false">VLOOKUP(B28, task!A$2:I$300, 2, 0)</f>
        <v>45749</v>
      </c>
      <c r="D28" s="26" t="n">
        <f aca="false">VLOOKUP(B28, task!A$2:I$300, 3, 0)</f>
        <v>45779</v>
      </c>
      <c r="E28" s="27" t="n">
        <f aca="false">VLOOKUP(B28, task!A$2:I$300, 8, 0)</f>
        <v>0</v>
      </c>
      <c r="F28" s="27" t="n">
        <f aca="false">VLOOKUP(B28, task!A$2:I$300, 9, 0)</f>
        <v>0.25</v>
      </c>
      <c r="G28" s="2" t="b">
        <f aca="false">COUNTIF(expert!$A$2:$A$954, A28) &gt; 0</f>
        <v>1</v>
      </c>
      <c r="H28" s="2" t="b">
        <f aca="false">COUNTIF(task!$A$2:$A$637,B28)&gt;0</f>
        <v>1</v>
      </c>
      <c r="I28" s="2" t="b">
        <f aca="false">AND(ISNUMBER(C28), ISNUMBER(D28), C28&lt;=D28)</f>
        <v>1</v>
      </c>
      <c r="J28" s="6"/>
    </row>
    <row r="29" customFormat="false" ht="12.75" hidden="false" customHeight="false" outlineLevel="0" collapsed="false">
      <c r="A29" s="21" t="s">
        <v>4</v>
      </c>
      <c r="B29" s="21" t="s">
        <v>52</v>
      </c>
      <c r="C29" s="26" t="n">
        <f aca="false">VLOOKUP(B29, task!A$2:I$300, 2, 0)</f>
        <v>45658</v>
      </c>
      <c r="D29" s="26" t="n">
        <f aca="false">VLOOKUP(B29, task!A$2:I$300, 3, 0)</f>
        <v>45828</v>
      </c>
      <c r="E29" s="27" t="n">
        <f aca="false">VLOOKUP(B29, task!A$2:I$300, 8, 0)</f>
        <v>0.5</v>
      </c>
      <c r="F29" s="27" t="n">
        <f aca="false">VLOOKUP(B29, task!A$2:I$300, 9, 0)</f>
        <v>0.75</v>
      </c>
      <c r="G29" s="2" t="b">
        <f aca="false">COUNTIF(expert!$A$2:$A$954, A29) &gt; 0</f>
        <v>1</v>
      </c>
      <c r="H29" s="2" t="b">
        <f aca="false">COUNTIF(task!$A$2:$A$637,B29)&gt;0</f>
        <v>1</v>
      </c>
      <c r="I29" s="2" t="b">
        <f aca="false">AND(ISNUMBER(C29), ISNUMBER(D29), C29&lt;=D29)</f>
        <v>1</v>
      </c>
      <c r="J29" s="6"/>
    </row>
    <row r="30" customFormat="false" ht="12.75" hidden="false" customHeight="false" outlineLevel="0" collapsed="false">
      <c r="A30" s="21" t="s">
        <v>4</v>
      </c>
      <c r="B30" s="21" t="s">
        <v>53</v>
      </c>
      <c r="C30" s="26" t="n">
        <f aca="false">VLOOKUP(B30, task!A$2:I$300, 2, 0)</f>
        <v>45829</v>
      </c>
      <c r="D30" s="26" t="n">
        <f aca="false">VLOOKUP(B30, task!A$2:I$300, 3, 0)</f>
        <v>45874</v>
      </c>
      <c r="E30" s="27" t="n">
        <f aca="false">VLOOKUP(B30, task!A$2:I$300, 8, 0)</f>
        <v>0</v>
      </c>
      <c r="F30" s="27" t="n">
        <f aca="false">VLOOKUP(B30, task!A$2:I$300, 9, 0)</f>
        <v>0.25</v>
      </c>
      <c r="G30" s="2" t="b">
        <f aca="false">COUNTIF(expert!$A$2:$A$954, A30) &gt; 0</f>
        <v>1</v>
      </c>
      <c r="H30" s="2" t="b">
        <f aca="false">COUNTIF(task!$A$2:$A$637,B30)&gt;0</f>
        <v>1</v>
      </c>
      <c r="I30" s="2" t="b">
        <f aca="false">AND(ISNUMBER(C30), ISNUMBER(D30), C30&lt;=D30)</f>
        <v>1</v>
      </c>
      <c r="J30" s="6"/>
    </row>
    <row r="31" customFormat="false" ht="12.75" hidden="false" customHeight="false" outlineLevel="0" collapsed="false">
      <c r="A31" s="21" t="s">
        <v>4</v>
      </c>
      <c r="B31" s="21" t="s">
        <v>54</v>
      </c>
      <c r="C31" s="26" t="n">
        <f aca="false">VLOOKUP(B31, task!A$2:I$300, 2, 0)</f>
        <v>45658</v>
      </c>
      <c r="D31" s="26" t="n">
        <f aca="false">VLOOKUP(B31, task!A$2:I$300, 3, 0)</f>
        <v>45931</v>
      </c>
      <c r="E31" s="27" t="n">
        <f aca="false">VLOOKUP(B31, task!A$2:I$300, 8, 0)</f>
        <v>0.5</v>
      </c>
      <c r="F31" s="27" t="n">
        <f aca="false">VLOOKUP(B31, task!A$2:I$300, 9, 0)</f>
        <v>0.75</v>
      </c>
      <c r="G31" s="2" t="b">
        <f aca="false">COUNTIF(expert!$A$2:$A$954, A31) &gt; 0</f>
        <v>1</v>
      </c>
      <c r="H31" s="2" t="b">
        <f aca="false">COUNTIF(task!$A$2:$A$637,B31)&gt;0</f>
        <v>1</v>
      </c>
      <c r="I31" s="2" t="b">
        <f aca="false">AND(ISNUMBER(C31), ISNUMBER(D31), C31&lt;=D31)</f>
        <v>1</v>
      </c>
      <c r="J31" s="6"/>
    </row>
    <row r="32" customFormat="false" ht="12.75" hidden="false" customHeight="false" outlineLevel="0" collapsed="false">
      <c r="A32" s="21" t="s">
        <v>4</v>
      </c>
      <c r="B32" s="21" t="s">
        <v>55</v>
      </c>
      <c r="C32" s="26" t="n">
        <f aca="false">VLOOKUP(B32, task!A$2:I$300, 2, 0)</f>
        <v>45932</v>
      </c>
      <c r="D32" s="26" t="n">
        <f aca="false">VLOOKUP(B32, task!A$2:I$300, 3, 0)</f>
        <v>45962</v>
      </c>
      <c r="E32" s="27" t="n">
        <f aca="false">VLOOKUP(B32, task!A$2:I$300, 8, 0)</f>
        <v>1</v>
      </c>
      <c r="F32" s="27" t="n">
        <f aca="false">VLOOKUP(B32, task!A$2:I$300, 9, 0)</f>
        <v>1.25</v>
      </c>
      <c r="G32" s="2" t="b">
        <f aca="false">COUNTIF(expert!$A$2:$A$954, A32) &gt; 0</f>
        <v>1</v>
      </c>
      <c r="H32" s="2" t="b">
        <f aca="false">COUNTIF(task!$A$2:$A$637,B32)&gt;0</f>
        <v>1</v>
      </c>
      <c r="I32" s="2" t="b">
        <f aca="false">AND(ISNUMBER(C32), ISNUMBER(D32), C32&lt;=D32)</f>
        <v>1</v>
      </c>
      <c r="J32" s="6"/>
    </row>
    <row r="33" customFormat="false" ht="12.75" hidden="false" customHeight="false" outlineLevel="0" collapsed="false">
      <c r="A33" s="21" t="s">
        <v>4</v>
      </c>
      <c r="B33" s="21" t="s">
        <v>56</v>
      </c>
      <c r="C33" s="26" t="n">
        <f aca="false">VLOOKUP(B33, task!A$2:I$300, 2, 0)</f>
        <v>45833</v>
      </c>
      <c r="D33" s="26" t="n">
        <f aca="false">VLOOKUP(B33, task!A$2:I$300, 3, 0)</f>
        <v>45847</v>
      </c>
      <c r="E33" s="27" t="n">
        <f aca="false">VLOOKUP(B33, task!A$2:I$300, 8, 0)</f>
        <v>1.25</v>
      </c>
      <c r="F33" s="27" t="n">
        <f aca="false">VLOOKUP(B33, task!A$2:I$300, 9, 0)</f>
        <v>1.5</v>
      </c>
      <c r="G33" s="2" t="b">
        <f aca="false">COUNTIF(expert!$A$2:$A$954, A33) &gt; 0</f>
        <v>1</v>
      </c>
      <c r="H33" s="2" t="b">
        <f aca="false">COUNTIF(task!$A$2:$A$637,B33)&gt;0</f>
        <v>1</v>
      </c>
      <c r="I33" s="2" t="b">
        <f aca="false">AND(ISNUMBER(C33), ISNUMBER(D33), C33&lt;=D33)</f>
        <v>1</v>
      </c>
      <c r="J33" s="6"/>
    </row>
    <row r="34" customFormat="false" ht="12.75" hidden="false" customHeight="false" outlineLevel="0" collapsed="false">
      <c r="A34" s="21" t="s">
        <v>4</v>
      </c>
      <c r="B34" s="21" t="s">
        <v>57</v>
      </c>
      <c r="C34" s="26" t="n">
        <f aca="false">VLOOKUP(B34, task!A$2:I$300, 2, 0)</f>
        <v>45848</v>
      </c>
      <c r="D34" s="26" t="n">
        <f aca="false">VLOOKUP(B34, task!A$2:I$300, 3, 0)</f>
        <v>46021</v>
      </c>
      <c r="E34" s="27" t="n">
        <f aca="false">VLOOKUP(B34, task!A$2:I$300, 8, 0)</f>
        <v>0.5</v>
      </c>
      <c r="F34" s="27" t="n">
        <f aca="false">VLOOKUP(B34, task!A$2:I$300, 9, 0)</f>
        <v>0.75</v>
      </c>
      <c r="G34" s="2" t="b">
        <f aca="false">COUNTIF(expert!$A$2:$A$954, A34) &gt; 0</f>
        <v>1</v>
      </c>
      <c r="H34" s="2" t="b">
        <f aca="false">COUNTIF(task!$A$2:$A$637,B34)&gt;0</f>
        <v>1</v>
      </c>
      <c r="I34" s="2" t="b">
        <f aca="false">AND(ISNUMBER(C34), ISNUMBER(D34), C34&lt;=D34)</f>
        <v>1</v>
      </c>
      <c r="J34" s="6"/>
    </row>
    <row r="35" customFormat="false" ht="12.75" hidden="false" customHeight="false" outlineLevel="0" collapsed="false">
      <c r="A35" s="21" t="s">
        <v>4</v>
      </c>
      <c r="B35" s="21" t="s">
        <v>58</v>
      </c>
      <c r="C35" s="26" t="n">
        <f aca="false">VLOOKUP(B35, task!A$2:I$300, 2, 0)</f>
        <v>46022</v>
      </c>
      <c r="D35" s="26" t="n">
        <f aca="false">VLOOKUP(B35, task!A$2:I$300, 3, 0)</f>
        <v>46053</v>
      </c>
      <c r="E35" s="27" t="n">
        <f aca="false">VLOOKUP(B35, task!A$2:I$300, 8, 0)</f>
        <v>0.25</v>
      </c>
      <c r="F35" s="27" t="n">
        <f aca="false">VLOOKUP(B35, task!A$2:I$300, 9, 0)</f>
        <v>0.5</v>
      </c>
      <c r="G35" s="2" t="b">
        <f aca="false">COUNTIF(expert!$A$2:$A$954, A35) &gt; 0</f>
        <v>1</v>
      </c>
      <c r="H35" s="2" t="b">
        <f aca="false">COUNTIF(task!$A$2:$A$637,B35)&gt;0</f>
        <v>1</v>
      </c>
      <c r="I35" s="2" t="b">
        <f aca="false">AND(ISNUMBER(C35), ISNUMBER(D35), C35&lt;=D35)</f>
        <v>1</v>
      </c>
      <c r="J35" s="6"/>
    </row>
    <row r="36" customFormat="false" ht="12.75" hidden="false" customHeight="false" outlineLevel="0" collapsed="false">
      <c r="A36" s="21" t="s">
        <v>4</v>
      </c>
      <c r="B36" s="21" t="s">
        <v>59</v>
      </c>
      <c r="C36" s="26" t="n">
        <f aca="false">VLOOKUP(B36, task!A$2:I$300, 2, 0)</f>
        <v>45658</v>
      </c>
      <c r="D36" s="26" t="n">
        <f aca="false">VLOOKUP(B36, task!A$2:I$300, 3, 0)</f>
        <v>45713</v>
      </c>
      <c r="E36" s="27" t="n">
        <f aca="false">VLOOKUP(B36, task!A$2:I$300, 8, 0)</f>
        <v>0.5</v>
      </c>
      <c r="F36" s="27" t="n">
        <f aca="false">VLOOKUP(B36, task!A$2:I$300, 9, 0)</f>
        <v>0.75</v>
      </c>
      <c r="G36" s="2" t="b">
        <f aca="false">COUNTIF(expert!$A$2:$A$954, A36) &gt; 0</f>
        <v>1</v>
      </c>
      <c r="H36" s="2" t="b">
        <f aca="false">COUNTIF(task!$A$2:$A$637,B36)&gt;0</f>
        <v>1</v>
      </c>
      <c r="I36" s="2" t="b">
        <f aca="false">AND(ISNUMBER(C36), ISNUMBER(D36), C36&lt;=D36)</f>
        <v>1</v>
      </c>
      <c r="J36" s="6"/>
    </row>
    <row r="37" customFormat="false" ht="12.75" hidden="false" customHeight="false" outlineLevel="0" collapsed="false">
      <c r="A37" s="21" t="s">
        <v>4</v>
      </c>
      <c r="B37" s="21" t="s">
        <v>60</v>
      </c>
      <c r="C37" s="26" t="n">
        <f aca="false">VLOOKUP(B37, task!A$2:I$300, 2, 0)</f>
        <v>45714</v>
      </c>
      <c r="D37" s="26" t="n">
        <f aca="false">VLOOKUP(B37, task!A$2:I$300, 3, 0)</f>
        <v>45719</v>
      </c>
      <c r="E37" s="27" t="n">
        <f aca="false">VLOOKUP(B37, task!A$2:I$300, 8, 0)</f>
        <v>3.75</v>
      </c>
      <c r="F37" s="27" t="n">
        <f aca="false">VLOOKUP(B37, task!A$2:I$300, 9, 0)</f>
        <v>4</v>
      </c>
      <c r="G37" s="2" t="b">
        <f aca="false">COUNTIF(expert!$A$2:$A$954, A37) &gt; 0</f>
        <v>1</v>
      </c>
      <c r="H37" s="2" t="b">
        <f aca="false">COUNTIF(task!$A$2:$A$637,B37)&gt;0</f>
        <v>1</v>
      </c>
      <c r="I37" s="2" t="b">
        <f aca="false">AND(ISNUMBER(C37), ISNUMBER(D37), C37&lt;=D37)</f>
        <v>1</v>
      </c>
      <c r="J37" s="6"/>
    </row>
    <row r="38" customFormat="false" ht="12.75" hidden="false" customHeight="false" outlineLevel="0" collapsed="false">
      <c r="A38" s="21" t="s">
        <v>4</v>
      </c>
      <c r="B38" s="21" t="s">
        <v>61</v>
      </c>
      <c r="C38" s="26" t="n">
        <f aca="false">VLOOKUP(B38, task!A$2:I$300, 2, 0)</f>
        <v>45667</v>
      </c>
      <c r="D38" s="26" t="n">
        <f aca="false">VLOOKUP(B38, task!A$2:I$300, 3, 0)</f>
        <v>45672</v>
      </c>
      <c r="E38" s="27" t="n">
        <f aca="false">VLOOKUP(B38, task!A$2:I$300, 8, 0)</f>
        <v>5</v>
      </c>
      <c r="F38" s="27" t="n">
        <f aca="false">VLOOKUP(B38, task!A$2:I$300, 9, 0)</f>
        <v>5.25</v>
      </c>
      <c r="G38" s="2" t="b">
        <f aca="false">COUNTIF(expert!$A$2:$A$954, A38) &gt; 0</f>
        <v>1</v>
      </c>
      <c r="H38" s="2" t="b">
        <f aca="false">COUNTIF(task!$A$2:$A$637,B38)&gt;0</f>
        <v>1</v>
      </c>
      <c r="I38" s="2" t="b">
        <f aca="false">AND(ISNUMBER(C38), ISNUMBER(D38), C38&lt;=D38)</f>
        <v>1</v>
      </c>
      <c r="J38" s="6"/>
    </row>
    <row r="39" customFormat="false" ht="12.75" hidden="false" customHeight="false" outlineLevel="0" collapsed="false">
      <c r="A39" s="21" t="s">
        <v>4</v>
      </c>
      <c r="B39" s="21" t="s">
        <v>62</v>
      </c>
      <c r="C39" s="26" t="n">
        <f aca="false">VLOOKUP(B39, task!A$2:I$300, 2, 0)</f>
        <v>45673</v>
      </c>
      <c r="D39" s="26" t="n">
        <f aca="false">VLOOKUP(B39, task!A$2:I$300, 3, 0)</f>
        <v>45793</v>
      </c>
      <c r="E39" s="27" t="n">
        <f aca="false">VLOOKUP(B39, task!A$2:I$300, 8, 0)</f>
        <v>0.75</v>
      </c>
      <c r="F39" s="27" t="n">
        <f aca="false">VLOOKUP(B39, task!A$2:I$300, 9, 0)</f>
        <v>1</v>
      </c>
      <c r="G39" s="2" t="b">
        <f aca="false">COUNTIF(expert!$A$2:$A$954, A39) &gt; 0</f>
        <v>1</v>
      </c>
      <c r="H39" s="2" t="b">
        <f aca="false">COUNTIF(task!$A$2:$A$637,B39)&gt;0</f>
        <v>1</v>
      </c>
      <c r="I39" s="2" t="b">
        <f aca="false">AND(ISNUMBER(C39), ISNUMBER(D39), C39&lt;=D39)</f>
        <v>1</v>
      </c>
      <c r="J39" s="6"/>
    </row>
    <row r="40" customFormat="false" ht="12.75" hidden="false" customHeight="false" outlineLevel="0" collapsed="false">
      <c r="A40" s="21" t="s">
        <v>4</v>
      </c>
      <c r="B40" s="21" t="s">
        <v>63</v>
      </c>
      <c r="C40" s="26" t="n">
        <f aca="false">VLOOKUP(B40, task!A$2:I$300, 2, 0)</f>
        <v>45794</v>
      </c>
      <c r="D40" s="26" t="n">
        <f aca="false">VLOOKUP(B40, task!A$2:I$300, 3, 0)</f>
        <v>45809</v>
      </c>
      <c r="E40" s="27" t="n">
        <f aca="false">VLOOKUP(B40, task!A$2:I$300, 8, 0)</f>
        <v>2</v>
      </c>
      <c r="F40" s="27" t="n">
        <f aca="false">VLOOKUP(B40, task!A$2:I$300, 9, 0)</f>
        <v>2.25</v>
      </c>
      <c r="G40" s="2" t="b">
        <f aca="false">COUNTIF(expert!$A$2:$A$954, A40) &gt; 0</f>
        <v>1</v>
      </c>
      <c r="H40" s="2" t="b">
        <f aca="false">COUNTIF(task!$A$2:$A$637,B40)&gt;0</f>
        <v>1</v>
      </c>
      <c r="I40" s="2" t="b">
        <f aca="false">AND(ISNUMBER(C40), ISNUMBER(D40), C40&lt;=D40)</f>
        <v>1</v>
      </c>
      <c r="J40" s="6"/>
    </row>
    <row r="41" customFormat="false" ht="12.75" hidden="false" customHeight="false" outlineLevel="0" collapsed="false">
      <c r="A41" s="21" t="s">
        <v>4</v>
      </c>
      <c r="B41" s="21" t="s">
        <v>64</v>
      </c>
      <c r="C41" s="26" t="n">
        <f aca="false">VLOOKUP(B41, task!A$2:I$300, 2, 0)</f>
        <v>45833</v>
      </c>
      <c r="D41" s="26" t="n">
        <f aca="false">VLOOKUP(B41, task!A$2:I$300, 3, 0)</f>
        <v>45848</v>
      </c>
      <c r="E41" s="27" t="n">
        <f aca="false">VLOOKUP(B41, task!A$2:I$300, 8, 0)</f>
        <v>5</v>
      </c>
      <c r="F41" s="27" t="n">
        <f aca="false">VLOOKUP(B41, task!A$2:I$300, 9, 0)</f>
        <v>5.25</v>
      </c>
      <c r="G41" s="2" t="b">
        <f aca="false">COUNTIF(expert!$A$2:$A$954, A41) &gt; 0</f>
        <v>1</v>
      </c>
      <c r="H41" s="2" t="b">
        <f aca="false">COUNTIF(task!$A$2:$A$637,B41)&gt;0</f>
        <v>1</v>
      </c>
      <c r="I41" s="2" t="b">
        <f aca="false">AND(ISNUMBER(C41), ISNUMBER(D41), C41&lt;=D41)</f>
        <v>1</v>
      </c>
      <c r="J41" s="6"/>
    </row>
    <row r="42" customFormat="false" ht="12.75" hidden="false" customHeight="false" outlineLevel="0" collapsed="false">
      <c r="A42" s="21" t="s">
        <v>4</v>
      </c>
      <c r="B42" s="21" t="s">
        <v>65</v>
      </c>
      <c r="C42" s="26" t="n">
        <f aca="false">VLOOKUP(B42, task!A$2:I$300, 2, 0)</f>
        <v>45849</v>
      </c>
      <c r="D42" s="26" t="n">
        <f aca="false">VLOOKUP(B42, task!A$2:I$300, 3, 0)</f>
        <v>46119</v>
      </c>
      <c r="E42" s="27" t="n">
        <f aca="false">VLOOKUP(B42, task!A$2:I$300, 8, 0)</f>
        <v>1</v>
      </c>
      <c r="F42" s="27" t="n">
        <f aca="false">VLOOKUP(B42, task!A$2:I$300, 9, 0)</f>
        <v>1.25</v>
      </c>
      <c r="G42" s="2" t="b">
        <f aca="false">COUNTIF(expert!$A$2:$A$954, A42) &gt; 0</f>
        <v>1</v>
      </c>
      <c r="H42" s="2" t="b">
        <f aca="false">COUNTIF(task!$A$2:$A$637,B42)&gt;0</f>
        <v>1</v>
      </c>
      <c r="I42" s="2" t="b">
        <f aca="false">AND(ISNUMBER(C42), ISNUMBER(D42), C42&lt;=D42)</f>
        <v>1</v>
      </c>
      <c r="J42" s="6"/>
    </row>
    <row r="43" customFormat="false" ht="12.75" hidden="false" customHeight="false" outlineLevel="0" collapsed="false">
      <c r="A43" s="21" t="s">
        <v>4</v>
      </c>
      <c r="B43" s="21" t="s">
        <v>66</v>
      </c>
      <c r="C43" s="26" t="n">
        <f aca="false">VLOOKUP(B43, task!A$2:I$300, 2, 0)</f>
        <v>46120</v>
      </c>
      <c r="D43" s="26" t="n">
        <f aca="false">VLOOKUP(B43, task!A$2:I$300, 3, 0)</f>
        <v>46142</v>
      </c>
      <c r="E43" s="27" t="n">
        <f aca="false">VLOOKUP(B43, task!A$2:I$300, 8, 0)</f>
        <v>1</v>
      </c>
      <c r="F43" s="27" t="n">
        <f aca="false">VLOOKUP(B43, task!A$2:I$300, 9, 0)</f>
        <v>1.25</v>
      </c>
      <c r="G43" s="2" t="b">
        <f aca="false">COUNTIF(expert!$A$2:$A$954, A43) &gt; 0</f>
        <v>1</v>
      </c>
      <c r="H43" s="2" t="b">
        <f aca="false">COUNTIF(task!$A$2:$A$637,B43)&gt;0</f>
        <v>1</v>
      </c>
      <c r="I43" s="2" t="b">
        <f aca="false">AND(ISNUMBER(C43), ISNUMBER(D43), C43&lt;=D43)</f>
        <v>1</v>
      </c>
      <c r="J43" s="6"/>
    </row>
    <row r="44" customFormat="false" ht="12.75" hidden="false" customHeight="false" outlineLevel="0" collapsed="false">
      <c r="A44" s="1" t="s">
        <v>6</v>
      </c>
      <c r="B44" s="1" t="s">
        <v>67</v>
      </c>
      <c r="C44" s="26" t="n">
        <f aca="false">VLOOKUP(B44, task!A$2:I$300, 2, 0)</f>
        <v>45658</v>
      </c>
      <c r="D44" s="26" t="n">
        <f aca="false">VLOOKUP(B44, task!A$2:I$300, 3, 0)</f>
        <v>45731</v>
      </c>
      <c r="E44" s="27" t="n">
        <f aca="false">VLOOKUP(B44, task!A$2:I$300, 8, 0)</f>
        <v>0.25</v>
      </c>
      <c r="F44" s="27" t="n">
        <f aca="false">VLOOKUP(B44, task!A$2:I$300, 9, 0)</f>
        <v>0.5</v>
      </c>
      <c r="G44" s="2" t="b">
        <f aca="false">COUNTIF(expert!$A$2:$A$954, A44) &gt; 0</f>
        <v>1</v>
      </c>
      <c r="H44" s="2" t="b">
        <f aca="false">COUNTIF(task!$A$2:$A$637,B44)&gt;0</f>
        <v>1</v>
      </c>
      <c r="I44" s="2" t="b">
        <f aca="false">AND(ISNUMBER(C44), ISNUMBER(D44), C44&lt;=D44)</f>
        <v>1</v>
      </c>
      <c r="J44" s="6"/>
    </row>
    <row r="45" customFormat="false" ht="12.75" hidden="false" customHeight="false" outlineLevel="0" collapsed="false">
      <c r="A45" s="1" t="s">
        <v>6</v>
      </c>
      <c r="B45" s="1" t="s">
        <v>68</v>
      </c>
      <c r="C45" s="26" t="n">
        <f aca="false">VLOOKUP(B45, task!A$2:I$300, 2, 0)</f>
        <v>45749</v>
      </c>
      <c r="D45" s="26" t="n">
        <f aca="false">VLOOKUP(B45, task!A$2:I$300, 3, 0)</f>
        <v>45794</v>
      </c>
      <c r="E45" s="27" t="n">
        <f aca="false">VLOOKUP(B45, task!A$2:I$300, 8, 0)</f>
        <v>0</v>
      </c>
      <c r="F45" s="27" t="n">
        <f aca="false">VLOOKUP(B45, task!A$2:I$300, 9, 0)</f>
        <v>0.25</v>
      </c>
      <c r="G45" s="2" t="b">
        <f aca="false">COUNTIF(expert!$A$2:$A$954, A45) &gt; 0</f>
        <v>1</v>
      </c>
      <c r="H45" s="2" t="b">
        <f aca="false">COUNTIF(task!$A$2:$A$637,B45)&gt;0</f>
        <v>1</v>
      </c>
      <c r="I45" s="2" t="b">
        <f aca="false">AND(ISNUMBER(C45), ISNUMBER(D45), C45&lt;=D45)</f>
        <v>1</v>
      </c>
      <c r="J45" s="6"/>
    </row>
    <row r="46" customFormat="false" ht="12.75" hidden="false" customHeight="false" outlineLevel="0" collapsed="false">
      <c r="A46" s="1" t="s">
        <v>6</v>
      </c>
      <c r="B46" s="1" t="s">
        <v>69</v>
      </c>
      <c r="C46" s="26" t="n">
        <f aca="false">VLOOKUP(B46, task!A$2:I$300, 2, 0)</f>
        <v>45658</v>
      </c>
      <c r="D46" s="26" t="n">
        <f aca="false">VLOOKUP(B46, task!A$2:I$300, 3, 0)</f>
        <v>45748</v>
      </c>
      <c r="E46" s="27" t="n">
        <f aca="false">VLOOKUP(B46, task!A$2:I$300, 8, 0)</f>
        <v>0.25</v>
      </c>
      <c r="F46" s="27" t="n">
        <f aca="false">VLOOKUP(B46, task!A$2:I$300, 9, 0)</f>
        <v>0.5</v>
      </c>
      <c r="G46" s="2" t="b">
        <f aca="false">COUNTIF(expert!$A$2:$A$954, A46) &gt; 0</f>
        <v>1</v>
      </c>
      <c r="H46" s="2" t="b">
        <f aca="false">COUNTIF(task!$A$2:$A$637,B46)&gt;0</f>
        <v>1</v>
      </c>
      <c r="I46" s="2" t="b">
        <f aca="false">AND(ISNUMBER(C46), ISNUMBER(D46), C46&lt;=D46)</f>
        <v>1</v>
      </c>
      <c r="J46" s="6"/>
    </row>
    <row r="47" customFormat="false" ht="12.75" hidden="false" customHeight="false" outlineLevel="0" collapsed="false">
      <c r="A47" s="1" t="s">
        <v>6</v>
      </c>
      <c r="B47" s="1" t="s">
        <v>70</v>
      </c>
      <c r="C47" s="26" t="n">
        <f aca="false">VLOOKUP(B47, task!A$2:I$300, 2, 0)</f>
        <v>45749</v>
      </c>
      <c r="D47" s="26" t="n">
        <f aca="false">VLOOKUP(B47, task!A$2:I$300, 3, 0)</f>
        <v>45779</v>
      </c>
      <c r="E47" s="27" t="n">
        <f aca="false">VLOOKUP(B47, task!A$2:I$300, 8, 0)</f>
        <v>0</v>
      </c>
      <c r="F47" s="27" t="n">
        <f aca="false">VLOOKUP(B47, task!A$2:I$300, 9, 0)</f>
        <v>0.25</v>
      </c>
      <c r="G47" s="2" t="b">
        <f aca="false">COUNTIF(expert!$A$2:$A$954, A47) &gt; 0</f>
        <v>1</v>
      </c>
      <c r="H47" s="2" t="b">
        <f aca="false">COUNTIF(task!$A$2:$A$637,B47)&gt;0</f>
        <v>1</v>
      </c>
      <c r="I47" s="2" t="b">
        <f aca="false">AND(ISNUMBER(C47), ISNUMBER(D47), C47&lt;=D47)</f>
        <v>1</v>
      </c>
      <c r="J47" s="6"/>
    </row>
    <row r="48" customFormat="false" ht="12.75" hidden="false" customHeight="false" outlineLevel="0" collapsed="false">
      <c r="A48" s="1" t="s">
        <v>6</v>
      </c>
      <c r="B48" s="1" t="s">
        <v>71</v>
      </c>
      <c r="C48" s="26" t="n">
        <f aca="false">VLOOKUP(B48, task!A$2:I$300, 2, 0)</f>
        <v>45658</v>
      </c>
      <c r="D48" s="26" t="n">
        <f aca="false">VLOOKUP(B48, task!A$2:I$300, 3, 0)</f>
        <v>45789</v>
      </c>
      <c r="E48" s="27" t="n">
        <f aca="false">VLOOKUP(B48, task!A$2:I$300, 8, 0)</f>
        <v>0.25</v>
      </c>
      <c r="F48" s="27" t="n">
        <f aca="false">VLOOKUP(B48, task!A$2:I$300, 9, 0)</f>
        <v>0.5</v>
      </c>
      <c r="G48" s="2" t="b">
        <f aca="false">COUNTIF(expert!$A$2:$A$954, A48) &gt; 0</f>
        <v>1</v>
      </c>
      <c r="H48" s="2" t="b">
        <f aca="false">COUNTIF(task!$A$2:$A$637,B48)&gt;0</f>
        <v>1</v>
      </c>
      <c r="I48" s="2" t="b">
        <f aca="false">AND(ISNUMBER(C48), ISNUMBER(D48), C48&lt;=D48)</f>
        <v>1</v>
      </c>
      <c r="J48" s="6"/>
    </row>
    <row r="49" customFormat="false" ht="12.75" hidden="false" customHeight="false" outlineLevel="0" collapsed="false">
      <c r="A49" s="1" t="s">
        <v>6</v>
      </c>
      <c r="B49" s="1" t="s">
        <v>72</v>
      </c>
      <c r="C49" s="26" t="n">
        <f aca="false">VLOOKUP(B49, task!A$2:I$300, 2, 0)</f>
        <v>45790</v>
      </c>
      <c r="D49" s="26" t="n">
        <f aca="false">VLOOKUP(B49, task!A$2:I$300, 3, 0)</f>
        <v>45835</v>
      </c>
      <c r="E49" s="27" t="n">
        <f aca="false">VLOOKUP(B49, task!A$2:I$300, 8, 0)</f>
        <v>0.25</v>
      </c>
      <c r="F49" s="27" t="n">
        <f aca="false">VLOOKUP(B49, task!A$2:I$300, 9, 0)</f>
        <v>0.5</v>
      </c>
      <c r="G49" s="2" t="b">
        <f aca="false">COUNTIF(expert!$A$2:$A$954, A49) &gt; 0</f>
        <v>1</v>
      </c>
      <c r="H49" s="2" t="b">
        <f aca="false">COUNTIF(task!$A$2:$A$637,B49)&gt;0</f>
        <v>1</v>
      </c>
      <c r="I49" s="2" t="b">
        <f aca="false">AND(ISNUMBER(C49), ISNUMBER(D49), C49&lt;=D49)</f>
        <v>1</v>
      </c>
      <c r="J49" s="6"/>
    </row>
    <row r="50" customFormat="false" ht="12.75" hidden="false" customHeight="false" outlineLevel="0" collapsed="false">
      <c r="A50" s="1" t="s">
        <v>6</v>
      </c>
      <c r="B50" s="1" t="s">
        <v>73</v>
      </c>
      <c r="C50" s="26" t="n">
        <f aca="false">VLOOKUP(B50, task!A$2:I$300, 2, 0)</f>
        <v>45658</v>
      </c>
      <c r="D50" s="26" t="n">
        <f aca="false">VLOOKUP(B50, task!A$2:I$300, 3, 0)</f>
        <v>45901</v>
      </c>
      <c r="E50" s="27" t="n">
        <f aca="false">VLOOKUP(B50, task!A$2:I$300, 8, 0)</f>
        <v>0.25</v>
      </c>
      <c r="F50" s="27" t="n">
        <f aca="false">VLOOKUP(B50, task!A$2:I$300, 9, 0)</f>
        <v>0.5</v>
      </c>
      <c r="G50" s="2" t="b">
        <f aca="false">COUNTIF(expert!$A$2:$A$954, A50) &gt; 0</f>
        <v>1</v>
      </c>
      <c r="H50" s="2" t="b">
        <f aca="false">COUNTIF(task!$A$2:$A$637,B50)&gt;0</f>
        <v>1</v>
      </c>
      <c r="I50" s="2" t="b">
        <f aca="false">AND(ISNUMBER(C50), ISNUMBER(D50), C50&lt;=D50)</f>
        <v>1</v>
      </c>
      <c r="J50" s="6"/>
    </row>
    <row r="51" customFormat="false" ht="12.75" hidden="false" customHeight="false" outlineLevel="0" collapsed="false">
      <c r="A51" s="1" t="s">
        <v>6</v>
      </c>
      <c r="B51" s="1" t="s">
        <v>74</v>
      </c>
      <c r="C51" s="26" t="n">
        <f aca="false">VLOOKUP(B51, task!A$2:I$300, 2, 0)</f>
        <v>45902</v>
      </c>
      <c r="D51" s="26" t="n">
        <f aca="false">VLOOKUP(B51, task!A$2:I$300, 3, 0)</f>
        <v>45947</v>
      </c>
      <c r="E51" s="27" t="n">
        <f aca="false">VLOOKUP(B51, task!A$2:I$300, 8, 0)</f>
        <v>0.25</v>
      </c>
      <c r="F51" s="27" t="n">
        <f aca="false">VLOOKUP(B51, task!A$2:I$300, 9, 0)</f>
        <v>0.5</v>
      </c>
      <c r="G51" s="2" t="b">
        <f aca="false">COUNTIF(expert!$A$2:$A$954, A51) &gt; 0</f>
        <v>1</v>
      </c>
      <c r="H51" s="2" t="b">
        <f aca="false">COUNTIF(task!$A$2:$A$637,B51)&gt;0</f>
        <v>1</v>
      </c>
      <c r="I51" s="2" t="b">
        <f aca="false">AND(ISNUMBER(C51), ISNUMBER(D51), C51&lt;=D51)</f>
        <v>1</v>
      </c>
      <c r="J51" s="6"/>
    </row>
    <row r="52" customFormat="false" ht="12.75" hidden="false" customHeight="false" outlineLevel="0" collapsed="false">
      <c r="A52" s="1" t="s">
        <v>6</v>
      </c>
      <c r="B52" s="1" t="s">
        <v>75</v>
      </c>
      <c r="C52" s="26" t="n">
        <f aca="false">VLOOKUP(B52, task!A$2:I$300, 2, 0)</f>
        <v>45717</v>
      </c>
      <c r="D52" s="26" t="n">
        <f aca="false">VLOOKUP(B52, task!A$2:I$300, 3, 0)</f>
        <v>45740</v>
      </c>
      <c r="E52" s="27" t="n">
        <f aca="false">VLOOKUP(B52, task!A$2:I$300, 8, 0)</f>
        <v>1.5</v>
      </c>
      <c r="F52" s="27" t="n">
        <f aca="false">VLOOKUP(B52, task!A$2:I$300, 9, 0)</f>
        <v>1.75</v>
      </c>
      <c r="G52" s="2" t="b">
        <f aca="false">COUNTIF(expert!$A$2:$A$954, A52) &gt; 0</f>
        <v>1</v>
      </c>
      <c r="H52" s="2" t="b">
        <f aca="false">COUNTIF(task!$A$2:$A$637,B52)&gt;0</f>
        <v>1</v>
      </c>
      <c r="I52" s="2" t="b">
        <f aca="false">AND(ISNUMBER(C52), ISNUMBER(D52), C52&lt;=D52)</f>
        <v>1</v>
      </c>
      <c r="J52" s="6"/>
    </row>
    <row r="53" customFormat="false" ht="12.75" hidden="false" customHeight="false" outlineLevel="0" collapsed="false">
      <c r="A53" s="1" t="s">
        <v>6</v>
      </c>
      <c r="B53" s="1" t="s">
        <v>76</v>
      </c>
      <c r="C53" s="26" t="n">
        <f aca="false">VLOOKUP(B53, task!A$2:I$300, 2, 0)</f>
        <v>45741</v>
      </c>
      <c r="D53" s="26" t="n">
        <f aca="false">VLOOKUP(B53, task!A$2:I$300, 3, 0)</f>
        <v>45870</v>
      </c>
      <c r="E53" s="27" t="n">
        <f aca="false">VLOOKUP(B53, task!A$2:I$300, 8, 0)</f>
        <v>0</v>
      </c>
      <c r="F53" s="27" t="n">
        <f aca="false">VLOOKUP(B53, task!A$2:I$300, 9, 0)</f>
        <v>0.25</v>
      </c>
      <c r="G53" s="2" t="b">
        <f aca="false">COUNTIF(expert!$A$2:$A$954, A53) &gt; 0</f>
        <v>1</v>
      </c>
      <c r="H53" s="2" t="b">
        <f aca="false">COUNTIF(task!$A$2:$A$637,B53)&gt;0</f>
        <v>1</v>
      </c>
      <c r="I53" s="2" t="b">
        <f aca="false">AND(ISNUMBER(C53), ISNUMBER(D53), C53&lt;=D53)</f>
        <v>1</v>
      </c>
      <c r="J53" s="6"/>
    </row>
    <row r="54" customFormat="false" ht="12.75" hidden="false" customHeight="false" outlineLevel="0" collapsed="false">
      <c r="A54" s="1" t="s">
        <v>6</v>
      </c>
      <c r="B54" s="1" t="s">
        <v>77</v>
      </c>
      <c r="C54" s="26" t="n">
        <f aca="false">VLOOKUP(B54, task!A$2:I$300, 2, 0)</f>
        <v>45871</v>
      </c>
      <c r="D54" s="26" t="n">
        <f aca="false">VLOOKUP(B54, task!A$2:I$300, 3, 0)</f>
        <v>45916</v>
      </c>
      <c r="E54" s="27" t="n">
        <f aca="false">VLOOKUP(B54, task!A$2:I$300, 8, 0)</f>
        <v>0.5</v>
      </c>
      <c r="F54" s="27" t="n">
        <f aca="false">VLOOKUP(B54, task!A$2:I$300, 9, 0)</f>
        <v>0.75</v>
      </c>
      <c r="G54" s="2" t="b">
        <f aca="false">COUNTIF(expert!$A$2:$A$954, A54) &gt; 0</f>
        <v>1</v>
      </c>
      <c r="H54" s="2" t="b">
        <f aca="false">COUNTIF(task!$A$2:$A$637,B54)&gt;0</f>
        <v>1</v>
      </c>
      <c r="I54" s="2" t="b">
        <f aca="false">AND(ISNUMBER(C54), ISNUMBER(D54), C54&lt;=D54)</f>
        <v>1</v>
      </c>
      <c r="J54" s="6"/>
    </row>
    <row r="55" customFormat="false" ht="12.75" hidden="false" customHeight="false" outlineLevel="0" collapsed="false">
      <c r="A55" s="1" t="s">
        <v>6</v>
      </c>
      <c r="B55" s="1" t="s">
        <v>78</v>
      </c>
      <c r="C55" s="26" t="n">
        <f aca="false">VLOOKUP(B55, task!A$2:I$300, 2, 0)</f>
        <v>45737</v>
      </c>
      <c r="D55" s="26" t="n">
        <f aca="false">VLOOKUP(B55, task!A$2:I$300, 3, 0)</f>
        <v>45766</v>
      </c>
      <c r="E55" s="27" t="n">
        <f aca="false">VLOOKUP(B55, task!A$2:I$300, 8, 0)</f>
        <v>1</v>
      </c>
      <c r="F55" s="27" t="n">
        <f aca="false">VLOOKUP(B55, task!A$2:I$300, 9, 0)</f>
        <v>1.25</v>
      </c>
      <c r="G55" s="2" t="b">
        <f aca="false">COUNTIF(expert!$A$2:$A$954, A55) &gt; 0</f>
        <v>1</v>
      </c>
      <c r="H55" s="2" t="b">
        <f aca="false">COUNTIF(task!$A$2:$A$637,B55)&gt;0</f>
        <v>1</v>
      </c>
      <c r="I55" s="2" t="b">
        <f aca="false">AND(ISNUMBER(C55), ISNUMBER(D55), C55&lt;=D55)</f>
        <v>1</v>
      </c>
      <c r="J55" s="6"/>
    </row>
    <row r="56" customFormat="false" ht="12.75" hidden="false" customHeight="false" outlineLevel="0" collapsed="false">
      <c r="A56" s="1" t="s">
        <v>6</v>
      </c>
      <c r="B56" s="1" t="s">
        <v>79</v>
      </c>
      <c r="C56" s="26" t="n">
        <f aca="false">VLOOKUP(B56, task!A$2:I$300, 2, 0)</f>
        <v>45767</v>
      </c>
      <c r="D56" s="26" t="n">
        <f aca="false">VLOOKUP(B56, task!A$2:I$300, 3, 0)</f>
        <v>45962</v>
      </c>
      <c r="E56" s="27" t="n">
        <f aca="false">VLOOKUP(B56, task!A$2:I$300, 8, 0)</f>
        <v>0.5</v>
      </c>
      <c r="F56" s="27" t="n">
        <f aca="false">VLOOKUP(B56, task!A$2:I$300, 9, 0)</f>
        <v>0.75</v>
      </c>
      <c r="G56" s="2" t="b">
        <f aca="false">COUNTIF(expert!$A$2:$A$954, A56) &gt; 0</f>
        <v>1</v>
      </c>
      <c r="H56" s="2" t="b">
        <f aca="false">COUNTIF(task!$A$2:$A$637,B56)&gt;0</f>
        <v>1</v>
      </c>
      <c r="I56" s="2" t="b">
        <f aca="false">AND(ISNUMBER(C56), ISNUMBER(D56), C56&lt;=D56)</f>
        <v>1</v>
      </c>
      <c r="J56" s="6"/>
    </row>
    <row r="57" customFormat="false" ht="12.75" hidden="false" customHeight="false" outlineLevel="0" collapsed="false">
      <c r="A57" s="1" t="s">
        <v>6</v>
      </c>
      <c r="B57" s="1" t="s">
        <v>80</v>
      </c>
      <c r="C57" s="26" t="n">
        <f aca="false">VLOOKUP(B57, task!A$2:I$300, 2, 0)</f>
        <v>45963</v>
      </c>
      <c r="D57" s="26" t="n">
        <f aca="false">VLOOKUP(B57, task!A$2:I$300, 3, 0)</f>
        <v>45991</v>
      </c>
      <c r="E57" s="27" t="n">
        <f aca="false">VLOOKUP(B57, task!A$2:I$300, 8, 0)</f>
        <v>1</v>
      </c>
      <c r="F57" s="27" t="n">
        <f aca="false">VLOOKUP(B57, task!A$2:I$300, 9, 0)</f>
        <v>1.25</v>
      </c>
      <c r="G57" s="2" t="b">
        <f aca="false">COUNTIF(expert!$A$2:$A$954, A57) &gt; 0</f>
        <v>1</v>
      </c>
      <c r="H57" s="2" t="b">
        <f aca="false">COUNTIF(task!$A$2:$A$637,B57)&gt;0</f>
        <v>1</v>
      </c>
      <c r="I57" s="2" t="b">
        <f aca="false">AND(ISNUMBER(C57), ISNUMBER(D57), C57&lt;=D57)</f>
        <v>1</v>
      </c>
      <c r="J57" s="6"/>
    </row>
    <row r="58" customFormat="false" ht="12.75" hidden="false" customHeight="false" outlineLevel="0" collapsed="false">
      <c r="A58" s="1" t="s">
        <v>6</v>
      </c>
      <c r="B58" s="1" t="s">
        <v>81</v>
      </c>
      <c r="C58" s="26" t="n">
        <f aca="false">VLOOKUP(B58, task!A$2:I$300, 2, 0)</f>
        <v>45823</v>
      </c>
      <c r="D58" s="26" t="n">
        <f aca="false">VLOOKUP(B58, task!A$2:I$300, 3, 0)</f>
        <v>45853</v>
      </c>
      <c r="E58" s="27" t="n">
        <f aca="false">VLOOKUP(B58, task!A$2:I$300, 8, 0)</f>
        <v>2.25</v>
      </c>
      <c r="F58" s="27" t="n">
        <f aca="false">VLOOKUP(B58, task!A$2:I$300, 9, 0)</f>
        <v>2.5</v>
      </c>
      <c r="G58" s="2" t="b">
        <f aca="false">COUNTIF(expert!$A$2:$A$954, A58) &gt; 0</f>
        <v>1</v>
      </c>
      <c r="H58" s="2" t="b">
        <f aca="false">COUNTIF(task!$A$2:$A$637,B58)&gt;0</f>
        <v>1</v>
      </c>
      <c r="I58" s="2" t="b">
        <f aca="false">AND(ISNUMBER(C58), ISNUMBER(D58), C58&lt;=D58)</f>
        <v>1</v>
      </c>
      <c r="J58" s="6"/>
    </row>
    <row r="59" customFormat="false" ht="12.75" hidden="false" customHeight="false" outlineLevel="0" collapsed="false">
      <c r="A59" s="1" t="s">
        <v>6</v>
      </c>
      <c r="B59" s="1" t="s">
        <v>82</v>
      </c>
      <c r="C59" s="26" t="n">
        <f aca="false">VLOOKUP(B59, task!A$2:I$300, 2, 0)</f>
        <v>45854</v>
      </c>
      <c r="D59" s="26" t="n">
        <f aca="false">VLOOKUP(B59, task!A$2:I$300, 3, 0)</f>
        <v>45984</v>
      </c>
      <c r="E59" s="27" t="n">
        <f aca="false">VLOOKUP(B59, task!A$2:I$300, 8, 0)</f>
        <v>0.75</v>
      </c>
      <c r="F59" s="27" t="n">
        <f aca="false">VLOOKUP(B59, task!A$2:I$300, 9, 0)</f>
        <v>1</v>
      </c>
      <c r="G59" s="2" t="b">
        <f aca="false">COUNTIF(expert!$A$2:$A$954, A59) &gt; 0</f>
        <v>1</v>
      </c>
      <c r="H59" s="2" t="b">
        <f aca="false">COUNTIF(task!$A$2:$A$637,B59)&gt;0</f>
        <v>1</v>
      </c>
      <c r="I59" s="2" t="b">
        <f aca="false">AND(ISNUMBER(C59), ISNUMBER(D59), C59&lt;=D59)</f>
        <v>1</v>
      </c>
      <c r="J59" s="6"/>
    </row>
    <row r="60" customFormat="false" ht="12.75" hidden="false" customHeight="false" outlineLevel="0" collapsed="false">
      <c r="A60" s="1" t="s">
        <v>6</v>
      </c>
      <c r="B60" s="1" t="s">
        <v>83</v>
      </c>
      <c r="C60" s="26" t="n">
        <f aca="false">VLOOKUP(B60, task!A$2:I$300, 2, 0)</f>
        <v>45985</v>
      </c>
      <c r="D60" s="26" t="n">
        <f aca="false">VLOOKUP(B60, task!A$2:I$300, 3, 0)</f>
        <v>45992</v>
      </c>
      <c r="E60" s="27" t="n">
        <f aca="false">VLOOKUP(B60, task!A$2:I$300, 8, 0)</f>
        <v>3.25</v>
      </c>
      <c r="F60" s="27" t="n">
        <f aca="false">VLOOKUP(B60, task!A$2:I$300, 9, 0)</f>
        <v>3.5</v>
      </c>
      <c r="G60" s="2" t="b">
        <f aca="false">COUNTIF(expert!$A$2:$A$954, A60) &gt; 0</f>
        <v>1</v>
      </c>
      <c r="H60" s="2" t="b">
        <f aca="false">COUNTIF(task!$A$2:$A$637,B60)&gt;0</f>
        <v>1</v>
      </c>
      <c r="I60" s="2" t="b">
        <f aca="false">AND(ISNUMBER(C60), ISNUMBER(D60), C60&lt;=D60)</f>
        <v>1</v>
      </c>
      <c r="J60" s="6"/>
    </row>
    <row r="61" customFormat="false" ht="12.75" hidden="false" customHeight="false" outlineLevel="0" collapsed="false">
      <c r="A61" s="21" t="s">
        <v>7</v>
      </c>
      <c r="B61" s="21" t="s">
        <v>84</v>
      </c>
      <c r="C61" s="26" t="n">
        <f aca="false">VLOOKUP(B61, task!A$2:I$300, 2, 0)</f>
        <v>45684</v>
      </c>
      <c r="D61" s="26" t="n">
        <f aca="false">VLOOKUP(B61, task!A$2:I$300, 3, 0)</f>
        <v>45689</v>
      </c>
      <c r="E61" s="27" t="n">
        <f aca="false">VLOOKUP(B61, task!A$2:I$300, 8, 0)</f>
        <v>2</v>
      </c>
      <c r="F61" s="27" t="n">
        <f aca="false">VLOOKUP(B61, task!A$2:I$300, 9, 0)</f>
        <v>2.25</v>
      </c>
      <c r="G61" s="2" t="b">
        <f aca="false">COUNTIF(expert!$A$2:$A$954, A61) &gt; 0</f>
        <v>1</v>
      </c>
      <c r="H61" s="2" t="b">
        <f aca="false">COUNTIF(task!$A$2:$A$637,B61)&gt;0</f>
        <v>1</v>
      </c>
      <c r="I61" s="2" t="b">
        <f aca="false">AND(ISNUMBER(C61), ISNUMBER(D61), C61&lt;=D61)</f>
        <v>1</v>
      </c>
      <c r="J61" s="6"/>
    </row>
    <row r="62" customFormat="false" ht="12.75" hidden="false" customHeight="false" outlineLevel="0" collapsed="false">
      <c r="A62" s="21" t="s">
        <v>7</v>
      </c>
      <c r="B62" s="21" t="s">
        <v>85</v>
      </c>
      <c r="C62" s="26" t="n">
        <f aca="false">VLOOKUP(B62, task!A$2:I$300, 2, 0)</f>
        <v>45690</v>
      </c>
      <c r="D62" s="26" t="n">
        <f aca="false">VLOOKUP(B62, task!A$2:I$300, 3, 0)</f>
        <v>45735</v>
      </c>
      <c r="E62" s="27" t="n">
        <f aca="false">VLOOKUP(B62, task!A$2:I$300, 8, 0)</f>
        <v>1</v>
      </c>
      <c r="F62" s="27" t="n">
        <f aca="false">VLOOKUP(B62, task!A$2:I$300, 9, 0)</f>
        <v>1.25</v>
      </c>
      <c r="G62" s="2" t="b">
        <f aca="false">COUNTIF(expert!$A$2:$A$954, A62) &gt; 0</f>
        <v>1</v>
      </c>
      <c r="H62" s="2" t="b">
        <f aca="false">COUNTIF(task!$A$2:$A$637,B62)&gt;0</f>
        <v>1</v>
      </c>
      <c r="I62" s="2" t="b">
        <f aca="false">AND(ISNUMBER(C62), ISNUMBER(D62), C62&lt;=D62)</f>
        <v>1</v>
      </c>
      <c r="J62" s="6"/>
    </row>
    <row r="63" customFormat="false" ht="12.75" hidden="false" customHeight="false" outlineLevel="0" collapsed="false">
      <c r="A63" s="21" t="s">
        <v>7</v>
      </c>
      <c r="B63" s="21" t="s">
        <v>86</v>
      </c>
      <c r="C63" s="26" t="n">
        <f aca="false">VLOOKUP(B63, task!A$2:I$300, 2, 0)</f>
        <v>45736</v>
      </c>
      <c r="D63" s="26" t="n">
        <f aca="false">VLOOKUP(B63, task!A$2:I$300, 3, 0)</f>
        <v>45748</v>
      </c>
      <c r="E63" s="27" t="n">
        <f aca="false">VLOOKUP(B63, task!A$2:I$300, 8, 0)</f>
        <v>1</v>
      </c>
      <c r="F63" s="27" t="n">
        <f aca="false">VLOOKUP(B63, task!A$2:I$300, 9, 0)</f>
        <v>1.25</v>
      </c>
      <c r="G63" s="2" t="b">
        <f aca="false">COUNTIF(expert!$A$2:$A$954, A63) &gt; 0</f>
        <v>1</v>
      </c>
      <c r="H63" s="2" t="b">
        <f aca="false">COUNTIF(task!$A$2:$A$637,B63)&gt;0</f>
        <v>1</v>
      </c>
      <c r="I63" s="2" t="b">
        <f aca="false">AND(ISNUMBER(C63), ISNUMBER(D63), C63&lt;=D63)</f>
        <v>1</v>
      </c>
      <c r="J63" s="6"/>
    </row>
    <row r="64" customFormat="false" ht="12.75" hidden="false" customHeight="false" outlineLevel="0" collapsed="false">
      <c r="A64" s="21" t="s">
        <v>7</v>
      </c>
      <c r="B64" s="21" t="s">
        <v>87</v>
      </c>
      <c r="C64" s="26" t="n">
        <f aca="false">VLOOKUP(B64, task!A$2:I$300, 2, 0)</f>
        <v>45662</v>
      </c>
      <c r="D64" s="26" t="n">
        <f aca="false">VLOOKUP(B64, task!A$2:I$300, 3, 0)</f>
        <v>45672</v>
      </c>
      <c r="E64" s="27" t="n">
        <f aca="false">VLOOKUP(B64, task!A$2:I$300, 8, 0)</f>
        <v>6.25</v>
      </c>
      <c r="F64" s="27" t="n">
        <f aca="false">VLOOKUP(B64, task!A$2:I$300, 9, 0)</f>
        <v>6.5</v>
      </c>
      <c r="G64" s="2" t="b">
        <f aca="false">COUNTIF(expert!$A$2:$A$954, A64) &gt; 0</f>
        <v>1</v>
      </c>
      <c r="H64" s="2" t="b">
        <f aca="false">COUNTIF(task!$A$2:$A$637,B64)&gt;0</f>
        <v>1</v>
      </c>
      <c r="I64" s="2" t="b">
        <f aca="false">AND(ISNUMBER(C64), ISNUMBER(D64), C64&lt;=D64)</f>
        <v>1</v>
      </c>
      <c r="J64" s="6"/>
    </row>
    <row r="65" customFormat="false" ht="12.75" hidden="false" customHeight="false" outlineLevel="0" collapsed="false">
      <c r="A65" s="21" t="s">
        <v>7</v>
      </c>
      <c r="B65" s="21" t="s">
        <v>88</v>
      </c>
      <c r="C65" s="26" t="n">
        <f aca="false">VLOOKUP(B65, task!A$2:I$300, 2, 0)</f>
        <v>45673</v>
      </c>
      <c r="D65" s="26" t="n">
        <f aca="false">VLOOKUP(B65, task!A$2:I$300, 3, 0)</f>
        <v>45853</v>
      </c>
      <c r="E65" s="27" t="n">
        <f aca="false">VLOOKUP(B65, task!A$2:I$300, 8, 0)</f>
        <v>0.5</v>
      </c>
      <c r="F65" s="27" t="n">
        <f aca="false">VLOOKUP(B65, task!A$2:I$300, 9, 0)</f>
        <v>0.75</v>
      </c>
      <c r="G65" s="2" t="b">
        <f aca="false">COUNTIF(expert!$A$2:$A$954, A65) &gt; 0</f>
        <v>1</v>
      </c>
      <c r="H65" s="2" t="b">
        <f aca="false">COUNTIF(task!$A$2:$A$637,B65)&gt;0</f>
        <v>1</v>
      </c>
      <c r="I65" s="2" t="b">
        <f aca="false">AND(ISNUMBER(C65), ISNUMBER(D65), C65&lt;=D65)</f>
        <v>1</v>
      </c>
      <c r="J65" s="6"/>
    </row>
    <row r="66" customFormat="false" ht="12.75" hidden="false" customHeight="false" outlineLevel="0" collapsed="false">
      <c r="A66" s="21" t="s">
        <v>7</v>
      </c>
      <c r="B66" s="21" t="s">
        <v>89</v>
      </c>
      <c r="C66" s="26" t="n">
        <f aca="false">VLOOKUP(B66, task!A$2:I$300, 2, 0)</f>
        <v>45854</v>
      </c>
      <c r="D66" s="26" t="n">
        <f aca="false">VLOOKUP(B66, task!A$2:I$300, 3, 0)</f>
        <v>45873</v>
      </c>
      <c r="E66" s="27" t="n">
        <f aca="false">VLOOKUP(B66, task!A$2:I$300, 8, 0)</f>
        <v>2.75</v>
      </c>
      <c r="F66" s="27" t="n">
        <f aca="false">VLOOKUP(B66, task!A$2:I$300, 9, 0)</f>
        <v>3</v>
      </c>
      <c r="G66" s="2" t="b">
        <f aca="false">COUNTIF(expert!$A$2:$A$954, A66) &gt; 0</f>
        <v>1</v>
      </c>
      <c r="H66" s="2" t="b">
        <f aca="false">COUNTIF(task!$A$2:$A$637,B66)&gt;0</f>
        <v>1</v>
      </c>
      <c r="I66" s="2" t="b">
        <f aca="false">AND(ISNUMBER(C66), ISNUMBER(D66), C66&lt;=D66)</f>
        <v>1</v>
      </c>
      <c r="J66" s="6"/>
    </row>
    <row r="67" customFormat="false" ht="12.75" hidden="false" customHeight="false" outlineLevel="0" collapsed="false">
      <c r="A67" s="21" t="s">
        <v>7</v>
      </c>
      <c r="B67" s="21" t="s">
        <v>90</v>
      </c>
      <c r="C67" s="26" t="n">
        <f aca="false">VLOOKUP(B67, task!A$2:I$300, 2, 0)</f>
        <v>45658</v>
      </c>
      <c r="D67" s="26" t="n">
        <f aca="false">VLOOKUP(B67, task!A$2:I$300, 3, 0)</f>
        <v>45738</v>
      </c>
      <c r="E67" s="27" t="n">
        <f aca="false">VLOOKUP(B67, task!A$2:I$300, 8, 0)</f>
        <v>0.75</v>
      </c>
      <c r="F67" s="27" t="n">
        <f aca="false">VLOOKUP(B67, task!A$2:I$300, 9, 0)</f>
        <v>1</v>
      </c>
      <c r="G67" s="2" t="b">
        <f aca="false">COUNTIF(expert!$A$2:$A$954, A67) &gt; 0</f>
        <v>1</v>
      </c>
      <c r="H67" s="2" t="b">
        <f aca="false">COUNTIF(task!$A$2:$A$637,B67)&gt;0</f>
        <v>1</v>
      </c>
      <c r="I67" s="2" t="b">
        <f aca="false">AND(ISNUMBER(C67), ISNUMBER(D67), C67&lt;=D67)</f>
        <v>1</v>
      </c>
      <c r="J67" s="6"/>
    </row>
    <row r="68" customFormat="false" ht="12.75" hidden="false" customHeight="false" outlineLevel="0" collapsed="false">
      <c r="A68" s="21" t="s">
        <v>7</v>
      </c>
      <c r="B68" s="21" t="s">
        <v>91</v>
      </c>
      <c r="C68" s="26" t="n">
        <f aca="false">VLOOKUP(B68, task!A$2:I$300, 2, 0)</f>
        <v>45739</v>
      </c>
      <c r="D68" s="26" t="n">
        <f aca="false">VLOOKUP(B68, task!A$2:I$300, 3, 0)</f>
        <v>45748</v>
      </c>
      <c r="E68" s="27" t="n">
        <f aca="false">VLOOKUP(B68, task!A$2:I$300, 8, 0)</f>
        <v>1.25</v>
      </c>
      <c r="F68" s="27" t="n">
        <f aca="false">VLOOKUP(B68, task!A$2:I$300, 9, 0)</f>
        <v>1.5</v>
      </c>
      <c r="G68" s="2" t="b">
        <f aca="false">COUNTIF(expert!$A$2:$A$954, A68) &gt; 0</f>
        <v>1</v>
      </c>
      <c r="H68" s="2" t="b">
        <f aca="false">COUNTIF(task!$A$2:$A$637,B68)&gt;0</f>
        <v>1</v>
      </c>
      <c r="I68" s="2" t="b">
        <f aca="false">AND(ISNUMBER(C68), ISNUMBER(D68), C68&lt;=D68)</f>
        <v>1</v>
      </c>
      <c r="J68" s="6"/>
    </row>
    <row r="69" customFormat="false" ht="12.75" hidden="false" customHeight="false" outlineLevel="0" collapsed="false">
      <c r="A69" s="1" t="s">
        <v>8</v>
      </c>
      <c r="B69" s="1" t="s">
        <v>92</v>
      </c>
      <c r="C69" s="26" t="n">
        <f aca="false">VLOOKUP(B69, task!A$2:I$300, 2, 0)</f>
        <v>45658</v>
      </c>
      <c r="D69" s="26" t="n">
        <f aca="false">VLOOKUP(B69, task!A$2:I$300, 3, 0)</f>
        <v>45828</v>
      </c>
      <c r="E69" s="27" t="n">
        <f aca="false">VLOOKUP(B69, task!A$2:I$300, 8, 0)</f>
        <v>0</v>
      </c>
      <c r="F69" s="27" t="n">
        <f aca="false">VLOOKUP(B69, task!A$2:I$300, 9, 0)</f>
        <v>0.25</v>
      </c>
      <c r="G69" s="2" t="b">
        <f aca="false">COUNTIF(expert!$A$2:$A$954, A69) &gt; 0</f>
        <v>1</v>
      </c>
      <c r="H69" s="2" t="b">
        <f aca="false">COUNTIF(task!$A$2:$A$637,B69)&gt;0</f>
        <v>1</v>
      </c>
      <c r="I69" s="2" t="b">
        <f aca="false">AND(ISNUMBER(C69), ISNUMBER(D69), C69&lt;=D69)</f>
        <v>1</v>
      </c>
      <c r="J69" s="6"/>
    </row>
    <row r="70" customFormat="false" ht="12.75" hidden="false" customHeight="false" outlineLevel="0" collapsed="false">
      <c r="A70" s="1" t="s">
        <v>8</v>
      </c>
      <c r="B70" s="1" t="s">
        <v>93</v>
      </c>
      <c r="C70" s="26" t="n">
        <f aca="false">VLOOKUP(B70, task!A$2:I$300, 2, 0)</f>
        <v>45829</v>
      </c>
      <c r="D70" s="26" t="n">
        <f aca="false">VLOOKUP(B70, task!A$2:I$300, 3, 0)</f>
        <v>45839</v>
      </c>
      <c r="E70" s="27" t="n">
        <f aca="false">VLOOKUP(B70, task!A$2:I$300, 8, 0)</f>
        <v>1.25</v>
      </c>
      <c r="F70" s="27" t="n">
        <f aca="false">VLOOKUP(B70, task!A$2:I$300, 9, 0)</f>
        <v>1.5</v>
      </c>
      <c r="G70" s="2" t="b">
        <f aca="false">COUNTIF(expert!$A$2:$A$954, A70) &gt; 0</f>
        <v>1</v>
      </c>
      <c r="H70" s="2" t="b">
        <f aca="false">COUNTIF(task!$A$2:$A$637,B70)&gt;0</f>
        <v>1</v>
      </c>
      <c r="I70" s="2" t="b">
        <f aca="false">AND(ISNUMBER(C70), ISNUMBER(D70), C70&lt;=D70)</f>
        <v>1</v>
      </c>
      <c r="J70" s="6"/>
    </row>
    <row r="71" customFormat="false" ht="12.75" hidden="false" customHeight="false" outlineLevel="0" collapsed="false">
      <c r="A71" s="1" t="s">
        <v>8</v>
      </c>
      <c r="B71" s="1" t="s">
        <v>94</v>
      </c>
      <c r="C71" s="26" t="n">
        <f aca="false">VLOOKUP(B71, task!A$2:I$300, 2, 0)</f>
        <v>45658</v>
      </c>
      <c r="D71" s="26" t="n">
        <f aca="false">VLOOKUP(B71, task!A$2:I$300, 3, 0)</f>
        <v>45678</v>
      </c>
      <c r="E71" s="27" t="n">
        <f aca="false">VLOOKUP(B71, task!A$2:I$300, 8, 0)</f>
        <v>1.25</v>
      </c>
      <c r="F71" s="27" t="n">
        <f aca="false">VLOOKUP(B71, task!A$2:I$300, 9, 0)</f>
        <v>1.5</v>
      </c>
      <c r="G71" s="2" t="b">
        <f aca="false">COUNTIF(expert!$A$2:$A$954, A71) &gt; 0</f>
        <v>1</v>
      </c>
      <c r="H71" s="2" t="b">
        <f aca="false">COUNTIF(task!$A$2:$A$637,B71)&gt;0</f>
        <v>1</v>
      </c>
      <c r="I71" s="2" t="b">
        <f aca="false">AND(ISNUMBER(C71), ISNUMBER(D71), C71&lt;=D71)</f>
        <v>1</v>
      </c>
      <c r="J71" s="6"/>
    </row>
    <row r="72" customFormat="false" ht="12.75" hidden="false" customHeight="false" outlineLevel="0" collapsed="false">
      <c r="A72" s="1" t="s">
        <v>8</v>
      </c>
      <c r="B72" s="1" t="s">
        <v>95</v>
      </c>
      <c r="C72" s="26" t="n">
        <f aca="false">VLOOKUP(B72, task!A$2:I$300, 2, 0)</f>
        <v>45679</v>
      </c>
      <c r="D72" s="26" t="n">
        <f aca="false">VLOOKUP(B72, task!A$2:I$300, 3, 0)</f>
        <v>45726</v>
      </c>
      <c r="E72" s="27" t="n">
        <f aca="false">VLOOKUP(B72, task!A$2:I$300, 8, 0)</f>
        <v>0.25</v>
      </c>
      <c r="F72" s="27" t="n">
        <f aca="false">VLOOKUP(B72, task!A$2:I$300, 9, 0)</f>
        <v>0.5</v>
      </c>
      <c r="G72" s="2" t="b">
        <f aca="false">COUNTIF(expert!$A$2:$A$954, A72) &gt; 0</f>
        <v>1</v>
      </c>
      <c r="H72" s="2" t="b">
        <f aca="false">COUNTIF(task!$A$2:$A$637,B72)&gt;0</f>
        <v>1</v>
      </c>
      <c r="I72" s="2" t="b">
        <f aca="false">AND(ISNUMBER(C72), ISNUMBER(D72), C72&lt;=D72)</f>
        <v>1</v>
      </c>
      <c r="J72" s="6"/>
    </row>
    <row r="73" customFormat="false" ht="12.75" hidden="false" customHeight="false" outlineLevel="0" collapsed="false">
      <c r="A73" s="1" t="s">
        <v>8</v>
      </c>
      <c r="B73" s="1" t="s">
        <v>96</v>
      </c>
      <c r="C73" s="26" t="n">
        <f aca="false">VLOOKUP(B73, task!A$2:I$300, 2, 0)</f>
        <v>45658</v>
      </c>
      <c r="D73" s="26" t="n">
        <f aca="false">VLOOKUP(B73, task!A$2:I$300, 3, 0)</f>
        <v>45738</v>
      </c>
      <c r="E73" s="27" t="n">
        <f aca="false">VLOOKUP(B73, task!A$2:I$300, 8, 0)</f>
        <v>0</v>
      </c>
      <c r="F73" s="27" t="n">
        <f aca="false">VLOOKUP(B73, task!A$2:I$300, 9, 0)</f>
        <v>0.25</v>
      </c>
      <c r="G73" s="2" t="b">
        <f aca="false">COUNTIF(expert!$A$2:$A$954, A73) &gt; 0</f>
        <v>1</v>
      </c>
      <c r="H73" s="2" t="b">
        <f aca="false">COUNTIF(task!$A$2:$A$637,B73)&gt;0</f>
        <v>1</v>
      </c>
      <c r="I73" s="2" t="b">
        <f aca="false">AND(ISNUMBER(C73), ISNUMBER(D73), C73&lt;=D73)</f>
        <v>1</v>
      </c>
      <c r="J73" s="6"/>
    </row>
    <row r="74" customFormat="false" ht="12.75" hidden="false" customHeight="false" outlineLevel="0" collapsed="false">
      <c r="A74" s="1" t="s">
        <v>8</v>
      </c>
      <c r="B74" s="1" t="s">
        <v>97</v>
      </c>
      <c r="C74" s="26" t="n">
        <f aca="false">VLOOKUP(B74, task!A$2:I$300, 2, 0)</f>
        <v>45739</v>
      </c>
      <c r="D74" s="26" t="n">
        <f aca="false">VLOOKUP(B74, task!A$2:I$300, 3, 0)</f>
        <v>45748</v>
      </c>
      <c r="E74" s="27" t="n">
        <f aca="false">VLOOKUP(B74, task!A$2:I$300, 8, 0)</f>
        <v>0.5</v>
      </c>
      <c r="F74" s="27" t="n">
        <f aca="false">VLOOKUP(B74, task!A$2:I$300, 9, 0)</f>
        <v>0.75</v>
      </c>
      <c r="G74" s="2" t="b">
        <f aca="false">COUNTIF(expert!$A$2:$A$954, A74) &gt; 0</f>
        <v>1</v>
      </c>
      <c r="H74" s="2" t="b">
        <f aca="false">COUNTIF(task!$A$2:$A$637,B74)&gt;0</f>
        <v>1</v>
      </c>
      <c r="I74" s="2" t="b">
        <f aca="false">AND(ISNUMBER(C74), ISNUMBER(D74), C74&lt;=D74)</f>
        <v>1</v>
      </c>
      <c r="J74" s="6"/>
    </row>
    <row r="75" customFormat="false" ht="12.75" hidden="false" customHeight="false" outlineLevel="0" collapsed="false">
      <c r="A75" s="1" t="s">
        <v>8</v>
      </c>
      <c r="B75" s="1" t="s">
        <v>98</v>
      </c>
      <c r="C75" s="26" t="n">
        <f aca="false">VLOOKUP(B75, task!A$2:I$300, 2, 0)</f>
        <v>45658</v>
      </c>
      <c r="D75" s="26" t="n">
        <f aca="false">VLOOKUP(B75, task!A$2:I$300, 3, 0)</f>
        <v>45678</v>
      </c>
      <c r="E75" s="27" t="n">
        <f aca="false">VLOOKUP(B75, task!A$2:I$300, 8, 0)</f>
        <v>1</v>
      </c>
      <c r="F75" s="27" t="n">
        <f aca="false">VLOOKUP(B75, task!A$2:I$300, 9, 0)</f>
        <v>1.25</v>
      </c>
      <c r="G75" s="2" t="b">
        <f aca="false">COUNTIF(expert!$A$2:$A$954, A75) &gt; 0</f>
        <v>1</v>
      </c>
      <c r="H75" s="2" t="b">
        <f aca="false">COUNTIF(task!$A$2:$A$637,B75)&gt;0</f>
        <v>1</v>
      </c>
      <c r="I75" s="2" t="b">
        <f aca="false">AND(ISNUMBER(C75), ISNUMBER(D75), C75&lt;=D75)</f>
        <v>1</v>
      </c>
      <c r="J75" s="6"/>
    </row>
    <row r="76" customFormat="false" ht="12.75" hidden="false" customHeight="false" outlineLevel="0" collapsed="false">
      <c r="A76" s="1" t="s">
        <v>8</v>
      </c>
      <c r="B76" s="1" t="s">
        <v>99</v>
      </c>
      <c r="C76" s="26" t="n">
        <f aca="false">VLOOKUP(B76, task!A$2:I$300, 2, 0)</f>
        <v>45679</v>
      </c>
      <c r="D76" s="26" t="n">
        <f aca="false">VLOOKUP(B76, task!A$2:I$300, 3, 0)</f>
        <v>45691</v>
      </c>
      <c r="E76" s="27" t="n">
        <f aca="false">VLOOKUP(B76, task!A$2:I$300, 8, 0)</f>
        <v>1</v>
      </c>
      <c r="F76" s="27" t="n">
        <f aca="false">VLOOKUP(B76, task!A$2:I$300, 9, 0)</f>
        <v>1.25</v>
      </c>
      <c r="G76" s="2" t="b">
        <f aca="false">COUNTIF(expert!$A$2:$A$954, A76) &gt; 0</f>
        <v>1</v>
      </c>
      <c r="H76" s="2" t="b">
        <f aca="false">COUNTIF(task!$A$2:$A$637,B76)&gt;0</f>
        <v>1</v>
      </c>
      <c r="I76" s="2" t="b">
        <f aca="false">AND(ISNUMBER(C76), ISNUMBER(D76), C76&lt;=D76)</f>
        <v>1</v>
      </c>
      <c r="J76" s="6"/>
    </row>
    <row r="77" customFormat="false" ht="12.75" hidden="false" customHeight="false" outlineLevel="0" collapsed="false">
      <c r="A77" s="1" t="s">
        <v>8</v>
      </c>
      <c r="B77" s="1" t="s">
        <v>100</v>
      </c>
      <c r="C77" s="26" t="n">
        <f aca="false">VLOOKUP(B77, task!A$2:I$300, 2, 0)</f>
        <v>45658</v>
      </c>
      <c r="D77" s="26" t="n">
        <f aca="false">VLOOKUP(B77, task!A$2:I$300, 3, 0)</f>
        <v>45738</v>
      </c>
      <c r="E77" s="27" t="n">
        <f aca="false">VLOOKUP(B77, task!A$2:I$300, 8, 0)</f>
        <v>0.5</v>
      </c>
      <c r="F77" s="27" t="n">
        <f aca="false">VLOOKUP(B77, task!A$2:I$300, 9, 0)</f>
        <v>0.75</v>
      </c>
      <c r="G77" s="2" t="b">
        <f aca="false">COUNTIF(expert!$A$2:$A$954, A77) &gt; 0</f>
        <v>1</v>
      </c>
      <c r="H77" s="2" t="b">
        <f aca="false">COUNTIF(task!$A$2:$A$637,B77)&gt;0</f>
        <v>1</v>
      </c>
      <c r="I77" s="2" t="b">
        <f aca="false">AND(ISNUMBER(C77), ISNUMBER(D77), C77&lt;=D77)</f>
        <v>1</v>
      </c>
      <c r="J77" s="6"/>
    </row>
    <row r="78" customFormat="false" ht="12.75" hidden="false" customHeight="false" outlineLevel="0" collapsed="false">
      <c r="A78" s="1" t="s">
        <v>8</v>
      </c>
      <c r="B78" s="1" t="s">
        <v>101</v>
      </c>
      <c r="C78" s="26" t="n">
        <f aca="false">VLOOKUP(B78, task!A$2:I$300, 2, 0)</f>
        <v>45739</v>
      </c>
      <c r="D78" s="26" t="n">
        <f aca="false">VLOOKUP(B78, task!A$2:I$300, 3, 0)</f>
        <v>45747</v>
      </c>
      <c r="E78" s="27" t="n">
        <f aca="false">VLOOKUP(B78, task!A$2:I$300, 8, 0)</f>
        <v>2.5</v>
      </c>
      <c r="F78" s="27" t="n">
        <f aca="false">VLOOKUP(B78, task!A$2:I$300, 9, 0)</f>
        <v>2.75</v>
      </c>
      <c r="G78" s="2" t="b">
        <f aca="false">COUNTIF(expert!$A$2:$A$954, A78) &gt; 0</f>
        <v>1</v>
      </c>
      <c r="H78" s="2" t="b">
        <f aca="false">COUNTIF(task!$A$2:$A$637,B78)&gt;0</f>
        <v>1</v>
      </c>
      <c r="I78" s="2" t="b">
        <f aca="false">AND(ISNUMBER(C78), ISNUMBER(D78), C78&lt;=D78)</f>
        <v>1</v>
      </c>
      <c r="J78" s="6"/>
    </row>
    <row r="79" customFormat="false" ht="12.75" hidden="false" customHeight="false" outlineLevel="0" collapsed="false">
      <c r="A79" s="1" t="s">
        <v>8</v>
      </c>
      <c r="B79" s="1" t="s">
        <v>102</v>
      </c>
      <c r="C79" s="26" t="n">
        <f aca="false">VLOOKUP(B79, task!A$2:I$300, 2, 0)</f>
        <v>45658</v>
      </c>
      <c r="D79" s="26" t="n">
        <f aca="false">VLOOKUP(B79, task!A$2:I$300, 3, 0)</f>
        <v>45703</v>
      </c>
      <c r="E79" s="27" t="n">
        <f aca="false">VLOOKUP(B79, task!A$2:I$300, 8, 0)</f>
        <v>0.25</v>
      </c>
      <c r="F79" s="27" t="n">
        <f aca="false">VLOOKUP(B79, task!A$2:I$300, 9, 0)</f>
        <v>0.5</v>
      </c>
      <c r="G79" s="2" t="b">
        <f aca="false">COUNTIF(expert!$A$2:$A$954, A79) &gt; 0</f>
        <v>1</v>
      </c>
      <c r="H79" s="2" t="b">
        <f aca="false">COUNTIF(task!$A$2:$A$637,B79)&gt;0</f>
        <v>1</v>
      </c>
      <c r="I79" s="2" t="b">
        <f aca="false">AND(ISNUMBER(C79), ISNUMBER(D79), C79&lt;=D79)</f>
        <v>1</v>
      </c>
      <c r="J79" s="6"/>
    </row>
    <row r="80" customFormat="false" ht="12.75" hidden="false" customHeight="false" outlineLevel="0" collapsed="false">
      <c r="A80" s="1" t="s">
        <v>8</v>
      </c>
      <c r="B80" s="1" t="s">
        <v>103</v>
      </c>
      <c r="C80" s="26" t="n">
        <f aca="false">VLOOKUP(B80, task!A$2:I$300, 2, 0)</f>
        <v>45704</v>
      </c>
      <c r="D80" s="26" t="n">
        <f aca="false">VLOOKUP(B80, task!A$2:I$300, 3, 0)</f>
        <v>45713</v>
      </c>
      <c r="E80" s="27" t="n">
        <f aca="false">VLOOKUP(B80, task!A$2:I$300, 8, 0)</f>
        <v>0.5</v>
      </c>
      <c r="F80" s="27" t="n">
        <f aca="false">VLOOKUP(B80, task!A$2:I$300, 9, 0)</f>
        <v>0.75</v>
      </c>
      <c r="G80" s="2" t="b">
        <f aca="false">COUNTIF(expert!$A$2:$A$954, A80) &gt; 0</f>
        <v>1</v>
      </c>
      <c r="H80" s="2" t="b">
        <f aca="false">COUNTIF(task!$A$2:$A$637,B80)&gt;0</f>
        <v>1</v>
      </c>
      <c r="I80" s="2" t="b">
        <f aca="false">AND(ISNUMBER(C80), ISNUMBER(D80), C80&lt;=D80)</f>
        <v>1</v>
      </c>
      <c r="J80" s="6"/>
    </row>
    <row r="81" customFormat="false" ht="12.75" hidden="false" customHeight="false" outlineLevel="0" collapsed="false">
      <c r="A81" s="1" t="s">
        <v>8</v>
      </c>
      <c r="B81" s="1" t="s">
        <v>104</v>
      </c>
      <c r="C81" s="26" t="n">
        <f aca="false">VLOOKUP(B81, task!A$2:I$300, 2, 0)</f>
        <v>45689</v>
      </c>
      <c r="D81" s="26" t="n">
        <f aca="false">VLOOKUP(B81, task!A$2:I$300, 3, 0)</f>
        <v>45704</v>
      </c>
      <c r="E81" s="27" t="n">
        <f aca="false">VLOOKUP(B81, task!A$2:I$300, 8, 0)</f>
        <v>5</v>
      </c>
      <c r="F81" s="27" t="n">
        <f aca="false">VLOOKUP(B81, task!A$2:I$300, 9, 0)</f>
        <v>5.25</v>
      </c>
      <c r="G81" s="2" t="b">
        <f aca="false">COUNTIF(expert!$A$2:$A$954, A81) &gt; 0</f>
        <v>1</v>
      </c>
      <c r="H81" s="2" t="b">
        <f aca="false">COUNTIF(task!$A$2:$A$637,B81)&gt;0</f>
        <v>1</v>
      </c>
      <c r="I81" s="2" t="b">
        <f aca="false">AND(ISNUMBER(C81), ISNUMBER(D81), C81&lt;=D81)</f>
        <v>1</v>
      </c>
      <c r="J81" s="6"/>
    </row>
    <row r="82" customFormat="false" ht="12.75" hidden="false" customHeight="false" outlineLevel="0" collapsed="false">
      <c r="A82" s="1" t="s">
        <v>8</v>
      </c>
      <c r="B82" s="1" t="s">
        <v>105</v>
      </c>
      <c r="C82" s="26" t="n">
        <f aca="false">VLOOKUP(B82, task!A$2:I$300, 2, 0)</f>
        <v>45705</v>
      </c>
      <c r="D82" s="26" t="n">
        <f aca="false">VLOOKUP(B82, task!A$2:I$300, 3, 0)</f>
        <v>45915</v>
      </c>
      <c r="E82" s="27" t="n">
        <f aca="false">VLOOKUP(B82, task!A$2:I$300, 8, 0)</f>
        <v>1</v>
      </c>
      <c r="F82" s="27" t="n">
        <f aca="false">VLOOKUP(B82, task!A$2:I$300, 9, 0)</f>
        <v>1.25</v>
      </c>
      <c r="G82" s="2" t="b">
        <f aca="false">COUNTIF(expert!$A$2:$A$954, A82) &gt; 0</f>
        <v>1</v>
      </c>
      <c r="H82" s="2" t="b">
        <f aca="false">COUNTIF(task!$A$2:$A$637,B82)&gt;0</f>
        <v>1</v>
      </c>
      <c r="I82" s="2" t="b">
        <f aca="false">AND(ISNUMBER(C82), ISNUMBER(D82), C82&lt;=D82)</f>
        <v>1</v>
      </c>
      <c r="J82" s="6"/>
    </row>
    <row r="83" customFormat="false" ht="12.75" hidden="false" customHeight="false" outlineLevel="0" collapsed="false">
      <c r="A83" s="1" t="s">
        <v>8</v>
      </c>
      <c r="B83" s="1" t="s">
        <v>106</v>
      </c>
      <c r="C83" s="26" t="n">
        <f aca="false">VLOOKUP(B83, task!A$2:I$300, 2, 0)</f>
        <v>45916</v>
      </c>
      <c r="D83" s="26" t="n">
        <f aca="false">VLOOKUP(B83, task!A$2:I$300, 3, 0)</f>
        <v>45931</v>
      </c>
      <c r="E83" s="27" t="n">
        <f aca="false">VLOOKUP(B83, task!A$2:I$300, 8, 0)</f>
        <v>2.5</v>
      </c>
      <c r="F83" s="27" t="n">
        <f aca="false">VLOOKUP(B83, task!A$2:I$300, 9, 0)</f>
        <v>2.75</v>
      </c>
      <c r="G83" s="2" t="b">
        <f aca="false">COUNTIF(expert!$A$2:$A$954, A83) &gt; 0</f>
        <v>1</v>
      </c>
      <c r="H83" s="2" t="b">
        <f aca="false">COUNTIF(task!$A$2:$A$637,B83)&gt;0</f>
        <v>1</v>
      </c>
      <c r="I83" s="2" t="b">
        <f aca="false">AND(ISNUMBER(C83), ISNUMBER(D83), C83&lt;=D83)</f>
        <v>1</v>
      </c>
      <c r="J83" s="6"/>
    </row>
    <row r="84" customFormat="false" ht="12.75" hidden="false" customHeight="false" outlineLevel="0" collapsed="false">
      <c r="A84" s="1" t="s">
        <v>8</v>
      </c>
      <c r="B84" s="1" t="s">
        <v>107</v>
      </c>
      <c r="C84" s="26" t="n">
        <f aca="false">VLOOKUP(B84, task!A$2:I$300, 2, 0)</f>
        <v>45778</v>
      </c>
      <c r="D84" s="26" t="n">
        <f aca="false">VLOOKUP(B84, task!A$2:I$300, 3, 0)</f>
        <v>45793</v>
      </c>
      <c r="E84" s="27" t="n">
        <f aca="false">VLOOKUP(B84, task!A$2:I$300, 8, 0)</f>
        <v>4.5</v>
      </c>
      <c r="F84" s="27" t="n">
        <f aca="false">VLOOKUP(B84, task!A$2:I$300, 9, 0)</f>
        <v>4.75</v>
      </c>
      <c r="G84" s="2" t="b">
        <f aca="false">COUNTIF(expert!$A$2:$A$954, A84) &gt; 0</f>
        <v>1</v>
      </c>
      <c r="H84" s="2" t="b">
        <f aca="false">COUNTIF(task!$A$2:$A$637,B84)&gt;0</f>
        <v>1</v>
      </c>
      <c r="I84" s="2" t="b">
        <f aca="false">AND(ISNUMBER(C84), ISNUMBER(D84), C84&lt;=D84)</f>
        <v>1</v>
      </c>
      <c r="J84" s="6"/>
    </row>
    <row r="85" customFormat="false" ht="12.75" hidden="false" customHeight="false" outlineLevel="0" collapsed="false">
      <c r="A85" s="1" t="s">
        <v>8</v>
      </c>
      <c r="B85" s="1" t="s">
        <v>108</v>
      </c>
      <c r="C85" s="26" t="n">
        <f aca="false">VLOOKUP(B85, task!A$2:I$300, 2, 0)</f>
        <v>45794</v>
      </c>
      <c r="D85" s="26" t="n">
        <f aca="false">VLOOKUP(B85, task!A$2:I$300, 3, 0)</f>
        <v>46064</v>
      </c>
      <c r="E85" s="27" t="n">
        <f aca="false">VLOOKUP(B85, task!A$2:I$300, 8, 0)</f>
        <v>0.75</v>
      </c>
      <c r="F85" s="27" t="n">
        <f aca="false">VLOOKUP(B85, task!A$2:I$300, 9, 0)</f>
        <v>1</v>
      </c>
      <c r="G85" s="2" t="b">
        <f aca="false">COUNTIF(expert!$A$2:$A$954, A85) &gt; 0</f>
        <v>1</v>
      </c>
      <c r="H85" s="2" t="b">
        <f aca="false">COUNTIF(task!$A$2:$A$637,B85)&gt;0</f>
        <v>1</v>
      </c>
      <c r="I85" s="2" t="b">
        <f aca="false">AND(ISNUMBER(C85), ISNUMBER(D85), C85&lt;=D85)</f>
        <v>1</v>
      </c>
      <c r="J85" s="6"/>
    </row>
    <row r="86" customFormat="false" ht="12.75" hidden="false" customHeight="false" outlineLevel="0" collapsed="false">
      <c r="A86" s="1" t="s">
        <v>8</v>
      </c>
      <c r="B86" s="1" t="s">
        <v>109</v>
      </c>
      <c r="C86" s="26" t="n">
        <f aca="false">VLOOKUP(B86, task!A$2:I$300, 2, 0)</f>
        <v>46065</v>
      </c>
      <c r="D86" s="26" t="n">
        <f aca="false">VLOOKUP(B86, task!A$2:I$300, 3, 0)</f>
        <v>46083</v>
      </c>
      <c r="E86" s="27" t="n">
        <f aca="false">VLOOKUP(B86, task!A$2:I$300, 8, 0)</f>
        <v>1.5</v>
      </c>
      <c r="F86" s="27" t="n">
        <f aca="false">VLOOKUP(B86, task!A$2:I$300, 9, 0)</f>
        <v>1.75</v>
      </c>
      <c r="G86" s="2" t="b">
        <f aca="false">COUNTIF(expert!$A$2:$A$954, A86) &gt; 0</f>
        <v>1</v>
      </c>
      <c r="H86" s="2" t="b">
        <f aca="false">COUNTIF(task!$A$2:$A$637,B86)&gt;0</f>
        <v>1</v>
      </c>
      <c r="I86" s="2" t="b">
        <f aca="false">AND(ISNUMBER(C86), ISNUMBER(D86), C86&lt;=D86)</f>
        <v>1</v>
      </c>
      <c r="J86" s="6"/>
    </row>
    <row r="87" customFormat="false" ht="12.75" hidden="false" customHeight="false" outlineLevel="0" collapsed="false">
      <c r="A87" s="21" t="s">
        <v>9</v>
      </c>
      <c r="B87" s="21" t="s">
        <v>110</v>
      </c>
      <c r="C87" s="26" t="n">
        <f aca="false">VLOOKUP(B87, task!A$2:I$300, 2, 0)</f>
        <v>45658</v>
      </c>
      <c r="D87" s="26" t="n">
        <f aca="false">VLOOKUP(B87, task!A$2:I$300, 3, 0)</f>
        <v>45733</v>
      </c>
      <c r="E87" s="27" t="n">
        <f aca="false">VLOOKUP(B87, task!A$2:I$300, 8, 0)</f>
        <v>0.75</v>
      </c>
      <c r="F87" s="27" t="n">
        <f aca="false">VLOOKUP(B87, task!A$2:I$300, 9, 0)</f>
        <v>1</v>
      </c>
      <c r="G87" s="2" t="b">
        <f aca="false">COUNTIF(expert!$A$2:$A$954, A87) &gt; 0</f>
        <v>1</v>
      </c>
      <c r="H87" s="2" t="b">
        <f aca="false">COUNTIF(task!$A$2:$A$637,B87)&gt;0</f>
        <v>1</v>
      </c>
      <c r="I87" s="2" t="b">
        <f aca="false">AND(ISNUMBER(C87), ISNUMBER(D87), C87&lt;=D87)</f>
        <v>1</v>
      </c>
      <c r="J87" s="6"/>
    </row>
    <row r="88" customFormat="false" ht="12.75" hidden="false" customHeight="false" outlineLevel="0" collapsed="false">
      <c r="A88" s="21" t="s">
        <v>9</v>
      </c>
      <c r="B88" s="21" t="s">
        <v>111</v>
      </c>
      <c r="C88" s="26" t="n">
        <f aca="false">VLOOKUP(B88, task!A$2:I$300, 2, 0)</f>
        <v>45734</v>
      </c>
      <c r="D88" s="26" t="n">
        <f aca="false">VLOOKUP(B88, task!A$2:I$300, 3, 0)</f>
        <v>45741</v>
      </c>
      <c r="E88" s="27" t="n">
        <f aca="false">VLOOKUP(B88, task!A$2:I$300, 8, 0)</f>
        <v>1.5</v>
      </c>
      <c r="F88" s="27" t="n">
        <f aca="false">VLOOKUP(B88, task!A$2:I$300, 9, 0)</f>
        <v>1.75</v>
      </c>
      <c r="G88" s="2" t="b">
        <f aca="false">COUNTIF(expert!$A$2:$A$954, A88) &gt; 0</f>
        <v>1</v>
      </c>
      <c r="H88" s="2" t="b">
        <f aca="false">COUNTIF(task!$A$2:$A$637,B88)&gt;0</f>
        <v>1</v>
      </c>
      <c r="I88" s="2" t="b">
        <f aca="false">AND(ISNUMBER(C88), ISNUMBER(D88), C88&lt;=D88)</f>
        <v>1</v>
      </c>
      <c r="J88" s="6"/>
    </row>
    <row r="89" customFormat="false" ht="12.75" hidden="false" customHeight="false" outlineLevel="0" collapsed="false">
      <c r="A89" s="21" t="s">
        <v>9</v>
      </c>
      <c r="B89" s="21" t="s">
        <v>112</v>
      </c>
      <c r="C89" s="26" t="n">
        <f aca="false">VLOOKUP(B89, task!A$2:I$300, 2, 0)</f>
        <v>45658</v>
      </c>
      <c r="D89" s="26" t="n">
        <f aca="false">VLOOKUP(B89, task!A$2:I$300, 3, 0)</f>
        <v>45713</v>
      </c>
      <c r="E89" s="27" t="n">
        <f aca="false">VLOOKUP(B89, task!A$2:I$300, 8, 0)</f>
        <v>0.75</v>
      </c>
      <c r="F89" s="27" t="n">
        <f aca="false">VLOOKUP(B89, task!A$2:I$300, 9, 0)</f>
        <v>1</v>
      </c>
      <c r="G89" s="2" t="b">
        <f aca="false">COUNTIF(expert!$A$2:$A$954, A89) &gt; 0</f>
        <v>1</v>
      </c>
      <c r="H89" s="2" t="b">
        <f aca="false">COUNTIF(task!$A$2:$A$637,B89)&gt;0</f>
        <v>1</v>
      </c>
      <c r="I89" s="2" t="b">
        <f aca="false">AND(ISNUMBER(C89), ISNUMBER(D89), C89&lt;=D89)</f>
        <v>1</v>
      </c>
      <c r="J89" s="6"/>
    </row>
    <row r="90" customFormat="false" ht="12.75" hidden="false" customHeight="false" outlineLevel="0" collapsed="false">
      <c r="A90" s="21" t="s">
        <v>9</v>
      </c>
      <c r="B90" s="21" t="s">
        <v>113</v>
      </c>
      <c r="C90" s="26" t="n">
        <f aca="false">VLOOKUP(B90, task!A$2:I$300, 2, 0)</f>
        <v>45714</v>
      </c>
      <c r="D90" s="26" t="n">
        <f aca="false">VLOOKUP(B90, task!A$2:I$300, 3, 0)</f>
        <v>45719</v>
      </c>
      <c r="E90" s="27" t="n">
        <f aca="false">VLOOKUP(B90, task!A$2:I$300, 8, 0)</f>
        <v>3.75</v>
      </c>
      <c r="F90" s="27" t="n">
        <f aca="false">VLOOKUP(B90, task!A$2:I$300, 9, 0)</f>
        <v>4</v>
      </c>
      <c r="G90" s="2" t="b">
        <f aca="false">COUNTIF(expert!$A$2:$A$954, A90) &gt; 0</f>
        <v>1</v>
      </c>
      <c r="H90" s="2" t="b">
        <f aca="false">COUNTIF(task!$A$2:$A$637,B90)&gt;0</f>
        <v>1</v>
      </c>
      <c r="I90" s="2" t="b">
        <f aca="false">AND(ISNUMBER(C90), ISNUMBER(D90), C90&lt;=D90)</f>
        <v>1</v>
      </c>
      <c r="J90" s="6"/>
    </row>
    <row r="91" customFormat="false" ht="12.75" hidden="false" customHeight="false" outlineLevel="0" collapsed="false">
      <c r="A91" s="21" t="s">
        <v>9</v>
      </c>
      <c r="B91" s="21" t="s">
        <v>114</v>
      </c>
      <c r="C91" s="26" t="n">
        <f aca="false">VLOOKUP(B91, task!A$2:I$300, 2, 0)</f>
        <v>45658</v>
      </c>
      <c r="D91" s="26" t="n">
        <f aca="false">VLOOKUP(B91, task!A$2:I$300, 3, 0)</f>
        <v>45743</v>
      </c>
      <c r="E91" s="27" t="n">
        <f aca="false">VLOOKUP(B91, task!A$2:I$300, 8, 0)</f>
        <v>0.75</v>
      </c>
      <c r="F91" s="27" t="n">
        <f aca="false">VLOOKUP(B91, task!A$2:I$300, 9, 0)</f>
        <v>1</v>
      </c>
      <c r="G91" s="2" t="b">
        <f aca="false">COUNTIF(expert!$A$2:$A$954, A91) &gt; 0</f>
        <v>1</v>
      </c>
      <c r="H91" s="2" t="b">
        <f aca="false">COUNTIF(task!$A$2:$A$637,B91)&gt;0</f>
        <v>1</v>
      </c>
      <c r="I91" s="2" t="b">
        <f aca="false">AND(ISNUMBER(C91), ISNUMBER(D91), C91&lt;=D91)</f>
        <v>1</v>
      </c>
      <c r="J91" s="6"/>
    </row>
    <row r="92" customFormat="false" ht="12.75" hidden="false" customHeight="false" outlineLevel="0" collapsed="false">
      <c r="A92" s="21" t="s">
        <v>9</v>
      </c>
      <c r="B92" s="21" t="s">
        <v>115</v>
      </c>
      <c r="C92" s="26" t="n">
        <f aca="false">VLOOKUP(B92, task!A$2:I$300, 2, 0)</f>
        <v>45744</v>
      </c>
      <c r="D92" s="26" t="n">
        <f aca="false">VLOOKUP(B92, task!A$2:I$300, 3, 0)</f>
        <v>45754</v>
      </c>
      <c r="E92" s="27" t="n">
        <f aca="false">VLOOKUP(B92, task!A$2:I$300, 8, 0)</f>
        <v>2.75</v>
      </c>
      <c r="F92" s="27" t="n">
        <f aca="false">VLOOKUP(B92, task!A$2:I$300, 9, 0)</f>
        <v>3</v>
      </c>
      <c r="G92" s="2" t="b">
        <f aca="false">COUNTIF(expert!$A$2:$A$954, A92) &gt; 0</f>
        <v>1</v>
      </c>
      <c r="H92" s="2" t="b">
        <f aca="false">COUNTIF(task!$A$2:$A$637,B92)&gt;0</f>
        <v>1</v>
      </c>
      <c r="I92" s="2" t="b">
        <f aca="false">AND(ISNUMBER(C92), ISNUMBER(D92), C92&lt;=D92)</f>
        <v>1</v>
      </c>
      <c r="J92" s="6"/>
    </row>
    <row r="93" customFormat="false" ht="12.75" hidden="false" customHeight="false" outlineLevel="0" collapsed="false">
      <c r="A93" s="21" t="s">
        <v>9</v>
      </c>
      <c r="B93" s="21" t="s">
        <v>116</v>
      </c>
      <c r="C93" s="26" t="n">
        <f aca="false">VLOOKUP(B93, task!A$2:I$300, 2, 0)</f>
        <v>45658</v>
      </c>
      <c r="D93" s="26" t="n">
        <f aca="false">VLOOKUP(B93, task!A$2:I$300, 3, 0)</f>
        <v>45798</v>
      </c>
      <c r="E93" s="27" t="n">
        <f aca="false">VLOOKUP(B93, task!A$2:I$300, 8, 0)</f>
        <v>0.25</v>
      </c>
      <c r="F93" s="27" t="n">
        <f aca="false">VLOOKUP(B93, task!A$2:I$300, 9, 0)</f>
        <v>0.5</v>
      </c>
      <c r="G93" s="2" t="b">
        <f aca="false">COUNTIF(expert!$A$2:$A$954, A93) &gt; 0</f>
        <v>1</v>
      </c>
      <c r="H93" s="2" t="b">
        <f aca="false">COUNTIF(task!$A$2:$A$637,B93)&gt;0</f>
        <v>1</v>
      </c>
      <c r="I93" s="2" t="b">
        <f aca="false">AND(ISNUMBER(C93), ISNUMBER(D93), C93&lt;=D93)</f>
        <v>1</v>
      </c>
      <c r="J93" s="6"/>
    </row>
    <row r="94" customFormat="false" ht="12.75" hidden="false" customHeight="false" outlineLevel="0" collapsed="false">
      <c r="A94" s="21" t="s">
        <v>9</v>
      </c>
      <c r="B94" s="21" t="s">
        <v>117</v>
      </c>
      <c r="C94" s="26" t="n">
        <f aca="false">VLOOKUP(B94, task!A$2:I$300, 2, 0)</f>
        <v>45799</v>
      </c>
      <c r="D94" s="26" t="n">
        <f aca="false">VLOOKUP(B94, task!A$2:I$300, 3, 0)</f>
        <v>45810</v>
      </c>
      <c r="E94" s="27" t="n">
        <f aca="false">VLOOKUP(B94, task!A$2:I$300, 8, 0)</f>
        <v>1.75</v>
      </c>
      <c r="F94" s="27" t="n">
        <f aca="false">VLOOKUP(B94, task!A$2:I$300, 9, 0)</f>
        <v>2</v>
      </c>
      <c r="G94" s="2" t="b">
        <f aca="false">COUNTIF(expert!$A$2:$A$954, A94) &gt; 0</f>
        <v>1</v>
      </c>
      <c r="H94" s="2" t="b">
        <f aca="false">COUNTIF(task!$A$2:$A$637,B94)&gt;0</f>
        <v>1</v>
      </c>
      <c r="I94" s="2" t="b">
        <f aca="false">AND(ISNUMBER(C94), ISNUMBER(D94), C94&lt;=D94)</f>
        <v>1</v>
      </c>
      <c r="J94" s="6"/>
    </row>
    <row r="95" customFormat="false" ht="12.75" hidden="false" customHeight="false" outlineLevel="0" collapsed="false">
      <c r="A95" s="21" t="s">
        <v>9</v>
      </c>
      <c r="B95" s="21" t="s">
        <v>118</v>
      </c>
      <c r="C95" s="26" t="n">
        <f aca="false">VLOOKUP(B95, task!A$2:I$300, 2, 0)</f>
        <v>45731</v>
      </c>
      <c r="D95" s="26" t="n">
        <f aca="false">VLOOKUP(B95, task!A$2:I$300, 3, 0)</f>
        <v>45756</v>
      </c>
      <c r="E95" s="27" t="n">
        <f aca="false">VLOOKUP(B95, task!A$2:I$300, 8, 0)</f>
        <v>3.25</v>
      </c>
      <c r="F95" s="27" t="n">
        <f aca="false">VLOOKUP(B95, task!A$2:I$300, 9, 0)</f>
        <v>3.5</v>
      </c>
      <c r="G95" s="2" t="b">
        <f aca="false">COUNTIF(expert!$A$2:$A$954, A95) &gt; 0</f>
        <v>1</v>
      </c>
      <c r="H95" s="2" t="b">
        <f aca="false">COUNTIF(task!$A$2:$A$637,B95)&gt;0</f>
        <v>1</v>
      </c>
      <c r="I95" s="2" t="b">
        <f aca="false">AND(ISNUMBER(C95), ISNUMBER(D95), C95&lt;=D95)</f>
        <v>1</v>
      </c>
      <c r="J95" s="6"/>
    </row>
    <row r="96" customFormat="false" ht="12.75" hidden="false" customHeight="false" outlineLevel="0" collapsed="false">
      <c r="A96" s="21" t="s">
        <v>9</v>
      </c>
      <c r="B96" s="21" t="s">
        <v>119</v>
      </c>
      <c r="C96" s="26" t="n">
        <f aca="false">VLOOKUP(B96, task!A$2:I$300, 2, 0)</f>
        <v>45757</v>
      </c>
      <c r="D96" s="26" t="n">
        <f aca="false">VLOOKUP(B96, task!A$2:I$300, 3, 0)</f>
        <v>45887</v>
      </c>
      <c r="E96" s="27" t="n">
        <f aca="false">VLOOKUP(B96, task!A$2:I$300, 8, 0)</f>
        <v>0.75</v>
      </c>
      <c r="F96" s="27" t="n">
        <f aca="false">VLOOKUP(B96, task!A$2:I$300, 9, 0)</f>
        <v>1</v>
      </c>
      <c r="G96" s="2" t="b">
        <f aca="false">COUNTIF(expert!$A$2:$A$954, A96) &gt; 0</f>
        <v>1</v>
      </c>
      <c r="H96" s="2" t="b">
        <f aca="false">COUNTIF(task!$A$2:$A$637,B96)&gt;0</f>
        <v>1</v>
      </c>
      <c r="I96" s="2" t="b">
        <f aca="false">AND(ISNUMBER(C96), ISNUMBER(D96), C96&lt;=D96)</f>
        <v>1</v>
      </c>
      <c r="J96" s="6"/>
    </row>
    <row r="97" customFormat="false" ht="12.75" hidden="false" customHeight="false" outlineLevel="0" collapsed="false">
      <c r="A97" s="21" t="s">
        <v>9</v>
      </c>
      <c r="B97" s="21" t="s">
        <v>120</v>
      </c>
      <c r="C97" s="26" t="n">
        <f aca="false">VLOOKUP(B97, task!A$2:I$300, 2, 0)</f>
        <v>45888</v>
      </c>
      <c r="D97" s="26" t="n">
        <f aca="false">VLOOKUP(B97, task!A$2:I$300, 3, 0)</f>
        <v>45901</v>
      </c>
      <c r="E97" s="27" t="n">
        <f aca="false">VLOOKUP(B97, task!A$2:I$300, 8, 0)</f>
        <v>2</v>
      </c>
      <c r="F97" s="27" t="n">
        <f aca="false">VLOOKUP(B97, task!A$2:I$300, 9, 0)</f>
        <v>2.25</v>
      </c>
      <c r="G97" s="2" t="b">
        <f aca="false">COUNTIF(expert!$A$2:$A$954, A97) &gt; 0</f>
        <v>1</v>
      </c>
      <c r="H97" s="2" t="b">
        <f aca="false">COUNTIF(task!$A$2:$A$637,B97)&gt;0</f>
        <v>1</v>
      </c>
      <c r="I97" s="2" t="b">
        <f aca="false">AND(ISNUMBER(C97), ISNUMBER(D97), C97&lt;=D97)</f>
        <v>1</v>
      </c>
      <c r="J97" s="6"/>
    </row>
    <row r="98" customFormat="false" ht="12.75" hidden="false" customHeight="false" outlineLevel="0" collapsed="false">
      <c r="A98" s="1" t="s">
        <v>10</v>
      </c>
      <c r="B98" s="1" t="s">
        <v>121</v>
      </c>
      <c r="C98" s="26" t="n">
        <f aca="false">VLOOKUP(B98, task!A$2:I$300, 2, 0)</f>
        <v>45658</v>
      </c>
      <c r="D98" s="26" t="n">
        <f aca="false">VLOOKUP(B98, task!A$2:I$300, 3, 0)</f>
        <v>45738</v>
      </c>
      <c r="E98" s="27" t="n">
        <f aca="false">VLOOKUP(B98, task!A$2:I$300, 8, 0)</f>
        <v>0.25</v>
      </c>
      <c r="F98" s="27" t="n">
        <f aca="false">VLOOKUP(B98, task!A$2:I$300, 9, 0)</f>
        <v>0.5</v>
      </c>
      <c r="G98" s="2" t="b">
        <f aca="false">COUNTIF(expert!$A$2:$A$954, A98) &gt; 0</f>
        <v>1</v>
      </c>
      <c r="H98" s="2" t="b">
        <f aca="false">COUNTIF(task!$A$2:$A$637,B98)&gt;0</f>
        <v>1</v>
      </c>
      <c r="I98" s="2" t="b">
        <f aca="false">AND(ISNUMBER(C98), ISNUMBER(D98), C98&lt;=D98)</f>
        <v>1</v>
      </c>
      <c r="J98" s="6"/>
    </row>
    <row r="99" customFormat="false" ht="12.75" hidden="false" customHeight="false" outlineLevel="0" collapsed="false">
      <c r="A99" s="1" t="s">
        <v>10</v>
      </c>
      <c r="B99" s="1" t="s">
        <v>122</v>
      </c>
      <c r="C99" s="26" t="n">
        <f aca="false">VLOOKUP(B99, task!A$2:I$300, 2, 0)</f>
        <v>45739</v>
      </c>
      <c r="D99" s="26" t="n">
        <f aca="false">VLOOKUP(B99, task!A$2:I$300, 3, 0)</f>
        <v>45747</v>
      </c>
      <c r="E99" s="27" t="n">
        <f aca="false">VLOOKUP(B99, task!A$2:I$300, 8, 0)</f>
        <v>1.5</v>
      </c>
      <c r="F99" s="27" t="n">
        <f aca="false">VLOOKUP(B99, task!A$2:I$300, 9, 0)</f>
        <v>1.75</v>
      </c>
      <c r="G99" s="2" t="b">
        <f aca="false">COUNTIF(expert!$A$2:$A$954, A99) &gt; 0</f>
        <v>1</v>
      </c>
      <c r="H99" s="2" t="b">
        <f aca="false">COUNTIF(task!$A$2:$A$637,B99)&gt;0</f>
        <v>1</v>
      </c>
      <c r="I99" s="2" t="b">
        <f aca="false">AND(ISNUMBER(C99), ISNUMBER(D99), C99&lt;=D99)</f>
        <v>1</v>
      </c>
    </row>
    <row r="100" customFormat="false" ht="12.75" hidden="false" customHeight="false" outlineLevel="0" collapsed="false">
      <c r="A100" s="1" t="s">
        <v>10</v>
      </c>
      <c r="B100" s="1" t="s">
        <v>123</v>
      </c>
      <c r="C100" s="26" t="n">
        <f aca="false">VLOOKUP(B100, task!A$2:I$300, 2, 0)</f>
        <v>45689</v>
      </c>
      <c r="D100" s="26" t="n">
        <f aca="false">VLOOKUP(B100, task!A$2:I$300, 3, 0)</f>
        <v>45704</v>
      </c>
      <c r="E100" s="27" t="n">
        <f aca="false">VLOOKUP(B100, task!A$2:I$300, 8, 0)</f>
        <v>6</v>
      </c>
      <c r="F100" s="27" t="n">
        <f aca="false">VLOOKUP(B100, task!A$2:I$300, 9, 0)</f>
        <v>6.25</v>
      </c>
      <c r="G100" s="2" t="b">
        <f aca="false">COUNTIF(expert!$A$2:$A$954, A100) &gt; 0</f>
        <v>1</v>
      </c>
      <c r="H100" s="2" t="b">
        <f aca="false">COUNTIF(task!$A$2:$A$637,B100)&gt;0</f>
        <v>1</v>
      </c>
      <c r="I100" s="2" t="b">
        <f aca="false">AND(ISNUMBER(C100), ISNUMBER(D100), C100&lt;=D100)</f>
        <v>1</v>
      </c>
    </row>
    <row r="101" customFormat="false" ht="12.75" hidden="false" customHeight="false" outlineLevel="0" collapsed="false">
      <c r="A101" s="1" t="s">
        <v>10</v>
      </c>
      <c r="B101" s="1" t="s">
        <v>124</v>
      </c>
      <c r="C101" s="26" t="n">
        <f aca="false">VLOOKUP(B101, task!A$2:I$300, 2, 0)</f>
        <v>45705</v>
      </c>
      <c r="D101" s="26" t="n">
        <f aca="false">VLOOKUP(B101, task!A$2:I$300, 3, 0)</f>
        <v>45915</v>
      </c>
      <c r="E101" s="27" t="n">
        <f aca="false">VLOOKUP(B101, task!A$2:I$300, 8, 0)</f>
        <v>0.25</v>
      </c>
      <c r="F101" s="27" t="n">
        <f aca="false">VLOOKUP(B101, task!A$2:I$300, 9, 0)</f>
        <v>0.5</v>
      </c>
      <c r="G101" s="2" t="b">
        <f aca="false">COUNTIF(expert!$A$2:$A$954, A101) &gt; 0</f>
        <v>1</v>
      </c>
      <c r="H101" s="2" t="b">
        <f aca="false">COUNTIF(task!$A$2:$A$637,B101)&gt;0</f>
        <v>1</v>
      </c>
      <c r="I101" s="2" t="b">
        <f aca="false">AND(ISNUMBER(C101), ISNUMBER(D101), C101&lt;=D101)</f>
        <v>1</v>
      </c>
    </row>
    <row r="102" customFormat="false" ht="12.75" hidden="false" customHeight="false" outlineLevel="0" collapsed="false">
      <c r="A102" s="1" t="s">
        <v>10</v>
      </c>
      <c r="B102" s="1" t="s">
        <v>125</v>
      </c>
      <c r="C102" s="26" t="n">
        <f aca="false">VLOOKUP(B102, task!A$2:I$300, 2, 0)</f>
        <v>45916</v>
      </c>
      <c r="D102" s="26" t="n">
        <f aca="false">VLOOKUP(B102, task!A$2:I$300, 3, 0)</f>
        <v>45931</v>
      </c>
      <c r="E102" s="27" t="n">
        <f aca="false">VLOOKUP(B102, task!A$2:I$300, 8, 0)</f>
        <v>1.5</v>
      </c>
      <c r="F102" s="27" t="n">
        <f aca="false">VLOOKUP(B102, task!A$2:I$300, 9, 0)</f>
        <v>1.75</v>
      </c>
      <c r="G102" s="2" t="b">
        <f aca="false">COUNTIF(expert!$A$2:$A$954, A102) &gt; 0</f>
        <v>1</v>
      </c>
      <c r="H102" s="2" t="b">
        <f aca="false">COUNTIF(task!$A$2:$A$637,B102)&gt;0</f>
        <v>1</v>
      </c>
      <c r="I102" s="2" t="b">
        <f aca="false">AND(ISNUMBER(C102), ISNUMBER(D102), C102&lt;=D102)</f>
        <v>1</v>
      </c>
    </row>
    <row r="103" customFormat="false" ht="12.75" hidden="false" customHeight="false" outlineLevel="0" collapsed="false">
      <c r="A103" s="1" t="s">
        <v>10</v>
      </c>
      <c r="B103" s="1" t="s">
        <v>126</v>
      </c>
      <c r="C103" s="26" t="n">
        <f aca="false">VLOOKUP(B103, task!A$2:I$300, 2, 0)</f>
        <v>45703</v>
      </c>
      <c r="D103" s="26" t="n">
        <f aca="false">VLOOKUP(B103, task!A$2:I$300, 3, 0)</f>
        <v>45718</v>
      </c>
      <c r="E103" s="27" t="n">
        <f aca="false">VLOOKUP(B103, task!A$2:I$300, 8, 0)</f>
        <v>2</v>
      </c>
      <c r="F103" s="27" t="n">
        <f aca="false">VLOOKUP(B103, task!A$2:I$300, 9, 0)</f>
        <v>2.25</v>
      </c>
      <c r="G103" s="2" t="b">
        <f aca="false">COUNTIF(expert!$A$2:$A$954, A103) &gt; 0</f>
        <v>1</v>
      </c>
      <c r="H103" s="2" t="b">
        <f aca="false">COUNTIF(task!$A$2:$A$637,B103)&gt;0</f>
        <v>1</v>
      </c>
      <c r="I103" s="2" t="b">
        <f aca="false">AND(ISNUMBER(C103), ISNUMBER(D103), C103&lt;=D103)</f>
        <v>1</v>
      </c>
    </row>
    <row r="104" customFormat="false" ht="12.75" hidden="false" customHeight="false" outlineLevel="0" collapsed="false">
      <c r="A104" s="1" t="s">
        <v>10</v>
      </c>
      <c r="B104" s="1" t="s">
        <v>127</v>
      </c>
      <c r="C104" s="26" t="n">
        <f aca="false">VLOOKUP(B104, task!A$2:I$300, 2, 0)</f>
        <v>45719</v>
      </c>
      <c r="D104" s="26" t="n">
        <f aca="false">VLOOKUP(B104, task!A$2:I$300, 3, 0)</f>
        <v>45889</v>
      </c>
      <c r="E104" s="27" t="n">
        <f aca="false">VLOOKUP(B104, task!A$2:I$300, 8, 0)</f>
        <v>0</v>
      </c>
      <c r="F104" s="27" t="n">
        <f aca="false">VLOOKUP(B104, task!A$2:I$300, 9, 0)</f>
        <v>0.25</v>
      </c>
      <c r="G104" s="2" t="b">
        <f aca="false">COUNTIF(expert!$A$2:$A$954, A104) &gt; 0</f>
        <v>1</v>
      </c>
      <c r="H104" s="2" t="b">
        <f aca="false">COUNTIF(task!$A$2:$A$637,B104)&gt;0</f>
        <v>1</v>
      </c>
      <c r="I104" s="2" t="b">
        <f aca="false">AND(ISNUMBER(C104), ISNUMBER(D104), C104&lt;=D104)</f>
        <v>1</v>
      </c>
    </row>
    <row r="105" customFormat="false" ht="12.75" hidden="false" customHeight="false" outlineLevel="0" collapsed="false">
      <c r="A105" s="1" t="s">
        <v>10</v>
      </c>
      <c r="B105" s="1" t="s">
        <v>128</v>
      </c>
      <c r="C105" s="26" t="n">
        <f aca="false">VLOOKUP(B105, task!A$2:I$300, 2, 0)</f>
        <v>45890</v>
      </c>
      <c r="D105" s="26" t="n">
        <f aca="false">VLOOKUP(B105, task!A$2:I$300, 3, 0)</f>
        <v>45901</v>
      </c>
      <c r="E105" s="27" t="n">
        <f aca="false">VLOOKUP(B105, task!A$2:I$300, 8, 0)</f>
        <v>1.25</v>
      </c>
      <c r="F105" s="27" t="n">
        <f aca="false">VLOOKUP(B105, task!A$2:I$300, 9, 0)</f>
        <v>1.5</v>
      </c>
      <c r="G105" s="2" t="b">
        <f aca="false">COUNTIF(expert!$A$2:$A$954, A105) &gt; 0</f>
        <v>1</v>
      </c>
      <c r="H105" s="2" t="b">
        <f aca="false">COUNTIF(task!$A$2:$A$637,B105)&gt;0</f>
        <v>1</v>
      </c>
      <c r="I105" s="2" t="b">
        <f aca="false">AND(ISNUMBER(C105), ISNUMBER(D105), C105&lt;=D105)</f>
        <v>1</v>
      </c>
    </row>
    <row r="106" customFormat="false" ht="12.75" hidden="false" customHeight="false" outlineLevel="0" collapsed="false">
      <c r="A106" s="1" t="s">
        <v>11</v>
      </c>
      <c r="B106" s="1" t="s">
        <v>129</v>
      </c>
      <c r="C106" s="26" t="n">
        <f aca="false">VLOOKUP(B106, task!A$2:I$300, 2, 0)</f>
        <v>45658</v>
      </c>
      <c r="D106" s="26" t="n">
        <f aca="false">VLOOKUP(B106, task!A$2:I$300, 3, 0)</f>
        <v>45748</v>
      </c>
      <c r="E106" s="27" t="n">
        <f aca="false">VLOOKUP(B106, task!A$2:I$300, 8, 0)</f>
        <v>0</v>
      </c>
      <c r="F106" s="27" t="n">
        <f aca="false">VLOOKUP(B106, task!A$2:I$300, 9, 0)</f>
        <v>0.25</v>
      </c>
      <c r="G106" s="2" t="b">
        <f aca="false">COUNTIF(expert!$A$2:$A$954, A106) &gt; 0</f>
        <v>1</v>
      </c>
      <c r="H106" s="2" t="b">
        <f aca="false">COUNTIF(task!$A$2:$A$637,B106)&gt;0</f>
        <v>1</v>
      </c>
      <c r="I106" s="2" t="b">
        <f aca="false">AND(ISNUMBER(C106), ISNUMBER(D106), C106&lt;=D106)</f>
        <v>1</v>
      </c>
    </row>
    <row r="107" customFormat="false" ht="12.75" hidden="false" customHeight="false" outlineLevel="0" collapsed="false">
      <c r="A107" s="1" t="s">
        <v>11</v>
      </c>
      <c r="B107" s="1" t="s">
        <v>130</v>
      </c>
      <c r="C107" s="26" t="n">
        <f aca="false">VLOOKUP(B107, task!A$2:I$300, 2, 0)</f>
        <v>45749</v>
      </c>
      <c r="D107" s="26" t="n">
        <f aca="false">VLOOKUP(B107, task!A$2:I$300, 3, 0)</f>
        <v>45779</v>
      </c>
      <c r="E107" s="27" t="n">
        <f aca="false">VLOOKUP(B107, task!A$2:I$300, 8, 0)</f>
        <v>0</v>
      </c>
      <c r="F107" s="27" t="n">
        <f aca="false">VLOOKUP(B107, task!A$2:I$300, 9, 0)</f>
        <v>0.25</v>
      </c>
      <c r="G107" s="2" t="b">
        <f aca="false">COUNTIF(expert!$A$2:$A$954, A107) &gt; 0</f>
        <v>1</v>
      </c>
      <c r="H107" s="2" t="b">
        <f aca="false">COUNTIF(task!$A$2:$A$637,B107)&gt;0</f>
        <v>1</v>
      </c>
      <c r="I107" s="2" t="b">
        <f aca="false">AND(ISNUMBER(C107), ISNUMBER(D107), C107&lt;=D107)</f>
        <v>1</v>
      </c>
    </row>
    <row r="108" customFormat="false" ht="12.75" hidden="false" customHeight="false" outlineLevel="0" collapsed="false">
      <c r="A108" s="1" t="s">
        <v>11</v>
      </c>
      <c r="B108" s="1" t="s">
        <v>131</v>
      </c>
      <c r="C108" s="26" t="n">
        <f aca="false">VLOOKUP(B108, task!A$2:I$300, 2, 0)</f>
        <v>45658</v>
      </c>
      <c r="D108" s="26" t="n">
        <f aca="false">VLOOKUP(B108, task!A$2:I$300, 3, 0)</f>
        <v>45828</v>
      </c>
      <c r="E108" s="27" t="n">
        <f aca="false">VLOOKUP(B108, task!A$2:I$300, 8, 0)</f>
        <v>0</v>
      </c>
      <c r="F108" s="27" t="n">
        <f aca="false">VLOOKUP(B108, task!A$2:I$300, 9, 0)</f>
        <v>0.25</v>
      </c>
      <c r="G108" s="2" t="b">
        <f aca="false">COUNTIF(expert!$A$2:$A$954, A108) &gt; 0</f>
        <v>1</v>
      </c>
      <c r="H108" s="2" t="b">
        <f aca="false">COUNTIF(task!$A$2:$A$637,B108)&gt;0</f>
        <v>1</v>
      </c>
      <c r="I108" s="2" t="b">
        <f aca="false">AND(ISNUMBER(C108), ISNUMBER(D108), C108&lt;=D108)</f>
        <v>1</v>
      </c>
    </row>
    <row r="109" customFormat="false" ht="12.75" hidden="false" customHeight="false" outlineLevel="0" collapsed="false">
      <c r="A109" s="1" t="s">
        <v>11</v>
      </c>
      <c r="B109" s="1" t="s">
        <v>132</v>
      </c>
      <c r="C109" s="26" t="n">
        <f aca="false">VLOOKUP(B109, task!A$2:I$300, 2, 0)</f>
        <v>45829</v>
      </c>
      <c r="D109" s="26" t="n">
        <f aca="false">VLOOKUP(B109, task!A$2:I$300, 3, 0)</f>
        <v>45874</v>
      </c>
      <c r="E109" s="27" t="n">
        <f aca="false">VLOOKUP(B109, task!A$2:I$300, 8, 0)</f>
        <v>0</v>
      </c>
      <c r="F109" s="27" t="n">
        <f aca="false">VLOOKUP(B109, task!A$2:I$300, 9, 0)</f>
        <v>0.25</v>
      </c>
      <c r="G109" s="2" t="b">
        <f aca="false">COUNTIF(expert!$A$2:$A$954, A109) &gt; 0</f>
        <v>1</v>
      </c>
      <c r="H109" s="2" t="b">
        <f aca="false">COUNTIF(task!$A$2:$A$637,B109)&gt;0</f>
        <v>1</v>
      </c>
      <c r="I109" s="2" t="b">
        <f aca="false">AND(ISNUMBER(C109), ISNUMBER(D109), C109&lt;=D109)</f>
        <v>1</v>
      </c>
    </row>
    <row r="110" customFormat="false" ht="12.75" hidden="false" customHeight="false" outlineLevel="0" collapsed="false">
      <c r="A110" s="1" t="s">
        <v>11</v>
      </c>
      <c r="B110" s="1" t="s">
        <v>133</v>
      </c>
      <c r="C110" s="26" t="n">
        <f aca="false">VLOOKUP(B110, task!A$2:I$300, 2, 0)</f>
        <v>45658</v>
      </c>
      <c r="D110" s="26" t="n">
        <f aca="false">VLOOKUP(B110, task!A$2:I$300, 3, 0)</f>
        <v>45813</v>
      </c>
      <c r="E110" s="27" t="n">
        <f aca="false">VLOOKUP(B110, task!A$2:I$300, 8, 0)</f>
        <v>0</v>
      </c>
      <c r="F110" s="27" t="n">
        <f aca="false">VLOOKUP(B110, task!A$2:I$300, 9, 0)</f>
        <v>0.25</v>
      </c>
      <c r="G110" s="2" t="b">
        <f aca="false">COUNTIF(expert!$A$2:$A$954, A110) &gt; 0</f>
        <v>1</v>
      </c>
      <c r="H110" s="2" t="b">
        <f aca="false">COUNTIF(task!$A$2:$A$637,B110)&gt;0</f>
        <v>1</v>
      </c>
      <c r="I110" s="2" t="b">
        <f aca="false">AND(ISNUMBER(C110), ISNUMBER(D110), C110&lt;=D110)</f>
        <v>1</v>
      </c>
    </row>
    <row r="111" customFormat="false" ht="12.75" hidden="false" customHeight="false" outlineLevel="0" collapsed="false">
      <c r="A111" s="1" t="s">
        <v>11</v>
      </c>
      <c r="B111" s="1" t="s">
        <v>134</v>
      </c>
      <c r="C111" s="26" t="n">
        <f aca="false">VLOOKUP(B111, task!A$2:I$300, 2, 0)</f>
        <v>45814</v>
      </c>
      <c r="D111" s="26" t="n">
        <f aca="false">VLOOKUP(B111, task!A$2:I$300, 3, 0)</f>
        <v>45844</v>
      </c>
      <c r="E111" s="27" t="n">
        <f aca="false">VLOOKUP(B111, task!A$2:I$300, 8, 0)</f>
        <v>0</v>
      </c>
      <c r="F111" s="27" t="n">
        <f aca="false">VLOOKUP(B111, task!A$2:I$300, 9, 0)</f>
        <v>0.25</v>
      </c>
      <c r="G111" s="2" t="b">
        <f aca="false">COUNTIF(expert!$A$2:$A$954, A111) &gt; 0</f>
        <v>1</v>
      </c>
      <c r="H111" s="2" t="b">
        <f aca="false">COUNTIF(task!$A$2:$A$637,B111)&gt;0</f>
        <v>1</v>
      </c>
      <c r="I111" s="2" t="b">
        <f aca="false">AND(ISNUMBER(C111), ISNUMBER(D111), C111&lt;=D111)</f>
        <v>1</v>
      </c>
    </row>
    <row r="112" customFormat="false" ht="12.75" hidden="false" customHeight="false" outlineLevel="0" collapsed="false">
      <c r="A112" s="1" t="s">
        <v>11</v>
      </c>
      <c r="B112" s="1" t="s">
        <v>135</v>
      </c>
      <c r="C112" s="26" t="n">
        <f aca="false">VLOOKUP(B112, task!A$2:I$300, 2, 0)</f>
        <v>45658</v>
      </c>
      <c r="D112" s="26" t="n">
        <f aca="false">VLOOKUP(B112, task!A$2:I$300, 3, 0)</f>
        <v>45713</v>
      </c>
      <c r="E112" s="27" t="n">
        <f aca="false">VLOOKUP(B112, task!A$2:I$300, 8, 0)</f>
        <v>0</v>
      </c>
      <c r="F112" s="27" t="n">
        <f aca="false">VLOOKUP(B112, task!A$2:I$300, 9, 0)</f>
        <v>0.25</v>
      </c>
      <c r="G112" s="2" t="b">
        <f aca="false">COUNTIF(expert!$A$2:$A$954, A112) &gt; 0</f>
        <v>1</v>
      </c>
      <c r="H112" s="2" t="b">
        <f aca="false">COUNTIF(task!$A$2:$A$637,B112)&gt;0</f>
        <v>1</v>
      </c>
      <c r="I112" s="2" t="b">
        <f aca="false">AND(ISNUMBER(C112), ISNUMBER(D112), C112&lt;=D112)</f>
        <v>1</v>
      </c>
    </row>
    <row r="113" customFormat="false" ht="12.75" hidden="false" customHeight="false" outlineLevel="0" collapsed="false">
      <c r="A113" s="1" t="s">
        <v>11</v>
      </c>
      <c r="B113" s="1" t="s">
        <v>136</v>
      </c>
      <c r="C113" s="26" t="n">
        <f aca="false">VLOOKUP(B113, task!A$2:I$300, 2, 0)</f>
        <v>45714</v>
      </c>
      <c r="D113" s="26" t="n">
        <f aca="false">VLOOKUP(B113, task!A$2:I$300, 3, 0)</f>
        <v>45759</v>
      </c>
      <c r="E113" s="27" t="n">
        <f aca="false">VLOOKUP(B113, task!A$2:I$300, 8, 0)</f>
        <v>0</v>
      </c>
      <c r="F113" s="27" t="n">
        <f aca="false">VLOOKUP(B113, task!A$2:I$300, 9, 0)</f>
        <v>0.25</v>
      </c>
      <c r="G113" s="2" t="b">
        <f aca="false">COUNTIF(expert!$A$2:$A$954, A113) &gt; 0</f>
        <v>1</v>
      </c>
      <c r="H113" s="2" t="b">
        <f aca="false">COUNTIF(task!$A$2:$A$637,B113)&gt;0</f>
        <v>1</v>
      </c>
      <c r="I113" s="2" t="b">
        <f aca="false">AND(ISNUMBER(C113), ISNUMBER(D113), C113&lt;=D113)</f>
        <v>1</v>
      </c>
    </row>
    <row r="114" customFormat="false" ht="12.75" hidden="false" customHeight="false" outlineLevel="0" collapsed="false">
      <c r="A114" s="1" t="s">
        <v>11</v>
      </c>
      <c r="B114" s="1" t="s">
        <v>137</v>
      </c>
      <c r="C114" s="26" t="n">
        <f aca="false">VLOOKUP(B114, task!A$2:I$300, 2, 0)</f>
        <v>45658</v>
      </c>
      <c r="D114" s="26" t="n">
        <f aca="false">VLOOKUP(B114, task!A$2:I$300, 3, 0)</f>
        <v>45731</v>
      </c>
      <c r="E114" s="27" t="n">
        <f aca="false">VLOOKUP(B114, task!A$2:I$300, 8, 0)</f>
        <v>0</v>
      </c>
      <c r="F114" s="27" t="n">
        <f aca="false">VLOOKUP(B114, task!A$2:I$300, 9, 0)</f>
        <v>0.25</v>
      </c>
      <c r="G114" s="2" t="b">
        <f aca="false">COUNTIF(expert!$A$2:$A$954, A114) &gt; 0</f>
        <v>1</v>
      </c>
      <c r="H114" s="2" t="b">
        <f aca="false">COUNTIF(task!$A$2:$A$637,B114)&gt;0</f>
        <v>1</v>
      </c>
      <c r="I114" s="2" t="b">
        <f aca="false">AND(ISNUMBER(C114), ISNUMBER(D114), C114&lt;=D114)</f>
        <v>1</v>
      </c>
    </row>
    <row r="115" customFormat="false" ht="12.75" hidden="false" customHeight="false" outlineLevel="0" collapsed="false">
      <c r="A115" s="1" t="s">
        <v>11</v>
      </c>
      <c r="B115" s="1" t="s">
        <v>138</v>
      </c>
      <c r="C115" s="26" t="n">
        <f aca="false">VLOOKUP(B115, task!A$2:I$300, 2, 0)</f>
        <v>45749</v>
      </c>
      <c r="D115" s="26" t="n">
        <f aca="false">VLOOKUP(B115, task!A$2:I$300, 3, 0)</f>
        <v>45794</v>
      </c>
      <c r="E115" s="27" t="n">
        <f aca="false">VLOOKUP(B115, task!A$2:I$300, 8, 0)</f>
        <v>0.25</v>
      </c>
      <c r="F115" s="27" t="n">
        <f aca="false">VLOOKUP(B115, task!A$2:I$300, 9, 0)</f>
        <v>0.5</v>
      </c>
      <c r="G115" s="2" t="b">
        <f aca="false">COUNTIF(expert!$A$2:$A$954, A115) &gt; 0</f>
        <v>1</v>
      </c>
      <c r="H115" s="2" t="b">
        <f aca="false">COUNTIF(task!$A$2:$A$637,B115)&gt;0</f>
        <v>1</v>
      </c>
      <c r="I115" s="2" t="b">
        <f aca="false">AND(ISNUMBER(C115), ISNUMBER(D115), C115&lt;=D115)</f>
        <v>1</v>
      </c>
    </row>
    <row r="116" customFormat="false" ht="12.75" hidden="false" customHeight="false" outlineLevel="0" collapsed="false">
      <c r="A116" s="1" t="s">
        <v>11</v>
      </c>
      <c r="B116" s="1" t="s">
        <v>139</v>
      </c>
      <c r="C116" s="26" t="n">
        <f aca="false">VLOOKUP(B116, task!A$2:I$300, 2, 0)</f>
        <v>45658</v>
      </c>
      <c r="D116" s="26" t="n">
        <f aca="false">VLOOKUP(B116, task!A$2:I$300, 3, 0)</f>
        <v>45789</v>
      </c>
      <c r="E116" s="27" t="n">
        <f aca="false">VLOOKUP(B116, task!A$2:I$300, 8, 0)</f>
        <v>0</v>
      </c>
      <c r="F116" s="27" t="n">
        <f aca="false">VLOOKUP(B116, task!A$2:I$300, 9, 0)</f>
        <v>0.25</v>
      </c>
      <c r="G116" s="2" t="b">
        <f aca="false">COUNTIF(expert!$A$2:$A$954, A116) &gt; 0</f>
        <v>1</v>
      </c>
      <c r="H116" s="2" t="b">
        <f aca="false">COUNTIF(task!$A$2:$A$637,B116)&gt;0</f>
        <v>1</v>
      </c>
      <c r="I116" s="2" t="b">
        <f aca="false">AND(ISNUMBER(C116), ISNUMBER(D116), C116&lt;=D116)</f>
        <v>1</v>
      </c>
    </row>
    <row r="117" customFormat="false" ht="12.75" hidden="false" customHeight="false" outlineLevel="0" collapsed="false">
      <c r="A117" s="1" t="s">
        <v>11</v>
      </c>
      <c r="B117" s="1" t="s">
        <v>140</v>
      </c>
      <c r="C117" s="26" t="n">
        <f aca="false">VLOOKUP(B117, task!A$2:I$300, 2, 0)</f>
        <v>45790</v>
      </c>
      <c r="D117" s="26" t="n">
        <f aca="false">VLOOKUP(B117, task!A$2:I$300, 3, 0)</f>
        <v>45835</v>
      </c>
      <c r="E117" s="27" t="n">
        <f aca="false">VLOOKUP(B117, task!A$2:I$300, 8, 0)</f>
        <v>0</v>
      </c>
      <c r="F117" s="27" t="n">
        <f aca="false">VLOOKUP(B117, task!A$2:I$300, 9, 0)</f>
        <v>0.25</v>
      </c>
      <c r="G117" s="2" t="b">
        <f aca="false">COUNTIF(expert!$A$2:$A$954, A117) &gt; 0</f>
        <v>1</v>
      </c>
      <c r="H117" s="2" t="b">
        <f aca="false">COUNTIF(task!$A$2:$A$637,B117)&gt;0</f>
        <v>1</v>
      </c>
      <c r="I117" s="2" t="b">
        <f aca="false">AND(ISNUMBER(C117), ISNUMBER(D117), C117&lt;=D117)</f>
        <v>1</v>
      </c>
    </row>
    <row r="118" customFormat="false" ht="12.75" hidden="false" customHeight="false" outlineLevel="0" collapsed="false">
      <c r="A118" s="1" t="s">
        <v>11</v>
      </c>
      <c r="B118" s="1" t="s">
        <v>141</v>
      </c>
      <c r="C118" s="26" t="n">
        <f aca="false">VLOOKUP(B118, task!A$2:I$300, 2, 0)</f>
        <v>45717</v>
      </c>
      <c r="D118" s="26" t="n">
        <f aca="false">VLOOKUP(B118, task!A$2:I$300, 3, 0)</f>
        <v>45740</v>
      </c>
      <c r="E118" s="27" t="n">
        <f aca="false">VLOOKUP(B118, task!A$2:I$300, 8, 0)</f>
        <v>0.75</v>
      </c>
      <c r="F118" s="27" t="n">
        <f aca="false">VLOOKUP(B118, task!A$2:I$300, 9, 0)</f>
        <v>1</v>
      </c>
      <c r="G118" s="2" t="b">
        <f aca="false">COUNTIF(expert!$A$2:$A$954, A118) &gt; 0</f>
        <v>1</v>
      </c>
      <c r="H118" s="2" t="b">
        <f aca="false">COUNTIF(task!$A$2:$A$637,B118)&gt;0</f>
        <v>1</v>
      </c>
      <c r="I118" s="2" t="b">
        <f aca="false">AND(ISNUMBER(C118), ISNUMBER(D118), C118&lt;=D118)</f>
        <v>1</v>
      </c>
    </row>
    <row r="119" customFormat="false" ht="12.75" hidden="false" customHeight="false" outlineLevel="0" collapsed="false">
      <c r="A119" s="1" t="s">
        <v>11</v>
      </c>
      <c r="B119" s="1" t="s">
        <v>142</v>
      </c>
      <c r="C119" s="26" t="n">
        <f aca="false">VLOOKUP(B119, task!A$2:I$300, 2, 0)</f>
        <v>45741</v>
      </c>
      <c r="D119" s="26" t="n">
        <f aca="false">VLOOKUP(B119, task!A$2:I$300, 3, 0)</f>
        <v>45870</v>
      </c>
      <c r="E119" s="27" t="n">
        <f aca="false">VLOOKUP(B119, task!A$2:I$300, 8, 0)</f>
        <v>0</v>
      </c>
      <c r="F119" s="27" t="n">
        <f aca="false">VLOOKUP(B119, task!A$2:I$300, 9, 0)</f>
        <v>0.25</v>
      </c>
      <c r="G119" s="2" t="b">
        <f aca="false">COUNTIF(expert!$A$2:$A$954, A119) &gt; 0</f>
        <v>1</v>
      </c>
      <c r="H119" s="2" t="b">
        <f aca="false">COUNTIF(task!$A$2:$A$637,B119)&gt;0</f>
        <v>1</v>
      </c>
      <c r="I119" s="2" t="b">
        <f aca="false">AND(ISNUMBER(C119), ISNUMBER(D119), C119&lt;=D119)</f>
        <v>1</v>
      </c>
    </row>
    <row r="120" customFormat="false" ht="12.75" hidden="false" customHeight="false" outlineLevel="0" collapsed="false">
      <c r="A120" s="1" t="s">
        <v>11</v>
      </c>
      <c r="B120" s="1" t="s">
        <v>143</v>
      </c>
      <c r="C120" s="26" t="n">
        <f aca="false">VLOOKUP(B120, task!A$2:I$300, 2, 0)</f>
        <v>45871</v>
      </c>
      <c r="D120" s="26" t="n">
        <f aca="false">VLOOKUP(B120, task!A$2:I$300, 3, 0)</f>
        <v>45916</v>
      </c>
      <c r="E120" s="27" t="n">
        <f aca="false">VLOOKUP(B120, task!A$2:I$300, 8, 0)</f>
        <v>0</v>
      </c>
      <c r="F120" s="27" t="n">
        <f aca="false">VLOOKUP(B120, task!A$2:I$300, 9, 0)</f>
        <v>0.25</v>
      </c>
      <c r="G120" s="2" t="b">
        <f aca="false">COUNTIF(expert!$A$2:$A$954, A120) &gt; 0</f>
        <v>1</v>
      </c>
      <c r="H120" s="2" t="b">
        <f aca="false">COUNTIF(task!$A$2:$A$637,B120)&gt;0</f>
        <v>1</v>
      </c>
      <c r="I120" s="2" t="b">
        <f aca="false">AND(ISNUMBER(C120), ISNUMBER(D120), C120&lt;=D120)</f>
        <v>1</v>
      </c>
    </row>
    <row r="121" customFormat="false" ht="12.75" hidden="false" customHeight="false" outlineLevel="0" collapsed="false">
      <c r="A121" s="1" t="s">
        <v>11</v>
      </c>
      <c r="B121" s="1" t="s">
        <v>144</v>
      </c>
      <c r="C121" s="26" t="n">
        <f aca="false">VLOOKUP(B121, task!A$2:I$300, 2, 0)</f>
        <v>45737</v>
      </c>
      <c r="D121" s="26" t="n">
        <f aca="false">VLOOKUP(B121, task!A$2:I$300, 3, 0)</f>
        <v>45766</v>
      </c>
      <c r="E121" s="27" t="n">
        <f aca="false">VLOOKUP(B121, task!A$2:I$300, 8, 0)</f>
        <v>1.5</v>
      </c>
      <c r="F121" s="27" t="n">
        <f aca="false">VLOOKUP(B121, task!A$2:I$300, 9, 0)</f>
        <v>1.75</v>
      </c>
      <c r="G121" s="2" t="b">
        <f aca="false">COUNTIF(expert!$A$2:$A$954, A121) &gt; 0</f>
        <v>1</v>
      </c>
      <c r="H121" s="2" t="b">
        <f aca="false">COUNTIF(task!$A$2:$A$637,B121)&gt;0</f>
        <v>1</v>
      </c>
      <c r="I121" s="2" t="b">
        <f aca="false">AND(ISNUMBER(C121), ISNUMBER(D121), C121&lt;=D121)</f>
        <v>1</v>
      </c>
    </row>
    <row r="122" customFormat="false" ht="12.75" hidden="false" customHeight="false" outlineLevel="0" collapsed="false">
      <c r="A122" s="1" t="s">
        <v>11</v>
      </c>
      <c r="B122" s="1" t="s">
        <v>145</v>
      </c>
      <c r="C122" s="26" t="n">
        <f aca="false">VLOOKUP(B122, task!A$2:I$300, 2, 0)</f>
        <v>45767</v>
      </c>
      <c r="D122" s="26" t="n">
        <f aca="false">VLOOKUP(B122, task!A$2:I$300, 3, 0)</f>
        <v>45962</v>
      </c>
      <c r="E122" s="27" t="n">
        <f aca="false">VLOOKUP(B122, task!A$2:I$300, 8, 0)</f>
        <v>0</v>
      </c>
      <c r="F122" s="27" t="n">
        <f aca="false">VLOOKUP(B122, task!A$2:I$300, 9, 0)</f>
        <v>0.25</v>
      </c>
      <c r="G122" s="2" t="b">
        <f aca="false">COUNTIF(expert!$A$2:$A$954, A122) &gt; 0</f>
        <v>1</v>
      </c>
      <c r="H122" s="2" t="b">
        <f aca="false">COUNTIF(task!$A$2:$A$637,B122)&gt;0</f>
        <v>1</v>
      </c>
      <c r="I122" s="2" t="b">
        <f aca="false">AND(ISNUMBER(C122), ISNUMBER(D122), C122&lt;=D122)</f>
        <v>1</v>
      </c>
    </row>
    <row r="123" customFormat="false" ht="12.75" hidden="false" customHeight="false" outlineLevel="0" collapsed="false">
      <c r="A123" s="1" t="s">
        <v>11</v>
      </c>
      <c r="B123" s="1" t="s">
        <v>146</v>
      </c>
      <c r="C123" s="26" t="n">
        <f aca="false">VLOOKUP(B123, task!A$2:I$300, 2, 0)</f>
        <v>45963</v>
      </c>
      <c r="D123" s="26" t="n">
        <f aca="false">VLOOKUP(B123, task!A$2:I$300, 3, 0)</f>
        <v>45991</v>
      </c>
      <c r="E123" s="27" t="n">
        <f aca="false">VLOOKUP(B123, task!A$2:I$300, 8, 0)</f>
        <v>0.25</v>
      </c>
      <c r="F123" s="27" t="n">
        <f aca="false">VLOOKUP(B123, task!A$2:I$300, 9, 0)</f>
        <v>0.5</v>
      </c>
      <c r="G123" s="2" t="b">
        <f aca="false">COUNTIF(expert!$A$2:$A$954, A123) &gt; 0</f>
        <v>1</v>
      </c>
      <c r="H123" s="2" t="b">
        <f aca="false">COUNTIF(task!$A$2:$A$637,B123)&gt;0</f>
        <v>1</v>
      </c>
      <c r="I123" s="2" t="b">
        <f aca="false">AND(ISNUMBER(C123), ISNUMBER(D123), C123&lt;=D123)</f>
        <v>1</v>
      </c>
    </row>
    <row r="124" customFormat="false" ht="12.75" hidden="false" customHeight="false" outlineLevel="0" collapsed="false">
      <c r="A124" s="1" t="s">
        <v>11</v>
      </c>
      <c r="B124" s="1" t="s">
        <v>147</v>
      </c>
      <c r="C124" s="26" t="n">
        <f aca="false">VLOOKUP(B124, task!A$2:I$300, 2, 0)</f>
        <v>45737</v>
      </c>
      <c r="D124" s="26" t="n">
        <f aca="false">VLOOKUP(B124, task!A$2:I$300, 3, 0)</f>
        <v>45766</v>
      </c>
      <c r="E124" s="27" t="n">
        <f aca="false">VLOOKUP(B124, task!A$2:I$300, 8, 0)</f>
        <v>0.5</v>
      </c>
      <c r="F124" s="27" t="n">
        <f aca="false">VLOOKUP(B124, task!A$2:I$300, 9, 0)</f>
        <v>0.75</v>
      </c>
      <c r="G124" s="2" t="b">
        <f aca="false">COUNTIF(expert!$A$2:$A$954, A124) &gt; 0</f>
        <v>1</v>
      </c>
      <c r="H124" s="2" t="b">
        <f aca="false">COUNTIF(task!$A$2:$A$637,B124)&gt;0</f>
        <v>1</v>
      </c>
      <c r="I124" s="2" t="b">
        <f aca="false">AND(ISNUMBER(C124), ISNUMBER(D124), C124&lt;=D124)</f>
        <v>1</v>
      </c>
    </row>
    <row r="125" customFormat="false" ht="12.75" hidden="false" customHeight="false" outlineLevel="0" collapsed="false">
      <c r="A125" s="1" t="s">
        <v>11</v>
      </c>
      <c r="B125" s="1" t="s">
        <v>148</v>
      </c>
      <c r="C125" s="26" t="n">
        <f aca="false">VLOOKUP(B125, task!A$2:I$300, 2, 0)</f>
        <v>45767</v>
      </c>
      <c r="D125" s="26" t="n">
        <f aca="false">VLOOKUP(B125, task!A$2:I$300, 3, 0)</f>
        <v>45962</v>
      </c>
      <c r="E125" s="27" t="n">
        <f aca="false">VLOOKUP(B125, task!A$2:I$300, 8, 0)</f>
        <v>0</v>
      </c>
      <c r="F125" s="27" t="n">
        <f aca="false">VLOOKUP(B125, task!A$2:I$300, 9, 0)</f>
        <v>0.25</v>
      </c>
      <c r="G125" s="2" t="b">
        <f aca="false">COUNTIF(expert!$A$2:$A$954, A125) &gt; 0</f>
        <v>1</v>
      </c>
      <c r="H125" s="2" t="b">
        <f aca="false">COUNTIF(task!$A$2:$A$637,B125)&gt;0</f>
        <v>1</v>
      </c>
      <c r="I125" s="2" t="b">
        <f aca="false">AND(ISNUMBER(C125), ISNUMBER(D125), C125&lt;=D125)</f>
        <v>1</v>
      </c>
    </row>
    <row r="126" customFormat="false" ht="12.75" hidden="false" customHeight="false" outlineLevel="0" collapsed="false">
      <c r="A126" s="1" t="s">
        <v>11</v>
      </c>
      <c r="B126" s="1" t="s">
        <v>149</v>
      </c>
      <c r="C126" s="26" t="n">
        <f aca="false">VLOOKUP(B126, task!A$2:I$300, 2, 0)</f>
        <v>45963</v>
      </c>
      <c r="D126" s="26" t="n">
        <f aca="false">VLOOKUP(B126, task!A$2:I$300, 3, 0)</f>
        <v>45991</v>
      </c>
      <c r="E126" s="27" t="n">
        <f aca="false">VLOOKUP(B126, task!A$2:I$300, 8, 0)</f>
        <v>0.25</v>
      </c>
      <c r="F126" s="27" t="n">
        <f aca="false">VLOOKUP(B126, task!A$2:I$300, 9, 0)</f>
        <v>0.5</v>
      </c>
      <c r="G126" s="2" t="b">
        <f aca="false">COUNTIF(expert!$A$2:$A$954, A126) &gt; 0</f>
        <v>1</v>
      </c>
      <c r="H126" s="2" t="b">
        <f aca="false">COUNTIF(task!$A$2:$A$637,B126)&gt;0</f>
        <v>1</v>
      </c>
      <c r="I126" s="2" t="b">
        <f aca="false">AND(ISNUMBER(C126), ISNUMBER(D126), C126&lt;=D126)</f>
        <v>1</v>
      </c>
    </row>
    <row r="127" customFormat="false" ht="12.75" hidden="false" customHeight="false" outlineLevel="0" collapsed="false">
      <c r="A127" s="1" t="s">
        <v>12</v>
      </c>
      <c r="B127" s="1" t="s">
        <v>150</v>
      </c>
      <c r="C127" s="26" t="n">
        <f aca="false">VLOOKUP(B127, task!A$2:I$300, 2, 0)</f>
        <v>45658</v>
      </c>
      <c r="D127" s="26" t="n">
        <f aca="false">VLOOKUP(B127, task!A$2:I$300, 3, 0)</f>
        <v>45748</v>
      </c>
      <c r="E127" s="27" t="n">
        <f aca="false">VLOOKUP(B127, task!A$2:I$300, 8, 0)</f>
        <v>0</v>
      </c>
      <c r="F127" s="27" t="n">
        <f aca="false">VLOOKUP(B127, task!A$2:I$300, 9, 0)</f>
        <v>0.25</v>
      </c>
      <c r="G127" s="2" t="b">
        <f aca="false">COUNTIF(expert!$A$2:$A$954, A127) &gt; 0</f>
        <v>1</v>
      </c>
      <c r="H127" s="2" t="b">
        <f aca="false">COUNTIF(task!$A$2:$A$637,B127)&gt;0</f>
        <v>1</v>
      </c>
      <c r="I127" s="2" t="b">
        <f aca="false">AND(ISNUMBER(C127), ISNUMBER(D127), C127&lt;=D127)</f>
        <v>1</v>
      </c>
    </row>
    <row r="128" customFormat="false" ht="12.75" hidden="false" customHeight="false" outlineLevel="0" collapsed="false">
      <c r="A128" s="1" t="s">
        <v>12</v>
      </c>
      <c r="B128" s="1" t="s">
        <v>151</v>
      </c>
      <c r="C128" s="26" t="n">
        <f aca="false">VLOOKUP(B128, task!A$2:I$300, 2, 0)</f>
        <v>45749</v>
      </c>
      <c r="D128" s="26" t="n">
        <f aca="false">VLOOKUP(B128, task!A$2:I$300, 3, 0)</f>
        <v>45779</v>
      </c>
      <c r="E128" s="27" t="n">
        <f aca="false">VLOOKUP(B128, task!A$2:I$300, 8, 0)</f>
        <v>0.25</v>
      </c>
      <c r="F128" s="27" t="n">
        <f aca="false">VLOOKUP(B128, task!A$2:I$300, 9, 0)</f>
        <v>0.5</v>
      </c>
      <c r="G128" s="2" t="b">
        <f aca="false">COUNTIF(expert!$A$2:$A$954, A128) &gt; 0</f>
        <v>1</v>
      </c>
      <c r="H128" s="2" t="b">
        <f aca="false">COUNTIF(task!$A$2:$A$637,B128)&gt;0</f>
        <v>1</v>
      </c>
      <c r="I128" s="2" t="b">
        <f aca="false">AND(ISNUMBER(C128), ISNUMBER(D128), C128&lt;=D128)</f>
        <v>1</v>
      </c>
    </row>
    <row r="129" customFormat="false" ht="12.75" hidden="false" customHeight="false" outlineLevel="0" collapsed="false">
      <c r="A129" s="1" t="s">
        <v>12</v>
      </c>
      <c r="B129" s="1" t="s">
        <v>152</v>
      </c>
      <c r="C129" s="26" t="n">
        <f aca="false">VLOOKUP(B129, task!A$2:I$300, 2, 0)</f>
        <v>45658</v>
      </c>
      <c r="D129" s="26" t="n">
        <f aca="false">VLOOKUP(B129, task!A$2:I$300, 3, 0)</f>
        <v>45901</v>
      </c>
      <c r="E129" s="27" t="n">
        <f aca="false">VLOOKUP(B129, task!A$2:I$300, 8, 0)</f>
        <v>0</v>
      </c>
      <c r="F129" s="27" t="n">
        <f aca="false">VLOOKUP(B129, task!A$2:I$300, 9, 0)</f>
        <v>0.25</v>
      </c>
      <c r="G129" s="2" t="b">
        <f aca="false">COUNTIF(expert!$A$2:$A$954, A129) &gt; 0</f>
        <v>1</v>
      </c>
      <c r="H129" s="2" t="b">
        <f aca="false">COUNTIF(task!$A$2:$A$637,B129)&gt;0</f>
        <v>1</v>
      </c>
      <c r="I129" s="2" t="b">
        <f aca="false">AND(ISNUMBER(C129), ISNUMBER(D129), C129&lt;=D129)</f>
        <v>1</v>
      </c>
    </row>
    <row r="130" customFormat="false" ht="12.75" hidden="false" customHeight="false" outlineLevel="0" collapsed="false">
      <c r="A130" s="1" t="s">
        <v>12</v>
      </c>
      <c r="B130" s="1" t="s">
        <v>153</v>
      </c>
      <c r="C130" s="26" t="n">
        <f aca="false">VLOOKUP(B130, task!A$2:I$300, 2, 0)</f>
        <v>45902</v>
      </c>
      <c r="D130" s="26" t="n">
        <f aca="false">VLOOKUP(B130, task!A$2:I$300, 3, 0)</f>
        <v>45947</v>
      </c>
      <c r="E130" s="27" t="n">
        <f aca="false">VLOOKUP(B130, task!A$2:I$300, 8, 0)</f>
        <v>0</v>
      </c>
      <c r="F130" s="27" t="n">
        <f aca="false">VLOOKUP(B130, task!A$2:I$300, 9, 0)</f>
        <v>0.25</v>
      </c>
      <c r="G130" s="2" t="b">
        <f aca="false">COUNTIF(expert!$A$2:$A$954, A130) &gt; 0</f>
        <v>1</v>
      </c>
      <c r="H130" s="2" t="b">
        <f aca="false">COUNTIF(task!$A$2:$A$637,B130)&gt;0</f>
        <v>1</v>
      </c>
      <c r="I130" s="2" t="b">
        <f aca="false">AND(ISNUMBER(C130), ISNUMBER(D130), C130&lt;=D130)</f>
        <v>1</v>
      </c>
    </row>
    <row r="131" customFormat="false" ht="12.75" hidden="false" customHeight="false" outlineLevel="0" collapsed="false">
      <c r="A131" s="1" t="s">
        <v>12</v>
      </c>
      <c r="B131" s="1" t="s">
        <v>154</v>
      </c>
      <c r="C131" s="26" t="n">
        <f aca="false">VLOOKUP(B131, task!A$2:I$300, 2, 0)</f>
        <v>45658</v>
      </c>
      <c r="D131" s="26" t="n">
        <f aca="false">VLOOKUP(B131, task!A$2:I$300, 3, 0)</f>
        <v>45931</v>
      </c>
      <c r="E131" s="27" t="n">
        <f aca="false">VLOOKUP(B131, task!A$2:I$300, 8, 0)</f>
        <v>0</v>
      </c>
      <c r="F131" s="27" t="n">
        <f aca="false">VLOOKUP(B131, task!A$2:I$300, 9, 0)</f>
        <v>0.25</v>
      </c>
      <c r="G131" s="2" t="b">
        <f aca="false">COUNTIF(expert!$A$2:$A$954, A131) &gt; 0</f>
        <v>1</v>
      </c>
      <c r="H131" s="2" t="b">
        <f aca="false">COUNTIF(task!$A$2:$A$637,B131)&gt;0</f>
        <v>1</v>
      </c>
      <c r="I131" s="2" t="b">
        <f aca="false">AND(ISNUMBER(C131), ISNUMBER(D131), C131&lt;=D131)</f>
        <v>1</v>
      </c>
    </row>
    <row r="132" customFormat="false" ht="12.75" hidden="false" customHeight="false" outlineLevel="0" collapsed="false">
      <c r="A132" s="1" t="s">
        <v>12</v>
      </c>
      <c r="B132" s="1" t="s">
        <v>155</v>
      </c>
      <c r="C132" s="26" t="n">
        <f aca="false">VLOOKUP(B132, task!A$2:I$300, 2, 0)</f>
        <v>45932</v>
      </c>
      <c r="D132" s="26" t="n">
        <f aca="false">VLOOKUP(B132, task!A$2:I$300, 3, 0)</f>
        <v>45962</v>
      </c>
      <c r="E132" s="27" t="n">
        <f aca="false">VLOOKUP(B132, task!A$2:I$300, 8, 0)</f>
        <v>0.5</v>
      </c>
      <c r="F132" s="27" t="n">
        <f aca="false">VLOOKUP(B132, task!A$2:I$300, 9, 0)</f>
        <v>0.75</v>
      </c>
      <c r="G132" s="2" t="b">
        <f aca="false">COUNTIF(expert!$A$2:$A$954, A132) &gt; 0</f>
        <v>1</v>
      </c>
      <c r="H132" s="2" t="b">
        <f aca="false">COUNTIF(task!$A$2:$A$637,B132)&gt;0</f>
        <v>1</v>
      </c>
      <c r="I132" s="2" t="b">
        <f aca="false">AND(ISNUMBER(C132), ISNUMBER(D132), C132&lt;=D132)</f>
        <v>1</v>
      </c>
    </row>
    <row r="133" customFormat="false" ht="12.75" hidden="false" customHeight="false" outlineLevel="0" collapsed="false">
      <c r="A133" s="1" t="s">
        <v>12</v>
      </c>
      <c r="B133" s="1" t="s">
        <v>156</v>
      </c>
      <c r="C133" s="26" t="n">
        <f aca="false">VLOOKUP(B133, task!A$2:I$300, 2, 0)</f>
        <v>45698</v>
      </c>
      <c r="D133" s="26" t="n">
        <f aca="false">VLOOKUP(B133, task!A$2:I$300, 3, 0)</f>
        <v>45715</v>
      </c>
      <c r="E133" s="27" t="n">
        <f aca="false">VLOOKUP(B133, task!A$2:I$300, 8, 0)</f>
        <v>0.5</v>
      </c>
      <c r="F133" s="27" t="n">
        <f aca="false">VLOOKUP(B133, task!A$2:I$300, 9, 0)</f>
        <v>0.75</v>
      </c>
      <c r="G133" s="2" t="b">
        <f aca="false">COUNTIF(expert!$A$2:$A$954, A133) &gt; 0</f>
        <v>1</v>
      </c>
      <c r="H133" s="2" t="b">
        <f aca="false">COUNTIF(task!$A$2:$A$637,B133)&gt;0</f>
        <v>1</v>
      </c>
      <c r="I133" s="2" t="b">
        <f aca="false">AND(ISNUMBER(C133), ISNUMBER(D133), C133&lt;=D133)</f>
        <v>1</v>
      </c>
    </row>
    <row r="134" customFormat="false" ht="12.75" hidden="false" customHeight="false" outlineLevel="0" collapsed="false">
      <c r="A134" s="1" t="s">
        <v>12</v>
      </c>
      <c r="B134" s="1" t="s">
        <v>157</v>
      </c>
      <c r="C134" s="26" t="n">
        <f aca="false">VLOOKUP(B134, task!A$2:I$300, 2, 0)</f>
        <v>45716</v>
      </c>
      <c r="D134" s="26" t="n">
        <f aca="false">VLOOKUP(B134, task!A$2:I$300, 3, 0)</f>
        <v>45838</v>
      </c>
      <c r="E134" s="27" t="n">
        <f aca="false">VLOOKUP(B134, task!A$2:I$300, 8, 0)</f>
        <v>0</v>
      </c>
      <c r="F134" s="27" t="n">
        <f aca="false">VLOOKUP(B134, task!A$2:I$300, 9, 0)</f>
        <v>0.25</v>
      </c>
      <c r="G134" s="2" t="b">
        <f aca="false">COUNTIF(expert!$A$2:$A$954, A134) &gt; 0</f>
        <v>1</v>
      </c>
      <c r="H134" s="2" t="b">
        <f aca="false">COUNTIF(task!$A$2:$A$637,B134)&gt;0</f>
        <v>1</v>
      </c>
      <c r="I134" s="2" t="b">
        <f aca="false">AND(ISNUMBER(C134), ISNUMBER(D134), C134&lt;=D134)</f>
        <v>1</v>
      </c>
    </row>
    <row r="135" customFormat="false" ht="12.75" hidden="false" customHeight="false" outlineLevel="0" collapsed="false">
      <c r="A135" s="1" t="s">
        <v>12</v>
      </c>
      <c r="B135" s="1" t="s">
        <v>158</v>
      </c>
      <c r="C135" s="26" t="n">
        <f aca="false">VLOOKUP(B135, task!A$2:I$300, 2, 0)</f>
        <v>45839</v>
      </c>
      <c r="D135" s="26" t="n">
        <f aca="false">VLOOKUP(B135, task!A$2:I$300, 3, 0)</f>
        <v>45884</v>
      </c>
      <c r="E135" s="27" t="n">
        <f aca="false">VLOOKUP(B135, task!A$2:I$300, 8, 0)</f>
        <v>0</v>
      </c>
      <c r="F135" s="27" t="n">
        <f aca="false">VLOOKUP(B135, task!A$2:I$300, 9, 0)</f>
        <v>0.25</v>
      </c>
      <c r="G135" s="2" t="b">
        <f aca="false">COUNTIF(expert!$A$2:$A$954, A135) &gt; 0</f>
        <v>1</v>
      </c>
      <c r="H135" s="2" t="b">
        <f aca="false">COUNTIF(task!$A$2:$A$637,B135)&gt;0</f>
        <v>1</v>
      </c>
      <c r="I135" s="2" t="b">
        <f aca="false">AND(ISNUMBER(C135), ISNUMBER(D135), C135&lt;=D135)</f>
        <v>1</v>
      </c>
    </row>
    <row r="136" customFormat="false" ht="12.75" hidden="false" customHeight="false" outlineLevel="0" collapsed="false">
      <c r="A136" s="1" t="s">
        <v>12</v>
      </c>
      <c r="B136" s="1" t="s">
        <v>159</v>
      </c>
      <c r="C136" s="26" t="n">
        <f aca="false">VLOOKUP(B136, task!A$2:I$300, 2, 0)</f>
        <v>45803</v>
      </c>
      <c r="D136" s="26" t="n">
        <f aca="false">VLOOKUP(B136, task!A$2:I$300, 3, 0)</f>
        <v>45822</v>
      </c>
      <c r="E136" s="27" t="n">
        <f aca="false">VLOOKUP(B136, task!A$2:I$300, 8, 0)</f>
        <v>0.5</v>
      </c>
      <c r="F136" s="27" t="n">
        <f aca="false">VLOOKUP(B136, task!A$2:I$300, 9, 0)</f>
        <v>0.75</v>
      </c>
      <c r="G136" s="2" t="b">
        <f aca="false">COUNTIF(expert!$A$2:$A$954, A136) &gt; 0</f>
        <v>1</v>
      </c>
      <c r="H136" s="2" t="b">
        <f aca="false">COUNTIF(task!$A$2:$A$637,B136)&gt;0</f>
        <v>1</v>
      </c>
      <c r="I136" s="2" t="b">
        <f aca="false">AND(ISNUMBER(C136), ISNUMBER(D136), C136&lt;=D136)</f>
        <v>1</v>
      </c>
    </row>
    <row r="137" customFormat="false" ht="12.75" hidden="false" customHeight="false" outlineLevel="0" collapsed="false">
      <c r="A137" s="1" t="s">
        <v>12</v>
      </c>
      <c r="B137" s="1" t="s">
        <v>160</v>
      </c>
      <c r="C137" s="26" t="n">
        <f aca="false">VLOOKUP(B137, task!A$2:I$300, 2, 0)</f>
        <v>45823</v>
      </c>
      <c r="D137" s="26" t="n">
        <f aca="false">VLOOKUP(B137, task!A$2:I$300, 3, 0)</f>
        <v>46021</v>
      </c>
      <c r="E137" s="27" t="n">
        <f aca="false">VLOOKUP(B137, task!A$2:I$300, 8, 0)</f>
        <v>0</v>
      </c>
      <c r="F137" s="27" t="n">
        <f aca="false">VLOOKUP(B137, task!A$2:I$300, 9, 0)</f>
        <v>0.25</v>
      </c>
      <c r="G137" s="2" t="b">
        <f aca="false">COUNTIF(expert!$A$2:$A$954, A137) &gt; 0</f>
        <v>1</v>
      </c>
      <c r="H137" s="2" t="b">
        <f aca="false">COUNTIF(task!$A$2:$A$637,B137)&gt;0</f>
        <v>1</v>
      </c>
      <c r="I137" s="2" t="b">
        <f aca="false">AND(ISNUMBER(C137), ISNUMBER(D137), C137&lt;=D137)</f>
        <v>1</v>
      </c>
    </row>
    <row r="138" customFormat="false" ht="12.75" hidden="false" customHeight="false" outlineLevel="0" collapsed="false">
      <c r="A138" s="1" t="s">
        <v>12</v>
      </c>
      <c r="B138" s="1" t="s">
        <v>161</v>
      </c>
      <c r="C138" s="26" t="n">
        <f aca="false">VLOOKUP(B138, task!A$2:I$300, 2, 0)</f>
        <v>46022</v>
      </c>
      <c r="D138" s="26" t="n">
        <f aca="false">VLOOKUP(B138, task!A$2:I$300, 3, 0)</f>
        <v>46053</v>
      </c>
      <c r="E138" s="27" t="n">
        <f aca="false">VLOOKUP(B138, task!A$2:I$300, 8, 0)</f>
        <v>0</v>
      </c>
      <c r="F138" s="27" t="n">
        <f aca="false">VLOOKUP(B138, task!A$2:I$300, 9, 0)</f>
        <v>0.25</v>
      </c>
      <c r="G138" s="2" t="b">
        <f aca="false">COUNTIF(expert!$A$2:$A$954, A138) &gt; 0</f>
        <v>1</v>
      </c>
      <c r="H138" s="2" t="b">
        <f aca="false">COUNTIF(task!$A$2:$A$637,B138)&gt;0</f>
        <v>1</v>
      </c>
      <c r="I138" s="2" t="b">
        <f aca="false">AND(ISNUMBER(C138), ISNUMBER(D138), C138&lt;=D138)</f>
        <v>1</v>
      </c>
    </row>
    <row r="139" customFormat="false" ht="12.75" hidden="false" customHeight="false" outlineLevel="0" collapsed="false">
      <c r="A139" s="1" t="s">
        <v>12</v>
      </c>
      <c r="B139" s="1" t="s">
        <v>162</v>
      </c>
      <c r="C139" s="26" t="n">
        <f aca="false">VLOOKUP(B139, task!A$2:I$300, 2, 0)</f>
        <v>45833</v>
      </c>
      <c r="D139" s="26" t="n">
        <f aca="false">VLOOKUP(B139, task!A$2:I$300, 3, 0)</f>
        <v>45847</v>
      </c>
      <c r="E139" s="27" t="n">
        <f aca="false">VLOOKUP(B139, task!A$2:I$300, 8, 0)</f>
        <v>0.75</v>
      </c>
      <c r="F139" s="27" t="n">
        <f aca="false">VLOOKUP(B139, task!A$2:I$300, 9, 0)</f>
        <v>1</v>
      </c>
      <c r="G139" s="2" t="b">
        <f aca="false">COUNTIF(expert!$A$2:$A$954, A139) &gt; 0</f>
        <v>1</v>
      </c>
      <c r="H139" s="2" t="b">
        <f aca="false">COUNTIF(task!$A$2:$A$637,B139)&gt;0</f>
        <v>1</v>
      </c>
      <c r="I139" s="2" t="b">
        <f aca="false">AND(ISNUMBER(C139), ISNUMBER(D139), C139&lt;=D139)</f>
        <v>1</v>
      </c>
    </row>
    <row r="140" customFormat="false" ht="12.75" hidden="false" customHeight="false" outlineLevel="0" collapsed="false">
      <c r="A140" s="1" t="s">
        <v>12</v>
      </c>
      <c r="B140" s="1" t="s">
        <v>163</v>
      </c>
      <c r="C140" s="26" t="n">
        <f aca="false">VLOOKUP(B140, task!A$2:I$300, 2, 0)</f>
        <v>45848</v>
      </c>
      <c r="D140" s="26" t="n">
        <f aca="false">VLOOKUP(B140, task!A$2:I$300, 3, 0)</f>
        <v>46021</v>
      </c>
      <c r="E140" s="27" t="n">
        <f aca="false">VLOOKUP(B140, task!A$2:I$300, 8, 0)</f>
        <v>0</v>
      </c>
      <c r="F140" s="27" t="n">
        <f aca="false">VLOOKUP(B140, task!A$2:I$300, 9, 0)</f>
        <v>0.25</v>
      </c>
      <c r="G140" s="2" t="b">
        <f aca="false">COUNTIF(expert!$A$2:$A$954, A140) &gt; 0</f>
        <v>1</v>
      </c>
      <c r="H140" s="2" t="b">
        <f aca="false">COUNTIF(task!$A$2:$A$637,B140)&gt;0</f>
        <v>1</v>
      </c>
      <c r="I140" s="2" t="b">
        <f aca="false">AND(ISNUMBER(C140), ISNUMBER(D140), C140&lt;=D140)</f>
        <v>1</v>
      </c>
    </row>
    <row r="141" customFormat="false" ht="12.75" hidden="false" customHeight="false" outlineLevel="0" collapsed="false">
      <c r="A141" s="1" t="s">
        <v>12</v>
      </c>
      <c r="B141" s="1" t="s">
        <v>164</v>
      </c>
      <c r="C141" s="26" t="n">
        <f aca="false">VLOOKUP(B141, task!A$2:I$300, 2, 0)</f>
        <v>46022</v>
      </c>
      <c r="D141" s="26" t="n">
        <f aca="false">VLOOKUP(B141, task!A$2:I$300, 3, 0)</f>
        <v>46053</v>
      </c>
      <c r="E141" s="27" t="n">
        <f aca="false">VLOOKUP(B141, task!A$2:I$300, 8, 0)</f>
        <v>0.25</v>
      </c>
      <c r="F141" s="27" t="n">
        <f aca="false">VLOOKUP(B141, task!A$2:I$300, 9, 0)</f>
        <v>0.5</v>
      </c>
      <c r="G141" s="2" t="b">
        <f aca="false">COUNTIF(expert!$A$2:$A$954, A141) &gt; 0</f>
        <v>1</v>
      </c>
      <c r="H141" s="2" t="b">
        <f aca="false">COUNTIF(task!$A$2:$A$637,B141)&gt;0</f>
        <v>1</v>
      </c>
      <c r="I141" s="2" t="b">
        <f aca="false">AND(ISNUMBER(C141), ISNUMBER(D141), C141&lt;=D141)</f>
        <v>1</v>
      </c>
    </row>
    <row r="142" customFormat="false" ht="12.75" hidden="false" customHeight="false" outlineLevel="0" collapsed="false">
      <c r="A142" s="1" t="s">
        <v>13</v>
      </c>
      <c r="B142" s="1" t="s">
        <v>165</v>
      </c>
      <c r="C142" s="26" t="n">
        <f aca="false">VLOOKUP(B142, task!A$2:I$300, 2, 0)</f>
        <v>45684</v>
      </c>
      <c r="D142" s="26" t="n">
        <f aca="false">VLOOKUP(B142, task!A$2:I$300, 3, 0)</f>
        <v>45689</v>
      </c>
      <c r="E142" s="27" t="n">
        <f aca="false">VLOOKUP(B142, task!A$2:I$300, 8, 0)</f>
        <v>2.25</v>
      </c>
      <c r="F142" s="27" t="n">
        <f aca="false">VLOOKUP(B142, task!A$2:I$300, 9, 0)</f>
        <v>2.5</v>
      </c>
      <c r="G142" s="2" t="b">
        <f aca="false">COUNTIF(expert!$A$2:$A$954, A142) &gt; 0</f>
        <v>1</v>
      </c>
      <c r="H142" s="2" t="b">
        <f aca="false">COUNTIF(task!$A$2:$A$637,B142)&gt;0</f>
        <v>1</v>
      </c>
      <c r="I142" s="2" t="b">
        <f aca="false">AND(ISNUMBER(C142), ISNUMBER(D142), C142&lt;=D142)</f>
        <v>1</v>
      </c>
    </row>
    <row r="143" customFormat="false" ht="12.75" hidden="false" customHeight="false" outlineLevel="0" collapsed="false">
      <c r="A143" s="1" t="s">
        <v>13</v>
      </c>
      <c r="B143" s="1" t="s">
        <v>166</v>
      </c>
      <c r="C143" s="26" t="n">
        <f aca="false">VLOOKUP(B143, task!A$2:I$300, 2, 0)</f>
        <v>45690</v>
      </c>
      <c r="D143" s="26" t="n">
        <f aca="false">VLOOKUP(B143, task!A$2:I$300, 3, 0)</f>
        <v>45735</v>
      </c>
      <c r="E143" s="27" t="n">
        <f aca="false">VLOOKUP(B143, task!A$2:I$300, 8, 0)</f>
        <v>0.5</v>
      </c>
      <c r="F143" s="27" t="n">
        <f aca="false">VLOOKUP(B143, task!A$2:I$300, 9, 0)</f>
        <v>0.75</v>
      </c>
      <c r="G143" s="2" t="b">
        <f aca="false">COUNTIF(expert!$A$2:$A$954, A143) &gt; 0</f>
        <v>1</v>
      </c>
      <c r="H143" s="2" t="b">
        <f aca="false">COUNTIF(task!$A$2:$A$637,B143)&gt;0</f>
        <v>1</v>
      </c>
      <c r="I143" s="2" t="b">
        <f aca="false">AND(ISNUMBER(C143), ISNUMBER(D143), C143&lt;=D143)</f>
        <v>1</v>
      </c>
    </row>
    <row r="144" customFormat="false" ht="12.75" hidden="false" customHeight="false" outlineLevel="0" collapsed="false">
      <c r="A144" s="1" t="s">
        <v>13</v>
      </c>
      <c r="B144" s="1" t="s">
        <v>167</v>
      </c>
      <c r="C144" s="26" t="n">
        <f aca="false">VLOOKUP(B144, task!A$2:I$300, 2, 0)</f>
        <v>45736</v>
      </c>
      <c r="D144" s="26" t="n">
        <f aca="false">VLOOKUP(B144, task!A$2:I$300, 3, 0)</f>
        <v>45748</v>
      </c>
      <c r="E144" s="27" t="n">
        <f aca="false">VLOOKUP(B144, task!A$2:I$300, 8, 0)</f>
        <v>0.75</v>
      </c>
      <c r="F144" s="27" t="n">
        <f aca="false">VLOOKUP(B144, task!A$2:I$300, 9, 0)</f>
        <v>1</v>
      </c>
      <c r="G144" s="2" t="b">
        <f aca="false">COUNTIF(expert!$A$2:$A$954, A144) &gt; 0</f>
        <v>1</v>
      </c>
      <c r="H144" s="2" t="b">
        <f aca="false">COUNTIF(task!$A$2:$A$637,B144)&gt;0</f>
        <v>1</v>
      </c>
      <c r="I144" s="2" t="b">
        <f aca="false">AND(ISNUMBER(C144), ISNUMBER(D144), C144&lt;=D144)</f>
        <v>1</v>
      </c>
    </row>
    <row r="145" customFormat="false" ht="12.75" hidden="false" customHeight="false" outlineLevel="0" collapsed="false">
      <c r="A145" s="1" t="s">
        <v>13</v>
      </c>
      <c r="B145" s="1" t="s">
        <v>168</v>
      </c>
      <c r="C145" s="26" t="n">
        <f aca="false">VLOOKUP(B145, task!A$2:I$300, 2, 0)</f>
        <v>45662</v>
      </c>
      <c r="D145" s="26" t="n">
        <f aca="false">VLOOKUP(B145, task!A$2:I$300, 3, 0)</f>
        <v>45672</v>
      </c>
      <c r="E145" s="27" t="n">
        <f aca="false">VLOOKUP(B145, task!A$2:I$300, 8, 0)</f>
        <v>3.75</v>
      </c>
      <c r="F145" s="27" t="n">
        <f aca="false">VLOOKUP(B145, task!A$2:I$300, 9, 0)</f>
        <v>4</v>
      </c>
      <c r="G145" s="2" t="b">
        <f aca="false">COUNTIF(expert!$A$2:$A$954, A145) &gt; 0</f>
        <v>1</v>
      </c>
      <c r="H145" s="2" t="b">
        <f aca="false">COUNTIF(task!$A$2:$A$637,B145)&gt;0</f>
        <v>1</v>
      </c>
      <c r="I145" s="2" t="b">
        <f aca="false">AND(ISNUMBER(C145), ISNUMBER(D145), C145&lt;=D145)</f>
        <v>1</v>
      </c>
    </row>
    <row r="146" customFormat="false" ht="12.75" hidden="false" customHeight="false" outlineLevel="0" collapsed="false">
      <c r="A146" s="1" t="s">
        <v>13</v>
      </c>
      <c r="B146" s="1" t="s">
        <v>169</v>
      </c>
      <c r="C146" s="26" t="n">
        <f aca="false">VLOOKUP(B146, task!A$2:I$300, 2, 0)</f>
        <v>45673</v>
      </c>
      <c r="D146" s="26" t="n">
        <f aca="false">VLOOKUP(B146, task!A$2:I$300, 3, 0)</f>
        <v>45853</v>
      </c>
      <c r="E146" s="27" t="n">
        <f aca="false">VLOOKUP(B146, task!A$2:I$300, 8, 0)</f>
        <v>0.25</v>
      </c>
      <c r="F146" s="27" t="n">
        <f aca="false">VLOOKUP(B146, task!A$2:I$300, 9, 0)</f>
        <v>0.5</v>
      </c>
      <c r="G146" s="2" t="b">
        <f aca="false">COUNTIF(expert!$A$2:$A$954, A146) &gt; 0</f>
        <v>1</v>
      </c>
      <c r="H146" s="2" t="b">
        <f aca="false">COUNTIF(task!$A$2:$A$637,B146)&gt;0</f>
        <v>1</v>
      </c>
      <c r="I146" s="2" t="b">
        <f aca="false">AND(ISNUMBER(C146), ISNUMBER(D146), C146&lt;=D146)</f>
        <v>1</v>
      </c>
    </row>
    <row r="147" customFormat="false" ht="12.75" hidden="false" customHeight="false" outlineLevel="0" collapsed="false">
      <c r="A147" s="1" t="s">
        <v>13</v>
      </c>
      <c r="B147" s="1" t="s">
        <v>170</v>
      </c>
      <c r="C147" s="26" t="n">
        <f aca="false">VLOOKUP(B147, task!A$2:I$300, 2, 0)</f>
        <v>45854</v>
      </c>
      <c r="D147" s="26" t="n">
        <f aca="false">VLOOKUP(B147, task!A$2:I$300, 3, 0)</f>
        <v>45873</v>
      </c>
      <c r="E147" s="27" t="n">
        <f aca="false">VLOOKUP(B147, task!A$2:I$300, 8, 0)</f>
        <v>2.75</v>
      </c>
      <c r="F147" s="27" t="n">
        <f aca="false">VLOOKUP(B147, task!A$2:I$300, 9, 0)</f>
        <v>3</v>
      </c>
      <c r="G147" s="2" t="b">
        <f aca="false">COUNTIF(expert!$A$2:$A$954, A147) &gt; 0</f>
        <v>1</v>
      </c>
      <c r="H147" s="2" t="b">
        <f aca="false">COUNTIF(task!$A$2:$A$637,B147)&gt;0</f>
        <v>1</v>
      </c>
      <c r="I147" s="2" t="b">
        <f aca="false">AND(ISNUMBER(C147), ISNUMBER(D147), C147&lt;=D147)</f>
        <v>1</v>
      </c>
    </row>
    <row r="148" customFormat="false" ht="12.75" hidden="false" customHeight="false" outlineLevel="0" collapsed="false">
      <c r="A148" s="1" t="s">
        <v>13</v>
      </c>
      <c r="B148" s="1" t="s">
        <v>171</v>
      </c>
      <c r="C148" s="26" t="n">
        <f aca="false">VLOOKUP(B148, task!A$2:I$300, 2, 0)</f>
        <v>45658</v>
      </c>
      <c r="D148" s="26" t="n">
        <f aca="false">VLOOKUP(B148, task!A$2:I$300, 3, 0)</f>
        <v>45678</v>
      </c>
      <c r="E148" s="27" t="n">
        <f aca="false">VLOOKUP(B148, task!A$2:I$300, 8, 0)</f>
        <v>1</v>
      </c>
      <c r="F148" s="27" t="n">
        <f aca="false">VLOOKUP(B148, task!A$2:I$300, 9, 0)</f>
        <v>1.25</v>
      </c>
      <c r="G148" s="2" t="b">
        <f aca="false">COUNTIF(expert!$A$2:$A$954, A148) &gt; 0</f>
        <v>1</v>
      </c>
      <c r="H148" s="2" t="b">
        <f aca="false">COUNTIF(task!$A$2:$A$637,B148)&gt;0</f>
        <v>1</v>
      </c>
      <c r="I148" s="2" t="b">
        <f aca="false">AND(ISNUMBER(C148), ISNUMBER(D148), C148&lt;=D148)</f>
        <v>1</v>
      </c>
    </row>
    <row r="149" customFormat="false" ht="12.75" hidden="false" customHeight="false" outlineLevel="0" collapsed="false">
      <c r="A149" s="1" t="s">
        <v>13</v>
      </c>
      <c r="B149" s="1" t="s">
        <v>172</v>
      </c>
      <c r="C149" s="26" t="n">
        <f aca="false">VLOOKUP(B149, task!A$2:I$300, 2, 0)</f>
        <v>45679</v>
      </c>
      <c r="D149" s="26" t="n">
        <f aca="false">VLOOKUP(B149, task!A$2:I$300, 3, 0)</f>
        <v>45691</v>
      </c>
      <c r="E149" s="27" t="n">
        <f aca="false">VLOOKUP(B149, task!A$2:I$300, 8, 0)</f>
        <v>0.5</v>
      </c>
      <c r="F149" s="27" t="n">
        <f aca="false">VLOOKUP(B149, task!A$2:I$300, 9, 0)</f>
        <v>0.75</v>
      </c>
      <c r="G149" s="2" t="b">
        <f aca="false">COUNTIF(expert!$A$2:$A$954, A149) &gt; 0</f>
        <v>1</v>
      </c>
      <c r="H149" s="2" t="b">
        <f aca="false">COUNTIF(task!$A$2:$A$637,B149)&gt;0</f>
        <v>1</v>
      </c>
      <c r="I149" s="2" t="b">
        <f aca="false">AND(ISNUMBER(C149), ISNUMBER(D149), C149&lt;=D149)</f>
        <v>1</v>
      </c>
    </row>
    <row r="150" customFormat="false" ht="12.75" hidden="false" customHeight="false" outlineLevel="0" collapsed="false">
      <c r="A150" s="1" t="s">
        <v>13</v>
      </c>
      <c r="B150" s="1" t="s">
        <v>173</v>
      </c>
      <c r="C150" s="26" t="n">
        <f aca="false">VLOOKUP(B150, task!A$2:I$300, 2, 0)</f>
        <v>45809</v>
      </c>
      <c r="D150" s="26" t="n">
        <f aca="false">VLOOKUP(B150, task!A$2:I$300, 3, 0)</f>
        <v>45834</v>
      </c>
      <c r="E150" s="27" t="n">
        <f aca="false">VLOOKUP(B150, task!A$2:I$300, 8, 0)</f>
        <v>2</v>
      </c>
      <c r="F150" s="27" t="n">
        <f aca="false">VLOOKUP(B150, task!A$2:I$300, 9, 0)</f>
        <v>2.25</v>
      </c>
      <c r="G150" s="2" t="b">
        <f aca="false">COUNTIF(expert!$A$2:$A$954, A150) &gt; 0</f>
        <v>1</v>
      </c>
      <c r="H150" s="2" t="b">
        <f aca="false">COUNTIF(task!$A$2:$A$637,B150)&gt;0</f>
        <v>1</v>
      </c>
      <c r="I150" s="2" t="b">
        <f aca="false">AND(ISNUMBER(C150), ISNUMBER(D150), C150&lt;=D150)</f>
        <v>1</v>
      </c>
    </row>
    <row r="151" customFormat="false" ht="12.75" hidden="false" customHeight="false" outlineLevel="0" collapsed="false">
      <c r="A151" s="1" t="s">
        <v>13</v>
      </c>
      <c r="B151" s="1" t="s">
        <v>174</v>
      </c>
      <c r="C151" s="26" t="n">
        <f aca="false">VLOOKUP(B151, task!A$2:I$300, 2, 0)</f>
        <v>45835</v>
      </c>
      <c r="D151" s="26" t="n">
        <f aca="false">VLOOKUP(B151, task!A$2:I$300, 3, 0)</f>
        <v>46335</v>
      </c>
      <c r="E151" s="27" t="n">
        <f aca="false">VLOOKUP(B151, task!A$2:I$300, 8, 0)</f>
        <v>0</v>
      </c>
      <c r="F151" s="27" t="n">
        <f aca="false">VLOOKUP(B151, task!A$2:I$300, 9, 0)</f>
        <v>0.25</v>
      </c>
      <c r="G151" s="2" t="b">
        <f aca="false">COUNTIF(expert!$A$2:$A$954, A151) &gt; 0</f>
        <v>1</v>
      </c>
      <c r="H151" s="2" t="b">
        <f aca="false">COUNTIF(task!$A$2:$A$637,B151)&gt;0</f>
        <v>1</v>
      </c>
      <c r="I151" s="2" t="b">
        <f aca="false">AND(ISNUMBER(C151), ISNUMBER(D151), C151&lt;=D151)</f>
        <v>1</v>
      </c>
    </row>
    <row r="152" customFormat="false" ht="12.75" hidden="false" customHeight="false" outlineLevel="0" collapsed="false">
      <c r="A152" s="1" t="s">
        <v>13</v>
      </c>
      <c r="B152" s="1" t="s">
        <v>175</v>
      </c>
      <c r="C152" s="26" t="n">
        <f aca="false">VLOOKUP(B152, task!A$2:I$300, 2, 0)</f>
        <v>46336</v>
      </c>
      <c r="D152" s="26" t="n">
        <f aca="false">VLOOKUP(B152, task!A$2:I$300, 3, 0)</f>
        <v>46391</v>
      </c>
      <c r="E152" s="27" t="n">
        <f aca="false">VLOOKUP(B152, task!A$2:I$300, 8, 0)</f>
        <v>0.5</v>
      </c>
      <c r="F152" s="27" t="n">
        <f aca="false">VLOOKUP(B152, task!A$2:I$300, 9, 0)</f>
        <v>0.75</v>
      </c>
      <c r="G152" s="2" t="b">
        <f aca="false">COUNTIF(expert!$A$2:$A$954, A152) &gt; 0</f>
        <v>1</v>
      </c>
      <c r="H152" s="2" t="b">
        <f aca="false">COUNTIF(task!$A$2:$A$637,B152)&gt;0</f>
        <v>1</v>
      </c>
      <c r="I152" s="2" t="b">
        <f aca="false">AND(ISNUMBER(C152), ISNUMBER(D152), C152&lt;=D152)</f>
        <v>1</v>
      </c>
    </row>
    <row r="153" customFormat="false" ht="12.75" hidden="false" customHeight="false" outlineLevel="0" collapsed="false">
      <c r="A153" s="1" t="s">
        <v>13</v>
      </c>
      <c r="B153" s="1" t="s">
        <v>176</v>
      </c>
      <c r="C153" s="26" t="n">
        <f aca="false">VLOOKUP(B153, task!A$2:I$300, 2, 0)</f>
        <v>45778</v>
      </c>
      <c r="D153" s="26" t="n">
        <f aca="false">VLOOKUP(B153, task!A$2:I$300, 3, 0)</f>
        <v>45793</v>
      </c>
      <c r="E153" s="27" t="n">
        <f aca="false">VLOOKUP(B153, task!A$2:I$300, 8, 0)</f>
        <v>5.25</v>
      </c>
      <c r="F153" s="27" t="n">
        <f aca="false">VLOOKUP(B153, task!A$2:I$300, 9, 0)</f>
        <v>5.5</v>
      </c>
      <c r="G153" s="2" t="b">
        <f aca="false">COUNTIF(expert!$A$2:$A$954, A153) &gt; 0</f>
        <v>1</v>
      </c>
      <c r="H153" s="2" t="b">
        <f aca="false">COUNTIF(task!$A$2:$A$637,B153)&gt;0</f>
        <v>1</v>
      </c>
      <c r="I153" s="2" t="b">
        <f aca="false">AND(ISNUMBER(C153), ISNUMBER(D153), C153&lt;=D153)</f>
        <v>1</v>
      </c>
    </row>
    <row r="154" customFormat="false" ht="12.75" hidden="false" customHeight="false" outlineLevel="0" collapsed="false">
      <c r="A154" s="1" t="s">
        <v>13</v>
      </c>
      <c r="B154" s="1" t="s">
        <v>177</v>
      </c>
      <c r="C154" s="26" t="n">
        <f aca="false">VLOOKUP(B154, task!A$2:I$300, 2, 0)</f>
        <v>45794</v>
      </c>
      <c r="D154" s="26" t="n">
        <f aca="false">VLOOKUP(B154, task!A$2:I$300, 3, 0)</f>
        <v>46064</v>
      </c>
      <c r="E154" s="27" t="n">
        <f aca="false">VLOOKUP(B154, task!A$2:I$300, 8, 0)</f>
        <v>0.25</v>
      </c>
      <c r="F154" s="27" t="n">
        <f aca="false">VLOOKUP(B154, task!A$2:I$300, 9, 0)</f>
        <v>0.5</v>
      </c>
      <c r="G154" s="2" t="b">
        <f aca="false">COUNTIF(expert!$A$2:$A$954, A154) &gt; 0</f>
        <v>1</v>
      </c>
      <c r="H154" s="2" t="b">
        <f aca="false">COUNTIF(task!$A$2:$A$637,B154)&gt;0</f>
        <v>1</v>
      </c>
      <c r="I154" s="2" t="b">
        <f aca="false">AND(ISNUMBER(C154), ISNUMBER(D154), C154&lt;=D154)</f>
        <v>1</v>
      </c>
    </row>
    <row r="155" customFormat="false" ht="12.75" hidden="false" customHeight="false" outlineLevel="0" collapsed="false">
      <c r="A155" s="1" t="s">
        <v>13</v>
      </c>
      <c r="B155" s="1" t="s">
        <v>178</v>
      </c>
      <c r="C155" s="26" t="n">
        <f aca="false">VLOOKUP(B155, task!A$2:I$300, 2, 0)</f>
        <v>46065</v>
      </c>
      <c r="D155" s="26" t="n">
        <f aca="false">VLOOKUP(B155, task!A$2:I$300, 3, 0)</f>
        <v>46083</v>
      </c>
      <c r="E155" s="27" t="n">
        <f aca="false">VLOOKUP(B155, task!A$2:I$300, 8, 0)</f>
        <v>1.5</v>
      </c>
      <c r="F155" s="27" t="n">
        <f aca="false">VLOOKUP(B155, task!A$2:I$300, 9, 0)</f>
        <v>1.75</v>
      </c>
      <c r="G155" s="2" t="b">
        <f aca="false">COUNTIF(expert!$A$2:$A$954, A155) &gt; 0</f>
        <v>1</v>
      </c>
      <c r="H155" s="2" t="b">
        <f aca="false">COUNTIF(task!$A$2:$A$637,B155)&gt;0</f>
        <v>1</v>
      </c>
      <c r="I155" s="2" t="b">
        <f aca="false">AND(ISNUMBER(C155), ISNUMBER(D155), C155&lt;=D155)</f>
        <v>1</v>
      </c>
    </row>
    <row r="156" customFormat="false" ht="12.75" hidden="false" customHeight="false" outlineLevel="0" collapsed="false">
      <c r="A156" s="1" t="s">
        <v>13</v>
      </c>
      <c r="B156" s="1" t="s">
        <v>179</v>
      </c>
      <c r="C156" s="26" t="n">
        <f aca="false">VLOOKUP(B156, task!A$2:I$300, 2, 0)</f>
        <v>45853</v>
      </c>
      <c r="D156" s="26" t="n">
        <f aca="false">VLOOKUP(B156, task!A$2:I$300, 3, 0)</f>
        <v>45878</v>
      </c>
      <c r="E156" s="27" t="n">
        <f aca="false">VLOOKUP(B156, task!A$2:I$300, 8, 0)</f>
        <v>1</v>
      </c>
      <c r="F156" s="27" t="n">
        <f aca="false">VLOOKUP(B156, task!A$2:I$300, 9, 0)</f>
        <v>1.25</v>
      </c>
      <c r="G156" s="2" t="b">
        <f aca="false">COUNTIF(expert!$A$2:$A$954, A156) &gt; 0</f>
        <v>1</v>
      </c>
      <c r="H156" s="2" t="b">
        <f aca="false">COUNTIF(task!$A$2:$A$637,B156)&gt;0</f>
        <v>1</v>
      </c>
      <c r="I156" s="2" t="b">
        <f aca="false">AND(ISNUMBER(C156), ISNUMBER(D156), C156&lt;=D156)</f>
        <v>1</v>
      </c>
    </row>
    <row r="157" customFormat="false" ht="12.75" hidden="false" customHeight="false" outlineLevel="0" collapsed="false">
      <c r="A157" s="1" t="s">
        <v>13</v>
      </c>
      <c r="B157" s="1" t="s">
        <v>180</v>
      </c>
      <c r="C157" s="26" t="n">
        <f aca="false">VLOOKUP(B157, task!A$2:I$300, 2, 0)</f>
        <v>45879</v>
      </c>
      <c r="D157" s="26" t="n">
        <f aca="false">VLOOKUP(B157, task!A$2:I$300, 3, 0)</f>
        <v>46029</v>
      </c>
      <c r="E157" s="27" t="n">
        <f aca="false">VLOOKUP(B157, task!A$2:I$300, 8, 0)</f>
        <v>0.25</v>
      </c>
      <c r="F157" s="27" t="n">
        <f aca="false">VLOOKUP(B157, task!A$2:I$300, 9, 0)</f>
        <v>0.5</v>
      </c>
      <c r="G157" s="2" t="b">
        <f aca="false">COUNTIF(expert!$A$2:$A$954, A157) &gt; 0</f>
        <v>1</v>
      </c>
      <c r="H157" s="2" t="b">
        <f aca="false">COUNTIF(task!$A$2:$A$637,B157)&gt;0</f>
        <v>1</v>
      </c>
      <c r="I157" s="2" t="b">
        <f aca="false">AND(ISNUMBER(C157), ISNUMBER(D157), C157&lt;=D157)</f>
        <v>1</v>
      </c>
    </row>
    <row r="158" customFormat="false" ht="12.75" hidden="false" customHeight="false" outlineLevel="0" collapsed="false">
      <c r="A158" s="1" t="s">
        <v>13</v>
      </c>
      <c r="B158" s="1" t="s">
        <v>181</v>
      </c>
      <c r="C158" s="26" t="n">
        <f aca="false">VLOOKUP(B158, task!A$2:I$300, 2, 0)</f>
        <v>46030</v>
      </c>
      <c r="D158" s="26" t="n">
        <f aca="false">VLOOKUP(B158, task!A$2:I$300, 3, 0)</f>
        <v>46054</v>
      </c>
      <c r="E158" s="27" t="n">
        <f aca="false">VLOOKUP(B158, task!A$2:I$300, 8, 0)</f>
        <v>1</v>
      </c>
      <c r="F158" s="27" t="n">
        <f aca="false">VLOOKUP(B158, task!A$2:I$300, 9, 0)</f>
        <v>1.25</v>
      </c>
      <c r="G158" s="2" t="b">
        <f aca="false">COUNTIF(expert!$A$2:$A$954, A158) &gt; 0</f>
        <v>1</v>
      </c>
      <c r="H158" s="2" t="b">
        <f aca="false">COUNTIF(task!$A$2:$A$637,B158)&gt;0</f>
        <v>1</v>
      </c>
      <c r="I158" s="2" t="b">
        <f aca="false">AND(ISNUMBER(C158), ISNUMBER(D158), C158&lt;=D158)</f>
        <v>1</v>
      </c>
    </row>
    <row r="159" customFormat="false" ht="12.75" hidden="false" customHeight="false" outlineLevel="0" collapsed="false">
      <c r="A159" s="1" t="s">
        <v>14</v>
      </c>
      <c r="B159" s="1" t="s">
        <v>182</v>
      </c>
      <c r="C159" s="26" t="n">
        <f aca="false">VLOOKUP(B159, task!A$2:I$300, 2, 0)</f>
        <v>45658</v>
      </c>
      <c r="D159" s="26" t="n">
        <f aca="false">VLOOKUP(B159, task!A$2:I$300, 3, 0)</f>
        <v>45733</v>
      </c>
      <c r="E159" s="27" t="n">
        <f aca="false">VLOOKUP(B159, task!A$2:I$300, 8, 0)</f>
        <v>0</v>
      </c>
      <c r="F159" s="27" t="n">
        <f aca="false">VLOOKUP(B159, task!A$2:I$300, 9, 0)</f>
        <v>0.25</v>
      </c>
      <c r="G159" s="2" t="b">
        <f aca="false">COUNTIF(expert!$A$2:$A$954, A159) &gt; 0</f>
        <v>1</v>
      </c>
      <c r="H159" s="2" t="b">
        <f aca="false">COUNTIF(task!$A$2:$A$637,B159)&gt;0</f>
        <v>1</v>
      </c>
      <c r="I159" s="2" t="b">
        <f aca="false">AND(ISNUMBER(C159), ISNUMBER(D159), C159&lt;=D159)</f>
        <v>1</v>
      </c>
    </row>
    <row r="160" customFormat="false" ht="12.75" hidden="false" customHeight="false" outlineLevel="0" collapsed="false">
      <c r="A160" s="1" t="s">
        <v>14</v>
      </c>
      <c r="B160" s="1" t="s">
        <v>183</v>
      </c>
      <c r="C160" s="26" t="n">
        <f aca="false">VLOOKUP(B160, task!A$2:I$300, 2, 0)</f>
        <v>45734</v>
      </c>
      <c r="D160" s="26" t="n">
        <f aca="false">VLOOKUP(B160, task!A$2:I$300, 3, 0)</f>
        <v>45741</v>
      </c>
      <c r="E160" s="27" t="n">
        <f aca="false">VLOOKUP(B160, task!A$2:I$300, 8, 0)</f>
        <v>1.5</v>
      </c>
      <c r="F160" s="27" t="n">
        <f aca="false">VLOOKUP(B160, task!A$2:I$300, 9, 0)</f>
        <v>1.75</v>
      </c>
      <c r="G160" s="2" t="b">
        <f aca="false">COUNTIF(expert!$A$2:$A$954, A160) &gt; 0</f>
        <v>1</v>
      </c>
      <c r="H160" s="2" t="b">
        <f aca="false">COUNTIF(task!$A$2:$A$637,B160)&gt;0</f>
        <v>1</v>
      </c>
      <c r="I160" s="2" t="b">
        <f aca="false">AND(ISNUMBER(C160), ISNUMBER(D160), C160&lt;=D160)</f>
        <v>1</v>
      </c>
    </row>
    <row r="161" customFormat="false" ht="12.75" hidden="false" customHeight="false" outlineLevel="0" collapsed="false">
      <c r="A161" s="1" t="s">
        <v>14</v>
      </c>
      <c r="B161" s="1" t="s">
        <v>184</v>
      </c>
      <c r="C161" s="26" t="n">
        <f aca="false">VLOOKUP(B161, task!A$2:I$300, 2, 0)</f>
        <v>45658</v>
      </c>
      <c r="D161" s="26" t="n">
        <f aca="false">VLOOKUP(B161, task!A$2:I$300, 3, 0)</f>
        <v>45738</v>
      </c>
      <c r="E161" s="27" t="n">
        <f aca="false">VLOOKUP(B161, task!A$2:I$300, 8, 0)</f>
        <v>0.25</v>
      </c>
      <c r="F161" s="27" t="n">
        <f aca="false">VLOOKUP(B161, task!A$2:I$300, 9, 0)</f>
        <v>0.5</v>
      </c>
      <c r="G161" s="2" t="b">
        <f aca="false">COUNTIF(expert!$A$2:$A$954, A161) &gt; 0</f>
        <v>1</v>
      </c>
      <c r="H161" s="2" t="b">
        <f aca="false">COUNTIF(task!$A$2:$A$637,B161)&gt;0</f>
        <v>1</v>
      </c>
      <c r="I161" s="2" t="b">
        <f aca="false">AND(ISNUMBER(C161), ISNUMBER(D161), C161&lt;=D161)</f>
        <v>1</v>
      </c>
    </row>
    <row r="162" customFormat="false" ht="12.75" hidden="false" customHeight="false" outlineLevel="0" collapsed="false">
      <c r="A162" s="1" t="s">
        <v>14</v>
      </c>
      <c r="B162" s="1" t="s">
        <v>185</v>
      </c>
      <c r="C162" s="26" t="n">
        <f aca="false">VLOOKUP(B162, task!A$2:I$300, 2, 0)</f>
        <v>45739</v>
      </c>
      <c r="D162" s="26" t="n">
        <f aca="false">VLOOKUP(B162, task!A$2:I$300, 3, 0)</f>
        <v>45748</v>
      </c>
      <c r="E162" s="27" t="n">
        <f aca="false">VLOOKUP(B162, task!A$2:I$300, 8, 0)</f>
        <v>2</v>
      </c>
      <c r="F162" s="27" t="n">
        <f aca="false">VLOOKUP(B162, task!A$2:I$300, 9, 0)</f>
        <v>2.25</v>
      </c>
      <c r="G162" s="2" t="b">
        <f aca="false">COUNTIF(expert!$A$2:$A$954, A162) &gt; 0</f>
        <v>1</v>
      </c>
      <c r="H162" s="2" t="b">
        <f aca="false">COUNTIF(task!$A$2:$A$637,B162)&gt;0</f>
        <v>1</v>
      </c>
      <c r="I162" s="2" t="b">
        <f aca="false">AND(ISNUMBER(C162), ISNUMBER(D162), C162&lt;=D162)</f>
        <v>1</v>
      </c>
    </row>
    <row r="163" customFormat="false" ht="12.75" hidden="false" customHeight="false" outlineLevel="0" collapsed="false">
      <c r="A163" s="1" t="s">
        <v>14</v>
      </c>
      <c r="B163" s="1" t="s">
        <v>186</v>
      </c>
      <c r="C163" s="26" t="n">
        <f aca="false">VLOOKUP(B163, task!A$2:I$300, 2, 0)</f>
        <v>45658</v>
      </c>
      <c r="D163" s="26" t="n">
        <f aca="false">VLOOKUP(B163, task!A$2:I$300, 3, 0)</f>
        <v>45713</v>
      </c>
      <c r="E163" s="27" t="n">
        <f aca="false">VLOOKUP(B163, task!A$2:I$300, 8, 0)</f>
        <v>0.25</v>
      </c>
      <c r="F163" s="27" t="n">
        <f aca="false">VLOOKUP(B163, task!A$2:I$300, 9, 0)</f>
        <v>0.5</v>
      </c>
      <c r="G163" s="2" t="b">
        <f aca="false">COUNTIF(expert!$A$2:$A$954, A163) &gt; 0</f>
        <v>1</v>
      </c>
      <c r="H163" s="2" t="b">
        <f aca="false">COUNTIF(task!$A$2:$A$637,B163)&gt;0</f>
        <v>1</v>
      </c>
      <c r="I163" s="2" t="b">
        <f aca="false">AND(ISNUMBER(C163), ISNUMBER(D163), C163&lt;=D163)</f>
        <v>1</v>
      </c>
    </row>
    <row r="164" customFormat="false" ht="12.75" hidden="false" customHeight="false" outlineLevel="0" collapsed="false">
      <c r="A164" s="1" t="s">
        <v>14</v>
      </c>
      <c r="B164" s="1" t="s">
        <v>187</v>
      </c>
      <c r="C164" s="26" t="n">
        <f aca="false">VLOOKUP(B164, task!A$2:I$300, 2, 0)</f>
        <v>45714</v>
      </c>
      <c r="D164" s="26" t="n">
        <f aca="false">VLOOKUP(B164, task!A$2:I$300, 3, 0)</f>
        <v>45719</v>
      </c>
      <c r="E164" s="27" t="n">
        <f aca="false">VLOOKUP(B164, task!A$2:I$300, 8, 0)</f>
        <v>2.5</v>
      </c>
      <c r="F164" s="27" t="n">
        <f aca="false">VLOOKUP(B164, task!A$2:I$300, 9, 0)</f>
        <v>2.75</v>
      </c>
      <c r="G164" s="2" t="b">
        <f aca="false">COUNTIF(expert!$A$2:$A$954, A164) &gt; 0</f>
        <v>1</v>
      </c>
      <c r="H164" s="2" t="b">
        <f aca="false">COUNTIF(task!$A$2:$A$637,B164)&gt;0</f>
        <v>1</v>
      </c>
      <c r="I164" s="2" t="b">
        <f aca="false">AND(ISNUMBER(C164), ISNUMBER(D164), C164&lt;=D164)</f>
        <v>1</v>
      </c>
    </row>
    <row r="165" customFormat="false" ht="12.75" hidden="false" customHeight="false" outlineLevel="0" collapsed="false">
      <c r="A165" s="1" t="s">
        <v>15</v>
      </c>
      <c r="B165" s="1" t="s">
        <v>188</v>
      </c>
      <c r="C165" s="26" t="n">
        <f aca="false">VLOOKUP(B165, task!A$2:I$300, 2, 0)</f>
        <v>45658</v>
      </c>
      <c r="D165" s="26" t="n">
        <f aca="false">VLOOKUP(B165, task!A$2:I$300, 3, 0)</f>
        <v>45713</v>
      </c>
      <c r="E165" s="27" t="n">
        <f aca="false">VLOOKUP(B165, task!A$2:I$300, 8, 0)</f>
        <v>0.25</v>
      </c>
      <c r="F165" s="27" t="n">
        <f aca="false">VLOOKUP(B165, task!A$2:I$300, 9, 0)</f>
        <v>0.5</v>
      </c>
      <c r="G165" s="2" t="b">
        <f aca="false">COUNTIF(expert!$A$2:$A$954, A165) &gt; 0</f>
        <v>1</v>
      </c>
      <c r="H165" s="2" t="b">
        <f aca="false">COUNTIF(task!$A$2:$A$637,B165)&gt;0</f>
        <v>1</v>
      </c>
      <c r="I165" s="2" t="b">
        <f aca="false">AND(ISNUMBER(C165), ISNUMBER(D165), C165&lt;=D165)</f>
        <v>1</v>
      </c>
    </row>
    <row r="166" customFormat="false" ht="12.75" hidden="false" customHeight="false" outlineLevel="0" collapsed="false">
      <c r="A166" s="1" t="s">
        <v>15</v>
      </c>
      <c r="B166" s="1" t="s">
        <v>189</v>
      </c>
      <c r="C166" s="26" t="n">
        <f aca="false">VLOOKUP(B166, task!A$2:I$300, 2, 0)</f>
        <v>45714</v>
      </c>
      <c r="D166" s="26" t="n">
        <f aca="false">VLOOKUP(B166, task!A$2:I$300, 3, 0)</f>
        <v>45719</v>
      </c>
      <c r="E166" s="27" t="n">
        <f aca="false">VLOOKUP(B166, task!A$2:I$300, 8, 0)</f>
        <v>2.5</v>
      </c>
      <c r="F166" s="27" t="n">
        <f aca="false">VLOOKUP(B166, task!A$2:I$300, 9, 0)</f>
        <v>2.75</v>
      </c>
      <c r="G166" s="2" t="b">
        <f aca="false">COUNTIF(expert!$A$2:$A$954, A166) &gt; 0</f>
        <v>1</v>
      </c>
      <c r="H166" s="2" t="b">
        <f aca="false">COUNTIF(task!$A$2:$A$637,B166)&gt;0</f>
        <v>1</v>
      </c>
      <c r="I166" s="2" t="b">
        <f aca="false">AND(ISNUMBER(C166), ISNUMBER(D166), C166&lt;=D166)</f>
        <v>1</v>
      </c>
    </row>
    <row r="167" customFormat="false" ht="12.75" hidden="false" customHeight="false" outlineLevel="0" collapsed="false">
      <c r="A167" s="1" t="s">
        <v>15</v>
      </c>
      <c r="B167" s="1" t="s">
        <v>190</v>
      </c>
      <c r="C167" s="26" t="n">
        <f aca="false">VLOOKUP(B167, task!A$2:I$300, 2, 0)</f>
        <v>45658</v>
      </c>
      <c r="D167" s="26" t="n">
        <f aca="false">VLOOKUP(B167, task!A$2:I$300, 3, 0)</f>
        <v>45743</v>
      </c>
      <c r="E167" s="27" t="n">
        <f aca="false">VLOOKUP(B167, task!A$2:I$300, 8, 0)</f>
        <v>0.25</v>
      </c>
      <c r="F167" s="27" t="n">
        <f aca="false">VLOOKUP(B167, task!A$2:I$300, 9, 0)</f>
        <v>0.5</v>
      </c>
      <c r="G167" s="2" t="b">
        <f aca="false">COUNTIF(expert!$A$2:$A$954, A167) &gt; 0</f>
        <v>1</v>
      </c>
      <c r="H167" s="2" t="b">
        <f aca="false">COUNTIF(task!$A$2:$A$637,B167)&gt;0</f>
        <v>1</v>
      </c>
      <c r="I167" s="2" t="b">
        <f aca="false">AND(ISNUMBER(C167), ISNUMBER(D167), C167&lt;=D167)</f>
        <v>1</v>
      </c>
    </row>
    <row r="168" customFormat="false" ht="12.75" hidden="false" customHeight="false" outlineLevel="0" collapsed="false">
      <c r="A168" s="1" t="s">
        <v>15</v>
      </c>
      <c r="B168" s="1" t="s">
        <v>191</v>
      </c>
      <c r="C168" s="26" t="n">
        <f aca="false">VLOOKUP(B168, task!A$2:I$300, 2, 0)</f>
        <v>45744</v>
      </c>
      <c r="D168" s="26" t="n">
        <f aca="false">VLOOKUP(B168, task!A$2:I$300, 3, 0)</f>
        <v>45754</v>
      </c>
      <c r="E168" s="27" t="n">
        <f aca="false">VLOOKUP(B168, task!A$2:I$300, 8, 0)</f>
        <v>2</v>
      </c>
      <c r="F168" s="27" t="n">
        <f aca="false">VLOOKUP(B168, task!A$2:I$300, 9, 0)</f>
        <v>2.25</v>
      </c>
      <c r="G168" s="2" t="b">
        <f aca="false">COUNTIF(expert!$A$2:$A$954, A168) &gt; 0</f>
        <v>1</v>
      </c>
      <c r="H168" s="2" t="b">
        <f aca="false">COUNTIF(task!$A$2:$A$637,B168)&gt;0</f>
        <v>1</v>
      </c>
      <c r="I168" s="2" t="b">
        <f aca="false">AND(ISNUMBER(C168), ISNUMBER(D168), C168&lt;=D168)</f>
        <v>1</v>
      </c>
    </row>
    <row r="169" customFormat="false" ht="12.75" hidden="false" customHeight="false" outlineLevel="0" collapsed="false">
      <c r="A169" s="1" t="s">
        <v>15</v>
      </c>
      <c r="B169" s="1" t="s">
        <v>192</v>
      </c>
      <c r="C169" s="26" t="n">
        <f aca="false">VLOOKUP(B169, task!A$2:I$300, 2, 0)</f>
        <v>45658</v>
      </c>
      <c r="D169" s="26" t="n">
        <f aca="false">VLOOKUP(B169, task!A$2:I$300, 3, 0)</f>
        <v>45828</v>
      </c>
      <c r="E169" s="27" t="n">
        <f aca="false">VLOOKUP(B169, task!A$2:I$300, 8, 0)</f>
        <v>0</v>
      </c>
      <c r="F169" s="27" t="n">
        <f aca="false">VLOOKUP(B169, task!A$2:I$300, 9, 0)</f>
        <v>0.25</v>
      </c>
      <c r="G169" s="2" t="b">
        <f aca="false">COUNTIF(expert!$A$2:$A$954, A169) &gt; 0</f>
        <v>1</v>
      </c>
      <c r="H169" s="2" t="b">
        <f aca="false">COUNTIF(task!$A$2:$A$637,B169)&gt;0</f>
        <v>1</v>
      </c>
      <c r="I169" s="2" t="b">
        <f aca="false">AND(ISNUMBER(C169), ISNUMBER(D169), C169&lt;=D169)</f>
        <v>1</v>
      </c>
    </row>
    <row r="170" customFormat="false" ht="12.75" hidden="false" customHeight="false" outlineLevel="0" collapsed="false">
      <c r="A170" s="1" t="s">
        <v>15</v>
      </c>
      <c r="B170" s="1" t="s">
        <v>193</v>
      </c>
      <c r="C170" s="26" t="n">
        <f aca="false">VLOOKUP(B170, task!A$2:I$300, 2, 0)</f>
        <v>45829</v>
      </c>
      <c r="D170" s="26" t="n">
        <f aca="false">VLOOKUP(B170, task!A$2:I$300, 3, 0)</f>
        <v>45838</v>
      </c>
      <c r="E170" s="27" t="n">
        <f aca="false">VLOOKUP(B170, task!A$2:I$300, 8, 0)</f>
        <v>1.5</v>
      </c>
      <c r="F170" s="27" t="n">
        <f aca="false">VLOOKUP(B170, task!A$2:I$300, 9, 0)</f>
        <v>1.75</v>
      </c>
      <c r="G170" s="2" t="b">
        <f aca="false">COUNTIF(expert!$A$2:$A$954, A170) &gt; 0</f>
        <v>1</v>
      </c>
      <c r="H170" s="2" t="b">
        <f aca="false">COUNTIF(task!$A$2:$A$637,B170)&gt;0</f>
        <v>1</v>
      </c>
      <c r="I170" s="2" t="b">
        <f aca="false">AND(ISNUMBER(C170), ISNUMBER(D170), C170&lt;=D170)</f>
        <v>1</v>
      </c>
    </row>
    <row r="171" customFormat="false" ht="12.75" hidden="false" customHeight="false" outlineLevel="0" collapsed="false">
      <c r="A171" s="1" t="s">
        <v>15</v>
      </c>
      <c r="B171" s="1" t="s">
        <v>194</v>
      </c>
      <c r="C171" s="26" t="n">
        <f aca="false">VLOOKUP(B171, task!A$2:I$300, 2, 0)</f>
        <v>45658</v>
      </c>
      <c r="D171" s="26" t="n">
        <f aca="false">VLOOKUP(B171, task!A$2:I$300, 3, 0)</f>
        <v>45828</v>
      </c>
      <c r="E171" s="27" t="n">
        <f aca="false">VLOOKUP(B171, task!A$2:I$300, 8, 0)</f>
        <v>0.25</v>
      </c>
      <c r="F171" s="27" t="n">
        <f aca="false">VLOOKUP(B171, task!A$2:I$300, 9, 0)</f>
        <v>0.5</v>
      </c>
      <c r="G171" s="2" t="b">
        <f aca="false">COUNTIF(expert!$A$2:$A$954, A171) &gt; 0</f>
        <v>1</v>
      </c>
      <c r="H171" s="2" t="b">
        <f aca="false">COUNTIF(task!$A$2:$A$637,B171)&gt;0</f>
        <v>1</v>
      </c>
      <c r="I171" s="2" t="b">
        <f aca="false">AND(ISNUMBER(C171), ISNUMBER(D171), C171&lt;=D171)</f>
        <v>1</v>
      </c>
    </row>
    <row r="172" customFormat="false" ht="12.75" hidden="false" customHeight="false" outlineLevel="0" collapsed="false">
      <c r="A172" s="1" t="s">
        <v>15</v>
      </c>
      <c r="B172" s="1" t="s">
        <v>195</v>
      </c>
      <c r="C172" s="26" t="n">
        <f aca="false">VLOOKUP(B172, task!A$2:I$300, 2, 0)</f>
        <v>45829</v>
      </c>
      <c r="D172" s="26" t="n">
        <f aca="false">VLOOKUP(B172, task!A$2:I$300, 3, 0)</f>
        <v>45838</v>
      </c>
      <c r="E172" s="27" t="n">
        <f aca="false">VLOOKUP(B172, task!A$2:I$300, 8, 0)</f>
        <v>2.5</v>
      </c>
      <c r="F172" s="27" t="n">
        <f aca="false">VLOOKUP(B172, task!A$2:I$300, 9, 0)</f>
        <v>2.75</v>
      </c>
      <c r="G172" s="2" t="b">
        <f aca="false">COUNTIF(expert!$A$2:$A$954, A172) &gt; 0</f>
        <v>1</v>
      </c>
      <c r="H172" s="2" t="b">
        <f aca="false">COUNTIF(task!$A$2:$A$637,B172)&gt;0</f>
        <v>1</v>
      </c>
      <c r="I172" s="2" t="b">
        <f aca="false">AND(ISNUMBER(C172), ISNUMBER(D172), C172&lt;=D172)</f>
        <v>1</v>
      </c>
    </row>
    <row r="173" customFormat="false" ht="12.75" hidden="false" customHeight="false" outlineLevel="0" collapsed="false">
      <c r="A173" s="1" t="s">
        <v>15</v>
      </c>
      <c r="B173" s="1" t="s">
        <v>196</v>
      </c>
      <c r="C173" s="26" t="n">
        <f aca="false">VLOOKUP(B173, task!A$2:I$300, 2, 0)</f>
        <v>45823</v>
      </c>
      <c r="D173" s="26" t="n">
        <f aca="false">VLOOKUP(B173, task!A$2:I$300, 3, 0)</f>
        <v>45853</v>
      </c>
      <c r="E173" s="27" t="n">
        <f aca="false">VLOOKUP(B173, task!A$2:I$300, 8, 0)</f>
        <v>2.25</v>
      </c>
      <c r="F173" s="27" t="n">
        <f aca="false">VLOOKUP(B173, task!A$2:I$300, 9, 0)</f>
        <v>2.5</v>
      </c>
      <c r="G173" s="2" t="b">
        <f aca="false">COUNTIF(expert!$A$2:$A$954, A173) &gt; 0</f>
        <v>1</v>
      </c>
      <c r="H173" s="2" t="b">
        <f aca="false">COUNTIF(task!$A$2:$A$637,B173)&gt;0</f>
        <v>1</v>
      </c>
      <c r="I173" s="2" t="b">
        <f aca="false">AND(ISNUMBER(C173), ISNUMBER(D173), C173&lt;=D173)</f>
        <v>1</v>
      </c>
    </row>
    <row r="174" customFormat="false" ht="12.75" hidden="false" customHeight="false" outlineLevel="0" collapsed="false">
      <c r="A174" s="1" t="s">
        <v>15</v>
      </c>
      <c r="B174" s="1" t="s">
        <v>197</v>
      </c>
      <c r="C174" s="26" t="n">
        <f aca="false">VLOOKUP(B174, task!A$2:I$300, 2, 0)</f>
        <v>45854</v>
      </c>
      <c r="D174" s="26" t="n">
        <f aca="false">VLOOKUP(B174, task!A$2:I$300, 3, 0)</f>
        <v>45984</v>
      </c>
      <c r="E174" s="27" t="n">
        <f aca="false">VLOOKUP(B174, task!A$2:I$300, 8, 0)</f>
        <v>0</v>
      </c>
      <c r="F174" s="27" t="n">
        <f aca="false">VLOOKUP(B174, task!A$2:I$300, 9, 0)</f>
        <v>0.25</v>
      </c>
      <c r="G174" s="2" t="b">
        <f aca="false">COUNTIF(expert!$A$2:$A$954, A174) &gt; 0</f>
        <v>1</v>
      </c>
      <c r="H174" s="2" t="b">
        <f aca="false">COUNTIF(task!$A$2:$A$637,B174)&gt;0</f>
        <v>1</v>
      </c>
      <c r="I174" s="2" t="b">
        <f aca="false">AND(ISNUMBER(C174), ISNUMBER(D174), C174&lt;=D174)</f>
        <v>1</v>
      </c>
    </row>
    <row r="175" customFormat="false" ht="12.75" hidden="false" customHeight="false" outlineLevel="0" collapsed="false">
      <c r="A175" s="1" t="s">
        <v>15</v>
      </c>
      <c r="B175" s="1" t="s">
        <v>198</v>
      </c>
      <c r="C175" s="26" t="n">
        <f aca="false">VLOOKUP(B175, task!A$2:I$300, 2, 0)</f>
        <v>45985</v>
      </c>
      <c r="D175" s="26" t="n">
        <f aca="false">VLOOKUP(B175, task!A$2:I$300, 3, 0)</f>
        <v>45992</v>
      </c>
      <c r="E175" s="27" t="n">
        <f aca="false">VLOOKUP(B175, task!A$2:I$300, 8, 0)</f>
        <v>1.5</v>
      </c>
      <c r="F175" s="27" t="n">
        <f aca="false">VLOOKUP(B175, task!A$2:I$300, 9, 0)</f>
        <v>1.75</v>
      </c>
      <c r="G175" s="2" t="b">
        <f aca="false">COUNTIF(expert!$A$2:$A$954, A175) &gt; 0</f>
        <v>1</v>
      </c>
      <c r="H175" s="2" t="b">
        <f aca="false">COUNTIF(task!$A$2:$A$637,B175)&gt;0</f>
        <v>1</v>
      </c>
      <c r="I175" s="2" t="b">
        <f aca="false">AND(ISNUMBER(C175), ISNUMBER(D175), C175&lt;=D175)</f>
        <v>1</v>
      </c>
    </row>
    <row r="176" customFormat="false" ht="12.75" hidden="false" customHeight="false" outlineLevel="0" collapsed="false">
      <c r="A176" s="1" t="s">
        <v>16</v>
      </c>
      <c r="B176" s="1" t="s">
        <v>199</v>
      </c>
      <c r="C176" s="26" t="n">
        <f aca="false">VLOOKUP(B176, task!A$2:I$300, 2, 0)</f>
        <v>45658</v>
      </c>
      <c r="D176" s="26" t="n">
        <f aca="false">VLOOKUP(B176, task!A$2:I$300, 3, 0)</f>
        <v>45828</v>
      </c>
      <c r="E176" s="27" t="n">
        <f aca="false">VLOOKUP(B176, task!A$2:I$300, 8, 0)</f>
        <v>0</v>
      </c>
      <c r="F176" s="27" t="n">
        <f aca="false">VLOOKUP(B176, task!A$2:I$300, 9, 0)</f>
        <v>0.25</v>
      </c>
      <c r="G176" s="2" t="b">
        <f aca="false">COUNTIF(expert!$A$2:$A$954, A176) &gt; 0</f>
        <v>1</v>
      </c>
      <c r="H176" s="2" t="b">
        <f aca="false">COUNTIF(task!$A$2:$A$637,B176)&gt;0</f>
        <v>1</v>
      </c>
      <c r="I176" s="2" t="b">
        <f aca="false">AND(ISNUMBER(C176), ISNUMBER(D176), C176&lt;=D176)</f>
        <v>1</v>
      </c>
    </row>
    <row r="177" customFormat="false" ht="12.75" hidden="false" customHeight="false" outlineLevel="0" collapsed="false">
      <c r="A177" s="1" t="s">
        <v>16</v>
      </c>
      <c r="B177" s="1" t="s">
        <v>200</v>
      </c>
      <c r="C177" s="26" t="n">
        <f aca="false">VLOOKUP(B177, task!A$2:I$300, 2, 0)</f>
        <v>45829</v>
      </c>
      <c r="D177" s="26" t="n">
        <f aca="false">VLOOKUP(B177, task!A$2:I$300, 3, 0)</f>
        <v>45839</v>
      </c>
      <c r="E177" s="27" t="n">
        <f aca="false">VLOOKUP(B177, task!A$2:I$300, 8, 0)</f>
        <v>1.25</v>
      </c>
      <c r="F177" s="27" t="n">
        <f aca="false">VLOOKUP(B177, task!A$2:I$300, 9, 0)</f>
        <v>1.5</v>
      </c>
      <c r="G177" s="2" t="b">
        <f aca="false">COUNTIF(expert!$A$2:$A$954, A177) &gt; 0</f>
        <v>1</v>
      </c>
      <c r="H177" s="2" t="b">
        <f aca="false">COUNTIF(task!$A$2:$A$637,B177)&gt;0</f>
        <v>1</v>
      </c>
      <c r="I177" s="2" t="b">
        <f aca="false">AND(ISNUMBER(C177), ISNUMBER(D177), C177&lt;=D177)</f>
        <v>1</v>
      </c>
    </row>
    <row r="178" customFormat="false" ht="12.75" hidden="false" customHeight="false" outlineLevel="0" collapsed="false">
      <c r="A178" s="1" t="s">
        <v>16</v>
      </c>
      <c r="B178" s="1" t="s">
        <v>201</v>
      </c>
      <c r="C178" s="26" t="n">
        <f aca="false">VLOOKUP(B178, task!A$2:I$300, 2, 0)</f>
        <v>45658</v>
      </c>
      <c r="D178" s="26" t="n">
        <f aca="false">VLOOKUP(B178, task!A$2:I$300, 3, 0)</f>
        <v>45678</v>
      </c>
      <c r="E178" s="27" t="n">
        <f aca="false">VLOOKUP(B178, task!A$2:I$300, 8, 0)</f>
        <v>0.5</v>
      </c>
      <c r="F178" s="27" t="n">
        <f aca="false">VLOOKUP(B178, task!A$2:I$300, 9, 0)</f>
        <v>0.75</v>
      </c>
      <c r="G178" s="2" t="b">
        <f aca="false">COUNTIF(expert!$A$2:$A$954, A178) &gt; 0</f>
        <v>1</v>
      </c>
      <c r="H178" s="2" t="b">
        <f aca="false">COUNTIF(task!$A$2:$A$637,B178)&gt;0</f>
        <v>1</v>
      </c>
      <c r="I178" s="2" t="b">
        <f aca="false">AND(ISNUMBER(C178), ISNUMBER(D178), C178&lt;=D178)</f>
        <v>1</v>
      </c>
    </row>
    <row r="179" customFormat="false" ht="12.75" hidden="false" customHeight="false" outlineLevel="0" collapsed="false">
      <c r="A179" s="1" t="s">
        <v>16</v>
      </c>
      <c r="B179" s="1" t="s">
        <v>202</v>
      </c>
      <c r="C179" s="26" t="n">
        <f aca="false">VLOOKUP(B179, task!A$2:I$300, 2, 0)</f>
        <v>45679</v>
      </c>
      <c r="D179" s="26" t="n">
        <f aca="false">VLOOKUP(B179, task!A$2:I$300, 3, 0)</f>
        <v>45726</v>
      </c>
      <c r="E179" s="27" t="n">
        <f aca="false">VLOOKUP(B179, task!A$2:I$300, 8, 0)</f>
        <v>0</v>
      </c>
      <c r="F179" s="27" t="n">
        <f aca="false">VLOOKUP(B179, task!A$2:I$300, 9, 0)</f>
        <v>0.25</v>
      </c>
      <c r="G179" s="2" t="b">
        <f aca="false">COUNTIF(expert!$A$2:$A$954, A179) &gt; 0</f>
        <v>1</v>
      </c>
      <c r="H179" s="2" t="b">
        <f aca="false">COUNTIF(task!$A$2:$A$637,B179)&gt;0</f>
        <v>1</v>
      </c>
      <c r="I179" s="2" t="b">
        <f aca="false">AND(ISNUMBER(C179), ISNUMBER(D179), C179&lt;=D179)</f>
        <v>1</v>
      </c>
    </row>
    <row r="180" customFormat="false" ht="12.75" hidden="false" customHeight="false" outlineLevel="0" collapsed="false">
      <c r="A180" s="1" t="s">
        <v>16</v>
      </c>
      <c r="B180" s="1" t="s">
        <v>203</v>
      </c>
      <c r="C180" s="26" t="n">
        <f aca="false">VLOOKUP(B180, task!A$2:I$300, 2, 0)</f>
        <v>45658</v>
      </c>
      <c r="D180" s="26" t="n">
        <f aca="false">VLOOKUP(B180, task!A$2:I$300, 3, 0)</f>
        <v>45738</v>
      </c>
      <c r="E180" s="27" t="n">
        <f aca="false">VLOOKUP(B180, task!A$2:I$300, 8, 0)</f>
        <v>0.75</v>
      </c>
      <c r="F180" s="27" t="n">
        <f aca="false">VLOOKUP(B180, task!A$2:I$300, 9, 0)</f>
        <v>1</v>
      </c>
      <c r="G180" s="2" t="b">
        <f aca="false">COUNTIF(expert!$A$2:$A$954, A180) &gt; 0</f>
        <v>1</v>
      </c>
      <c r="H180" s="2" t="b">
        <f aca="false">COUNTIF(task!$A$2:$A$637,B180)&gt;0</f>
        <v>1</v>
      </c>
      <c r="I180" s="2" t="b">
        <f aca="false">AND(ISNUMBER(C180), ISNUMBER(D180), C180&lt;=D180)</f>
        <v>1</v>
      </c>
    </row>
    <row r="181" customFormat="false" ht="12.75" hidden="false" customHeight="false" outlineLevel="0" collapsed="false">
      <c r="A181" s="1" t="s">
        <v>16</v>
      </c>
      <c r="B181" s="1" t="s">
        <v>204</v>
      </c>
      <c r="C181" s="26" t="n">
        <f aca="false">VLOOKUP(B181, task!A$2:I$300, 2, 0)</f>
        <v>45739</v>
      </c>
      <c r="D181" s="26" t="n">
        <f aca="false">VLOOKUP(B181, task!A$2:I$300, 3, 0)</f>
        <v>45748</v>
      </c>
      <c r="E181" s="27" t="n">
        <f aca="false">VLOOKUP(B181, task!A$2:I$300, 8, 0)</f>
        <v>4.25</v>
      </c>
      <c r="F181" s="27" t="n">
        <f aca="false">VLOOKUP(B181, task!A$2:I$300, 9, 0)</f>
        <v>4.5</v>
      </c>
      <c r="G181" s="2" t="b">
        <f aca="false">COUNTIF(expert!$A$2:$A$954, A181) &gt; 0</f>
        <v>1</v>
      </c>
      <c r="H181" s="2" t="b">
        <f aca="false">COUNTIF(task!$A$2:$A$637,B181)&gt;0</f>
        <v>1</v>
      </c>
      <c r="I181" s="2" t="b">
        <f aca="false">AND(ISNUMBER(C181), ISNUMBER(D181), C181&lt;=D181)</f>
        <v>1</v>
      </c>
    </row>
    <row r="182" customFormat="false" ht="12.75" hidden="false" customHeight="false" outlineLevel="0" collapsed="false">
      <c r="A182" s="1" t="s">
        <v>16</v>
      </c>
      <c r="B182" s="1" t="s">
        <v>205</v>
      </c>
      <c r="C182" s="26" t="n">
        <f aca="false">VLOOKUP(B182, task!A$2:I$300, 2, 0)</f>
        <v>45658</v>
      </c>
      <c r="D182" s="26" t="n">
        <f aca="false">VLOOKUP(B182, task!A$2:I$300, 3, 0)</f>
        <v>45703</v>
      </c>
      <c r="E182" s="27" t="n">
        <f aca="false">VLOOKUP(B182, task!A$2:I$300, 8, 0)</f>
        <v>0.25</v>
      </c>
      <c r="F182" s="27" t="n">
        <f aca="false">VLOOKUP(B182, task!A$2:I$300, 9, 0)</f>
        <v>0.5</v>
      </c>
      <c r="G182" s="2" t="b">
        <f aca="false">COUNTIF(expert!$A$2:$A$954, A182) &gt; 0</f>
        <v>1</v>
      </c>
      <c r="H182" s="2" t="b">
        <f aca="false">COUNTIF(task!$A$2:$A$637,B182)&gt;0</f>
        <v>1</v>
      </c>
      <c r="I182" s="2" t="b">
        <f aca="false">AND(ISNUMBER(C182), ISNUMBER(D182), C182&lt;=D182)</f>
        <v>1</v>
      </c>
    </row>
    <row r="183" customFormat="false" ht="12.75" hidden="false" customHeight="false" outlineLevel="0" collapsed="false">
      <c r="A183" s="1" t="s">
        <v>16</v>
      </c>
      <c r="B183" s="1" t="s">
        <v>206</v>
      </c>
      <c r="C183" s="26" t="n">
        <f aca="false">VLOOKUP(B183, task!A$2:I$300, 2, 0)</f>
        <v>45704</v>
      </c>
      <c r="D183" s="26" t="n">
        <f aca="false">VLOOKUP(B183, task!A$2:I$300, 3, 0)</f>
        <v>45713</v>
      </c>
      <c r="E183" s="27" t="n">
        <f aca="false">VLOOKUP(B183, task!A$2:I$300, 8, 0)</f>
        <v>0.5</v>
      </c>
      <c r="F183" s="27" t="n">
        <f aca="false">VLOOKUP(B183, task!A$2:I$300, 9, 0)</f>
        <v>0.75</v>
      </c>
      <c r="G183" s="2" t="b">
        <f aca="false">COUNTIF(expert!$A$2:$A$954, A183) &gt; 0</f>
        <v>1</v>
      </c>
      <c r="H183" s="2" t="b">
        <f aca="false">COUNTIF(task!$A$2:$A$637,B183)&gt;0</f>
        <v>1</v>
      </c>
      <c r="I183" s="2" t="b">
        <f aca="false">AND(ISNUMBER(C183), ISNUMBER(D183), C183&lt;=D183)</f>
        <v>1</v>
      </c>
    </row>
    <row r="184" customFormat="false" ht="12.75" hidden="false" customHeight="false" outlineLevel="0" collapsed="false">
      <c r="A184" s="1" t="s">
        <v>16</v>
      </c>
      <c r="B184" s="1" t="s">
        <v>207</v>
      </c>
      <c r="C184" s="26" t="n">
        <f aca="false">VLOOKUP(B184, task!A$2:I$300, 2, 0)</f>
        <v>45667</v>
      </c>
      <c r="D184" s="26" t="n">
        <f aca="false">VLOOKUP(B184, task!A$2:I$300, 3, 0)</f>
        <v>45682</v>
      </c>
      <c r="E184" s="27" t="n">
        <f aca="false">VLOOKUP(B184, task!A$2:I$300, 8, 0)</f>
        <v>3.5</v>
      </c>
      <c r="F184" s="27" t="n">
        <f aca="false">VLOOKUP(B184, task!A$2:I$300, 9, 0)</f>
        <v>3.75</v>
      </c>
      <c r="G184" s="2" t="b">
        <f aca="false">COUNTIF(expert!$A$2:$A$954, A184) &gt; 0</f>
        <v>1</v>
      </c>
      <c r="H184" s="2" t="b">
        <f aca="false">COUNTIF(task!$A$2:$A$637,B184)&gt;0</f>
        <v>1</v>
      </c>
      <c r="I184" s="2" t="b">
        <f aca="false">AND(ISNUMBER(C184), ISNUMBER(D184), C184&lt;=D184)</f>
        <v>1</v>
      </c>
    </row>
    <row r="185" customFormat="false" ht="12.75" hidden="false" customHeight="false" outlineLevel="0" collapsed="false">
      <c r="A185" s="1" t="s">
        <v>16</v>
      </c>
      <c r="B185" s="1" t="s">
        <v>208</v>
      </c>
      <c r="C185" s="26" t="n">
        <f aca="false">VLOOKUP(B185, task!A$2:I$300, 2, 0)</f>
        <v>45683</v>
      </c>
      <c r="D185" s="26" t="n">
        <f aca="false">VLOOKUP(B185, task!A$2:I$300, 3, 0)</f>
        <v>45793</v>
      </c>
      <c r="E185" s="27" t="n">
        <f aca="false">VLOOKUP(B185, task!A$2:I$300, 8, 0)</f>
        <v>0.25</v>
      </c>
      <c r="F185" s="27" t="n">
        <f aca="false">VLOOKUP(B185, task!A$2:I$300, 9, 0)</f>
        <v>0.5</v>
      </c>
      <c r="G185" s="2" t="b">
        <f aca="false">COUNTIF(expert!$A$2:$A$954, A185) &gt; 0</f>
        <v>1</v>
      </c>
      <c r="H185" s="2" t="b">
        <f aca="false">COUNTIF(task!$A$2:$A$637,B185)&gt;0</f>
        <v>1</v>
      </c>
      <c r="I185" s="2" t="b">
        <f aca="false">AND(ISNUMBER(C185), ISNUMBER(D185), C185&lt;=D185)</f>
        <v>1</v>
      </c>
    </row>
    <row r="186" customFormat="false" ht="12.75" hidden="false" customHeight="false" outlineLevel="0" collapsed="false">
      <c r="A186" s="1" t="s">
        <v>16</v>
      </c>
      <c r="B186" s="1" t="s">
        <v>209</v>
      </c>
      <c r="C186" s="26" t="n">
        <f aca="false">VLOOKUP(B186, task!A$2:I$300, 2, 0)</f>
        <v>45794</v>
      </c>
      <c r="D186" s="26" t="n">
        <f aca="false">VLOOKUP(B186, task!A$2:I$300, 3, 0)</f>
        <v>45809</v>
      </c>
      <c r="E186" s="27" t="n">
        <f aca="false">VLOOKUP(B186, task!A$2:I$300, 8, 0)</f>
        <v>1</v>
      </c>
      <c r="F186" s="27" t="n">
        <f aca="false">VLOOKUP(B186, task!A$2:I$300, 9, 0)</f>
        <v>1.25</v>
      </c>
      <c r="G186" s="2" t="b">
        <f aca="false">COUNTIF(expert!$A$2:$A$954, A186) &gt; 0</f>
        <v>1</v>
      </c>
      <c r="H186" s="2" t="b">
        <f aca="false">COUNTIF(task!$A$2:$A$637,B186)&gt;0</f>
        <v>1</v>
      </c>
      <c r="I186" s="2" t="b">
        <f aca="false">AND(ISNUMBER(C186), ISNUMBER(D186), C186&lt;=D186)</f>
        <v>1</v>
      </c>
    </row>
    <row r="187" customFormat="false" ht="12.75" hidden="false" customHeight="false" outlineLevel="0" collapsed="false">
      <c r="E187" s="28"/>
      <c r="F187" s="28"/>
    </row>
    <row r="188" customFormat="false" ht="12.75" hidden="false" customHeight="false" outlineLevel="0" collapsed="false">
      <c r="E188" s="28"/>
      <c r="F188" s="28"/>
    </row>
    <row r="189" customFormat="false" ht="12.75" hidden="false" customHeight="false" outlineLevel="0" collapsed="false">
      <c r="E189" s="28"/>
      <c r="F189" s="28"/>
    </row>
    <row r="190" customFormat="false" ht="12.75" hidden="false" customHeight="false" outlineLevel="0" collapsed="false">
      <c r="E190" s="28"/>
      <c r="F190" s="28"/>
    </row>
    <row r="191" customFormat="false" ht="12.75" hidden="false" customHeight="false" outlineLevel="0" collapsed="false">
      <c r="E191" s="28"/>
      <c r="F191" s="28"/>
    </row>
    <row r="192" customFormat="false" ht="12.75" hidden="false" customHeight="false" outlineLevel="0" collapsed="false">
      <c r="E192" s="28"/>
      <c r="F192" s="28"/>
    </row>
    <row r="193" customFormat="false" ht="12.75" hidden="false" customHeight="false" outlineLevel="0" collapsed="false">
      <c r="E193" s="28"/>
      <c r="F193" s="28"/>
    </row>
    <row r="194" customFormat="false" ht="12.75" hidden="false" customHeight="false" outlineLevel="0" collapsed="false">
      <c r="E194" s="28"/>
      <c r="F194" s="28"/>
    </row>
    <row r="195" customFormat="false" ht="12.75" hidden="false" customHeight="false" outlineLevel="0" collapsed="false">
      <c r="E195" s="28"/>
      <c r="F195" s="28"/>
    </row>
    <row r="196" customFormat="false" ht="12.75" hidden="false" customHeight="false" outlineLevel="0" collapsed="false">
      <c r="E196" s="28"/>
      <c r="F196" s="28"/>
    </row>
    <row r="197" customFormat="false" ht="12.75" hidden="false" customHeight="false" outlineLevel="0" collapsed="false">
      <c r="E197" s="28"/>
      <c r="F197" s="28"/>
    </row>
    <row r="198" customFormat="false" ht="12.75" hidden="false" customHeight="false" outlineLevel="0" collapsed="false">
      <c r="E198" s="28"/>
      <c r="F198" s="28"/>
    </row>
    <row r="199" customFormat="false" ht="12.75" hidden="false" customHeight="false" outlineLevel="0" collapsed="false">
      <c r="E199" s="28"/>
      <c r="F199" s="28"/>
    </row>
    <row r="200" customFormat="false" ht="12.75" hidden="false" customHeight="false" outlineLevel="0" collapsed="false">
      <c r="E200" s="28"/>
      <c r="F200" s="28"/>
    </row>
    <row r="201" customFormat="false" ht="12.75" hidden="false" customHeight="false" outlineLevel="0" collapsed="false">
      <c r="E201" s="28"/>
      <c r="F201" s="28"/>
    </row>
    <row r="202" customFormat="false" ht="12.75" hidden="false" customHeight="false" outlineLevel="0" collapsed="false">
      <c r="E202" s="28"/>
      <c r="F202" s="28"/>
    </row>
    <row r="203" customFormat="false" ht="12.75" hidden="false" customHeight="false" outlineLevel="0" collapsed="false">
      <c r="E203" s="28"/>
      <c r="F203" s="28"/>
    </row>
    <row r="204" customFormat="false" ht="12.75" hidden="false" customHeight="false" outlineLevel="0" collapsed="false">
      <c r="E204" s="28"/>
      <c r="F204" s="28"/>
    </row>
    <row r="205" customFormat="false" ht="12.75" hidden="false" customHeight="false" outlineLevel="0" collapsed="false">
      <c r="E205" s="28"/>
      <c r="F205" s="28"/>
    </row>
    <row r="206" customFormat="false" ht="12.75" hidden="false" customHeight="false" outlineLevel="0" collapsed="false">
      <c r="E206" s="28"/>
      <c r="F206" s="28"/>
    </row>
    <row r="207" customFormat="false" ht="12.75" hidden="false" customHeight="false" outlineLevel="0" collapsed="false">
      <c r="E207" s="28"/>
      <c r="F207" s="28"/>
    </row>
    <row r="208" customFormat="false" ht="12.75" hidden="false" customHeight="false" outlineLevel="0" collapsed="false">
      <c r="E208" s="28"/>
      <c r="F208" s="28"/>
    </row>
    <row r="209" customFormat="false" ht="12.75" hidden="false" customHeight="false" outlineLevel="0" collapsed="false">
      <c r="E209" s="28"/>
      <c r="F209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  <c r="D2" s="1"/>
      <c r="E2" s="1"/>
    </row>
    <row r="3" customFormat="false" ht="12.75" hidden="false" customHeight="false" outlineLevel="0" collapsed="false">
      <c r="B3" s="31"/>
      <c r="C3" s="31"/>
      <c r="D3" s="1"/>
      <c r="E3" s="1"/>
    </row>
    <row r="4" customFormat="false" ht="12.75" hidden="false" customHeight="false" outlineLevel="0" collapsed="false">
      <c r="B4" s="31"/>
      <c r="C4" s="31"/>
      <c r="D4" s="1"/>
      <c r="E4" s="1"/>
    </row>
    <row r="5" customFormat="false" ht="12.75" hidden="false" customHeight="false" outlineLevel="0" collapsed="false">
      <c r="B5" s="31"/>
      <c r="C5" s="31"/>
      <c r="D5" s="1"/>
      <c r="E5" s="1"/>
    </row>
    <row r="6" customFormat="false" ht="12.75" hidden="false" customHeight="false" outlineLevel="0" collapsed="false">
      <c r="B6" s="31"/>
      <c r="C6" s="31"/>
      <c r="D6" s="1"/>
      <c r="E6" s="1"/>
    </row>
    <row r="7" customFormat="false" ht="12.75" hidden="false" customHeight="false" outlineLevel="0" collapsed="false">
      <c r="B7" s="31"/>
      <c r="C7" s="31"/>
      <c r="D7" s="1"/>
      <c r="E7" s="1"/>
    </row>
    <row r="8" customFormat="false" ht="12.75" hidden="false" customHeight="false" outlineLevel="0" collapsed="false">
      <c r="B8" s="31"/>
      <c r="C8" s="31"/>
      <c r="D8" s="1"/>
      <c r="E8" s="1"/>
    </row>
    <row r="9" customFormat="false" ht="12.75" hidden="false" customHeight="false" outlineLevel="0" collapsed="false">
      <c r="B9" s="31"/>
      <c r="C9" s="31"/>
      <c r="D9" s="1"/>
      <c r="E9" s="1"/>
    </row>
    <row r="10" customFormat="false" ht="12.75" hidden="false" customHeight="false" outlineLevel="0" collapsed="false">
      <c r="B10" s="31"/>
      <c r="C10" s="31"/>
      <c r="D10" s="1"/>
      <c r="E10" s="1"/>
    </row>
    <row r="11" customFormat="false" ht="12.75" hidden="false" customHeight="false" outlineLevel="0" collapsed="false">
      <c r="B11" s="31"/>
      <c r="C11" s="3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3" t="s">
        <v>210</v>
      </c>
      <c r="B1" s="13" t="s">
        <v>17</v>
      </c>
      <c r="C1" s="13" t="s">
        <v>18</v>
      </c>
      <c r="D1" s="30" t="s">
        <v>23</v>
      </c>
      <c r="E1" s="30" t="s">
        <v>24</v>
      </c>
    </row>
    <row r="2" customFormat="false" ht="12.75" hidden="false" customHeight="false" outlineLevel="0" collapsed="false">
      <c r="B2" s="31"/>
      <c r="C2" s="31"/>
    </row>
    <row r="3" customFormat="false" ht="12.75" hidden="false" customHeight="false" outlineLevel="0" collapsed="false">
      <c r="B3" s="6"/>
      <c r="C3" s="6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1" t="s">
        <v>0</v>
      </c>
      <c r="B1" s="13" t="s">
        <v>17</v>
      </c>
      <c r="C1" s="13" t="s">
        <v>18</v>
      </c>
      <c r="D1" s="17" t="b">
        <f aca="false">AND(D2:D908)</f>
        <v>1</v>
      </c>
    </row>
    <row r="2" customFormat="false" ht="12.75" hidden="false" customHeight="false" outlineLevel="0" collapsed="false">
      <c r="A2" s="32" t="s">
        <v>212</v>
      </c>
      <c r="B2" s="33" t="n">
        <v>45637</v>
      </c>
      <c r="C2" s="33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2" t="s">
        <v>213</v>
      </c>
      <c r="B3" s="33" t="n">
        <v>45673</v>
      </c>
      <c r="C3" s="33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34" t="s">
        <v>214</v>
      </c>
      <c r="B4" s="35" t="n">
        <v>45702</v>
      </c>
      <c r="C4" s="35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34" t="s">
        <v>215</v>
      </c>
      <c r="B5" s="35" t="n">
        <v>45733</v>
      </c>
      <c r="C5" s="35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34" t="s">
        <v>216</v>
      </c>
      <c r="B6" s="35" t="n">
        <v>45762</v>
      </c>
      <c r="C6" s="35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34" t="s">
        <v>217</v>
      </c>
      <c r="B7" s="35" t="n">
        <v>45796</v>
      </c>
      <c r="C7" s="35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34" t="s">
        <v>218</v>
      </c>
      <c r="B8" s="6" t="n">
        <v>45827</v>
      </c>
      <c r="C8" s="35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34" t="s">
        <v>219</v>
      </c>
      <c r="B9" s="35" t="n">
        <v>45856</v>
      </c>
      <c r="C9" s="35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34" t="s">
        <v>220</v>
      </c>
      <c r="B10" s="6" t="n">
        <v>45887</v>
      </c>
      <c r="C10" s="6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34" t="s">
        <v>221</v>
      </c>
      <c r="B11" s="6" t="n">
        <v>45916</v>
      </c>
      <c r="C11" s="6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34" t="s">
        <v>222</v>
      </c>
      <c r="B12" s="6" t="n">
        <v>45946</v>
      </c>
      <c r="C12" s="6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34" t="s">
        <v>223</v>
      </c>
      <c r="B13" s="6" t="n">
        <v>45974</v>
      </c>
      <c r="C13" s="6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E73" activeCellId="0" sqref="E7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6" width="13.71"/>
    <col collapsed="false" customWidth="false" hidden="false" outlineLevel="0" max="4" min="3" style="7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1" t="s">
        <v>210</v>
      </c>
      <c r="B1" s="30" t="s">
        <v>224</v>
      </c>
      <c r="C1" s="30" t="s">
        <v>23</v>
      </c>
      <c r="D1" s="30" t="s">
        <v>24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2" t="s">
        <v>212</v>
      </c>
      <c r="C2" s="1" t="n">
        <v>0</v>
      </c>
      <c r="D2" s="1" t="n">
        <v>180</v>
      </c>
      <c r="E2" s="2" t="b">
        <f aca="false">COUNTIF(expert!$A$2:$A$921, A2) &gt; 0</f>
        <v>1</v>
      </c>
      <c r="F2" s="2" t="b">
        <f aca="false">COUNTIF(period!$A$2:$A$1000, B2) &gt; 0</f>
        <v>1</v>
      </c>
    </row>
    <row r="3" customFormat="false" ht="12.75" hidden="false" customHeight="false" outlineLevel="0" collapsed="false">
      <c r="A3" s="1" t="s">
        <v>2</v>
      </c>
      <c r="B3" s="32" t="s">
        <v>213</v>
      </c>
      <c r="C3" s="1" t="n">
        <v>0</v>
      </c>
      <c r="D3" s="1" t="n">
        <v>180</v>
      </c>
      <c r="E3" s="2" t="b">
        <f aca="false">COUNTIF(expert!$A$2:$A$921, A3) &gt; 0</f>
        <v>1</v>
      </c>
      <c r="F3" s="2" t="b">
        <f aca="false">COUNTIF(period!$A$2:$A$1000, B3) &gt; 0</f>
        <v>1</v>
      </c>
    </row>
    <row r="4" customFormat="false" ht="12.75" hidden="false" customHeight="false" outlineLevel="0" collapsed="false">
      <c r="A4" s="1" t="s">
        <v>2</v>
      </c>
      <c r="B4" s="34" t="s">
        <v>214</v>
      </c>
      <c r="C4" s="1" t="n">
        <v>0</v>
      </c>
      <c r="D4" s="1" t="n">
        <v>180</v>
      </c>
      <c r="E4" s="2" t="b">
        <f aca="false">COUNTIF(expert!$A$2:$A$921, A4) &gt; 0</f>
        <v>1</v>
      </c>
      <c r="F4" s="2" t="b">
        <f aca="false">COUNTIF(period!$A$2:$A$1000, B4) &gt; 0</f>
        <v>1</v>
      </c>
    </row>
    <row r="5" customFormat="false" ht="12.75" hidden="false" customHeight="false" outlineLevel="0" collapsed="false">
      <c r="A5" s="1" t="s">
        <v>2</v>
      </c>
      <c r="B5" s="34" t="s">
        <v>215</v>
      </c>
      <c r="C5" s="1" t="n">
        <v>0</v>
      </c>
      <c r="D5" s="1" t="n">
        <v>180</v>
      </c>
      <c r="E5" s="2" t="b">
        <f aca="false">COUNTIF(expert!$A$2:$A$921, A5) &gt; 0</f>
        <v>1</v>
      </c>
      <c r="F5" s="2" t="b">
        <f aca="false">COUNTIF(period!$A$2:$A$1000, B5) &gt; 0</f>
        <v>1</v>
      </c>
    </row>
    <row r="6" customFormat="false" ht="12.75" hidden="false" customHeight="false" outlineLevel="0" collapsed="false">
      <c r="A6" s="1" t="s">
        <v>2</v>
      </c>
      <c r="B6" s="34" t="s">
        <v>216</v>
      </c>
      <c r="C6" s="1" t="n">
        <v>0</v>
      </c>
      <c r="D6" s="1" t="n">
        <v>180</v>
      </c>
      <c r="E6" s="2" t="b">
        <f aca="false">COUNTIF(expert!$A$2:$A$921, A6) &gt; 0</f>
        <v>1</v>
      </c>
      <c r="F6" s="2" t="b">
        <f aca="false">COUNTIF(period!$A$2:$A$1000, B6) &gt; 0</f>
        <v>1</v>
      </c>
    </row>
    <row r="7" customFormat="false" ht="12.75" hidden="false" customHeight="false" outlineLevel="0" collapsed="false">
      <c r="A7" s="1" t="s">
        <v>2</v>
      </c>
      <c r="B7" s="34" t="s">
        <v>217</v>
      </c>
      <c r="C7" s="1" t="n">
        <v>0</v>
      </c>
      <c r="D7" s="1" t="n">
        <v>180</v>
      </c>
      <c r="E7" s="2" t="b">
        <f aca="false">COUNTIF(expert!$A$2:$A$921, A7) &gt; 0</f>
        <v>1</v>
      </c>
      <c r="F7" s="2" t="b">
        <f aca="false">COUNTIF(period!$A$2:$A$1000, B7) &gt; 0</f>
        <v>1</v>
      </c>
    </row>
    <row r="8" customFormat="false" ht="12.75" hidden="false" customHeight="false" outlineLevel="0" collapsed="false">
      <c r="A8" s="1" t="s">
        <v>2</v>
      </c>
      <c r="B8" s="34" t="s">
        <v>218</v>
      </c>
      <c r="C8" s="1" t="n">
        <v>0</v>
      </c>
      <c r="D8" s="1" t="n">
        <v>180</v>
      </c>
      <c r="E8" s="2" t="b">
        <f aca="false">COUNTIF(expert!$A$2:$A$921, A8) &gt; 0</f>
        <v>1</v>
      </c>
      <c r="F8" s="2" t="b">
        <f aca="false">COUNTIF(period!$A$2:$A$1000, B8) &gt; 0</f>
        <v>1</v>
      </c>
    </row>
    <row r="9" customFormat="false" ht="12.75" hidden="false" customHeight="false" outlineLevel="0" collapsed="false">
      <c r="A9" s="1" t="s">
        <v>2</v>
      </c>
      <c r="B9" s="34" t="s">
        <v>219</v>
      </c>
      <c r="C9" s="1" t="n">
        <v>0</v>
      </c>
      <c r="D9" s="1" t="n">
        <v>180</v>
      </c>
      <c r="E9" s="2" t="b">
        <f aca="false">COUNTIF(expert!$A$2:$A$921, A9) &gt; 0</f>
        <v>1</v>
      </c>
      <c r="F9" s="2" t="b">
        <f aca="false">COUNTIF(period!$A$2:$A$1000, B9) &gt; 0</f>
        <v>1</v>
      </c>
    </row>
    <row r="10" customFormat="false" ht="12.75" hidden="false" customHeight="false" outlineLevel="0" collapsed="false">
      <c r="A10" s="1" t="s">
        <v>2</v>
      </c>
      <c r="B10" s="34" t="s">
        <v>220</v>
      </c>
      <c r="C10" s="1" t="n">
        <v>0</v>
      </c>
      <c r="D10" s="1" t="n">
        <v>180</v>
      </c>
      <c r="E10" s="2" t="b">
        <f aca="false">COUNTIF(expert!$A$2:$A$921, A10) &gt; 0</f>
        <v>1</v>
      </c>
      <c r="F10" s="2" t="b">
        <f aca="false">COUNTIF(period!$A$2:$A$1000, B10) &gt; 0</f>
        <v>1</v>
      </c>
    </row>
    <row r="11" customFormat="false" ht="12.75" hidden="false" customHeight="false" outlineLevel="0" collapsed="false">
      <c r="A11" s="1" t="s">
        <v>2</v>
      </c>
      <c r="B11" s="34" t="s">
        <v>221</v>
      </c>
      <c r="C11" s="1" t="n">
        <v>0</v>
      </c>
      <c r="D11" s="1" t="n">
        <v>180</v>
      </c>
      <c r="E11" s="2" t="b">
        <f aca="false">COUNTIF(expert!$A$2:$A$921, A11) &gt; 0</f>
        <v>1</v>
      </c>
      <c r="F11" s="2" t="b">
        <f aca="false">COUNTIF(period!$A$2:$A$1000, B11) &gt; 0</f>
        <v>1</v>
      </c>
    </row>
    <row r="12" customFormat="false" ht="12.75" hidden="false" customHeight="false" outlineLevel="0" collapsed="false">
      <c r="A12" s="1" t="s">
        <v>2</v>
      </c>
      <c r="B12" s="34" t="s">
        <v>222</v>
      </c>
      <c r="C12" s="1" t="n">
        <v>0</v>
      </c>
      <c r="D12" s="1" t="n">
        <v>180</v>
      </c>
      <c r="E12" s="2" t="b">
        <f aca="false">COUNTIF(expert!$A$2:$A$921, A12) &gt; 0</f>
        <v>1</v>
      </c>
      <c r="F12" s="2" t="b">
        <f aca="false">COUNTIF(period!$A$2:$A$1000, B12) &gt; 0</f>
        <v>1</v>
      </c>
    </row>
    <row r="13" customFormat="false" ht="12.75" hidden="false" customHeight="false" outlineLevel="0" collapsed="false">
      <c r="A13" s="1" t="s">
        <v>2</v>
      </c>
      <c r="B13" s="34" t="s">
        <v>223</v>
      </c>
      <c r="C13" s="1" t="n">
        <v>0</v>
      </c>
      <c r="D13" s="1" t="n">
        <v>180</v>
      </c>
      <c r="E13" s="2" t="b">
        <f aca="false">COUNTIF(expert!$A$2:$A$921, A13) &gt; 0</f>
        <v>1</v>
      </c>
      <c r="F13" s="2" t="b">
        <f aca="false">COUNTIF(period!$A$2:$A$1000, B13) &gt; 0</f>
        <v>1</v>
      </c>
    </row>
    <row r="14" customFormat="false" ht="12.75" hidden="false" customHeight="false" outlineLevel="0" collapsed="false">
      <c r="A14" s="21" t="s">
        <v>4</v>
      </c>
      <c r="B14" s="37" t="s">
        <v>212</v>
      </c>
      <c r="C14" s="21" t="n">
        <v>0</v>
      </c>
      <c r="D14" s="21" t="n">
        <v>180</v>
      </c>
      <c r="E14" s="2" t="b">
        <f aca="false">COUNTIF(expert!$A$2:$A$921, A14) &gt; 0</f>
        <v>1</v>
      </c>
      <c r="F14" s="2" t="b">
        <f aca="false">COUNTIF(period!$A$2:$A$1000, B14) &gt; 0</f>
        <v>1</v>
      </c>
    </row>
    <row r="15" customFormat="false" ht="12.75" hidden="false" customHeight="false" outlineLevel="0" collapsed="false">
      <c r="A15" s="21" t="s">
        <v>4</v>
      </c>
      <c r="B15" s="37" t="s">
        <v>213</v>
      </c>
      <c r="C15" s="21" t="n">
        <v>0</v>
      </c>
      <c r="D15" s="21" t="n">
        <v>180</v>
      </c>
      <c r="E15" s="2" t="b">
        <f aca="false">COUNTIF(expert!$A$2:$A$921, A15) &gt; 0</f>
        <v>1</v>
      </c>
      <c r="F15" s="2" t="b">
        <f aca="false">COUNTIF(period!$A$2:$A$1000, B15) &gt; 0</f>
        <v>1</v>
      </c>
    </row>
    <row r="16" customFormat="false" ht="12.75" hidden="false" customHeight="false" outlineLevel="0" collapsed="false">
      <c r="A16" s="21" t="s">
        <v>4</v>
      </c>
      <c r="B16" s="38" t="s">
        <v>214</v>
      </c>
      <c r="C16" s="21" t="n">
        <v>0</v>
      </c>
      <c r="D16" s="21" t="n">
        <v>180</v>
      </c>
      <c r="E16" s="2" t="b">
        <f aca="false">COUNTIF(expert!$A$2:$A$921, A16) &gt; 0</f>
        <v>1</v>
      </c>
      <c r="F16" s="2" t="b">
        <f aca="false">COUNTIF(period!$A$2:$A$1000, B16) &gt; 0</f>
        <v>1</v>
      </c>
    </row>
    <row r="17" customFormat="false" ht="12.75" hidden="false" customHeight="false" outlineLevel="0" collapsed="false">
      <c r="A17" s="21" t="s">
        <v>4</v>
      </c>
      <c r="B17" s="38" t="s">
        <v>215</v>
      </c>
      <c r="C17" s="21" t="n">
        <v>0</v>
      </c>
      <c r="D17" s="21" t="n">
        <v>180</v>
      </c>
      <c r="E17" s="2" t="b">
        <f aca="false">COUNTIF(expert!$A$2:$A$921, A17) &gt; 0</f>
        <v>1</v>
      </c>
      <c r="F17" s="2" t="b">
        <f aca="false">COUNTIF(period!$A$2:$A$1000, B17) &gt; 0</f>
        <v>1</v>
      </c>
    </row>
    <row r="18" customFormat="false" ht="12.75" hidden="false" customHeight="false" outlineLevel="0" collapsed="false">
      <c r="A18" s="21" t="s">
        <v>4</v>
      </c>
      <c r="B18" s="38" t="s">
        <v>216</v>
      </c>
      <c r="C18" s="21" t="n">
        <v>0</v>
      </c>
      <c r="D18" s="21" t="n">
        <v>180</v>
      </c>
      <c r="E18" s="2" t="b">
        <f aca="false">COUNTIF(expert!$A$2:$A$921, A18) &gt; 0</f>
        <v>1</v>
      </c>
      <c r="F18" s="2" t="b">
        <f aca="false">COUNTIF(period!$A$2:$A$1000, B18) &gt; 0</f>
        <v>1</v>
      </c>
    </row>
    <row r="19" customFormat="false" ht="12.75" hidden="false" customHeight="false" outlineLevel="0" collapsed="false">
      <c r="A19" s="21" t="s">
        <v>4</v>
      </c>
      <c r="B19" s="38" t="s">
        <v>217</v>
      </c>
      <c r="C19" s="21" t="n">
        <v>0</v>
      </c>
      <c r="D19" s="21" t="n">
        <v>180</v>
      </c>
      <c r="E19" s="2" t="b">
        <f aca="false">COUNTIF(expert!$A$2:$A$921, A19) &gt; 0</f>
        <v>1</v>
      </c>
      <c r="F19" s="2" t="b">
        <f aca="false">COUNTIF(period!$A$2:$A$1000, B19) &gt; 0</f>
        <v>1</v>
      </c>
    </row>
    <row r="20" customFormat="false" ht="12.75" hidden="false" customHeight="false" outlineLevel="0" collapsed="false">
      <c r="A20" s="21" t="s">
        <v>4</v>
      </c>
      <c r="B20" s="38" t="s">
        <v>218</v>
      </c>
      <c r="C20" s="21" t="n">
        <v>0</v>
      </c>
      <c r="D20" s="21" t="n">
        <v>180</v>
      </c>
      <c r="E20" s="2" t="b">
        <f aca="false">COUNTIF(expert!$A$2:$A$921, A20) &gt; 0</f>
        <v>1</v>
      </c>
      <c r="F20" s="2" t="b">
        <f aca="false">COUNTIF(period!$A$2:$A$1000, B20) &gt; 0</f>
        <v>1</v>
      </c>
    </row>
    <row r="21" customFormat="false" ht="12.75" hidden="false" customHeight="false" outlineLevel="0" collapsed="false">
      <c r="A21" s="21" t="s">
        <v>4</v>
      </c>
      <c r="B21" s="38" t="s">
        <v>219</v>
      </c>
      <c r="C21" s="21" t="n">
        <v>0</v>
      </c>
      <c r="D21" s="21" t="n">
        <v>180</v>
      </c>
      <c r="E21" s="2" t="b">
        <f aca="false">COUNTIF(expert!$A$2:$A$921, A21) &gt; 0</f>
        <v>1</v>
      </c>
      <c r="F21" s="2" t="b">
        <f aca="false">COUNTIF(period!$A$2:$A$1000, B21) &gt; 0</f>
        <v>1</v>
      </c>
    </row>
    <row r="22" customFormat="false" ht="12.75" hidden="false" customHeight="false" outlineLevel="0" collapsed="false">
      <c r="A22" s="21" t="s">
        <v>4</v>
      </c>
      <c r="B22" s="38" t="s">
        <v>220</v>
      </c>
      <c r="C22" s="21" t="n">
        <v>0</v>
      </c>
      <c r="D22" s="21" t="n">
        <v>180</v>
      </c>
      <c r="E22" s="2" t="b">
        <f aca="false">COUNTIF(expert!$A$2:$A$921, A22) &gt; 0</f>
        <v>1</v>
      </c>
      <c r="F22" s="2" t="b">
        <f aca="false">COUNTIF(period!$A$2:$A$1000, B22) &gt; 0</f>
        <v>1</v>
      </c>
    </row>
    <row r="23" customFormat="false" ht="12.75" hidden="false" customHeight="false" outlineLevel="0" collapsed="false">
      <c r="A23" s="21" t="s">
        <v>4</v>
      </c>
      <c r="B23" s="38" t="s">
        <v>221</v>
      </c>
      <c r="C23" s="21" t="n">
        <v>0</v>
      </c>
      <c r="D23" s="21" t="n">
        <v>180</v>
      </c>
      <c r="E23" s="2" t="b">
        <f aca="false">COUNTIF(expert!$A$2:$A$921, A23) &gt; 0</f>
        <v>1</v>
      </c>
      <c r="F23" s="2" t="b">
        <f aca="false">COUNTIF(period!$A$2:$A$1000, B23) &gt; 0</f>
        <v>1</v>
      </c>
    </row>
    <row r="24" customFormat="false" ht="12.75" hidden="false" customHeight="false" outlineLevel="0" collapsed="false">
      <c r="A24" s="21" t="s">
        <v>4</v>
      </c>
      <c r="B24" s="38" t="s">
        <v>222</v>
      </c>
      <c r="C24" s="21" t="n">
        <v>0</v>
      </c>
      <c r="D24" s="21" t="n">
        <v>180</v>
      </c>
      <c r="E24" s="2" t="b">
        <f aca="false">COUNTIF(expert!$A$2:$A$921, A24) &gt; 0</f>
        <v>1</v>
      </c>
      <c r="F24" s="2" t="b">
        <f aca="false">COUNTIF(period!$A$2:$A$1000, B24) &gt; 0</f>
        <v>1</v>
      </c>
    </row>
    <row r="25" customFormat="false" ht="12.75" hidden="false" customHeight="false" outlineLevel="0" collapsed="false">
      <c r="A25" s="21" t="s">
        <v>4</v>
      </c>
      <c r="B25" s="38" t="s">
        <v>223</v>
      </c>
      <c r="C25" s="21" t="n">
        <v>0</v>
      </c>
      <c r="D25" s="21" t="n">
        <v>180</v>
      </c>
      <c r="E25" s="2" t="b">
        <f aca="false">COUNTIF(expert!$A$2:$A$921, A25) &gt; 0</f>
        <v>1</v>
      </c>
      <c r="F25" s="2" t="b">
        <f aca="false">COUNTIF(period!$A$2:$A$1000, B25) &gt; 0</f>
        <v>1</v>
      </c>
    </row>
    <row r="26" customFormat="false" ht="12.75" hidden="false" customHeight="false" outlineLevel="0" collapsed="false">
      <c r="A26" s="1" t="s">
        <v>6</v>
      </c>
      <c r="B26" s="32" t="s">
        <v>212</v>
      </c>
      <c r="C26" s="1" t="n">
        <v>0</v>
      </c>
      <c r="D26" s="1" t="n">
        <v>180</v>
      </c>
      <c r="E26" s="2" t="b">
        <f aca="false">COUNTIF(expert!$A$2:$A$921, A26) &gt; 0</f>
        <v>1</v>
      </c>
      <c r="F26" s="2" t="b">
        <f aca="false">COUNTIF(period!$A$2:$A$1000, B26) &gt; 0</f>
        <v>1</v>
      </c>
    </row>
    <row r="27" customFormat="false" ht="12.75" hidden="false" customHeight="false" outlineLevel="0" collapsed="false">
      <c r="A27" s="1" t="s">
        <v>6</v>
      </c>
      <c r="B27" s="32" t="s">
        <v>213</v>
      </c>
      <c r="C27" s="1" t="n">
        <v>0</v>
      </c>
      <c r="D27" s="1" t="n">
        <v>180</v>
      </c>
      <c r="E27" s="2" t="b">
        <f aca="false">COUNTIF(expert!$A$2:$A$921, A27) &gt; 0</f>
        <v>1</v>
      </c>
      <c r="F27" s="2" t="b">
        <f aca="false">COUNTIF(period!$A$2:$A$1000, B27) &gt; 0</f>
        <v>1</v>
      </c>
    </row>
    <row r="28" customFormat="false" ht="12.75" hidden="false" customHeight="false" outlineLevel="0" collapsed="false">
      <c r="A28" s="1" t="s">
        <v>6</v>
      </c>
      <c r="B28" s="34" t="s">
        <v>214</v>
      </c>
      <c r="C28" s="1" t="n">
        <v>0</v>
      </c>
      <c r="D28" s="1" t="n">
        <v>180</v>
      </c>
      <c r="E28" s="2" t="b">
        <f aca="false">COUNTIF(expert!$A$2:$A$921, A28) &gt; 0</f>
        <v>1</v>
      </c>
      <c r="F28" s="2" t="b">
        <f aca="false">COUNTIF(period!$A$2:$A$1000, B28) &gt; 0</f>
        <v>1</v>
      </c>
    </row>
    <row r="29" customFormat="false" ht="12.75" hidden="false" customHeight="false" outlineLevel="0" collapsed="false">
      <c r="A29" s="1" t="s">
        <v>6</v>
      </c>
      <c r="B29" s="34" t="s">
        <v>215</v>
      </c>
      <c r="C29" s="1" t="n">
        <v>0</v>
      </c>
      <c r="D29" s="1" t="n">
        <v>180</v>
      </c>
      <c r="E29" s="2" t="b">
        <f aca="false">COUNTIF(expert!$A$2:$A$921, A29) &gt; 0</f>
        <v>1</v>
      </c>
      <c r="F29" s="2" t="b">
        <f aca="false">COUNTIF(period!$A$2:$A$1000, B29) &gt; 0</f>
        <v>1</v>
      </c>
    </row>
    <row r="30" customFormat="false" ht="12.75" hidden="false" customHeight="false" outlineLevel="0" collapsed="false">
      <c r="A30" s="1" t="s">
        <v>6</v>
      </c>
      <c r="B30" s="34" t="s">
        <v>216</v>
      </c>
      <c r="C30" s="1" t="n">
        <v>0</v>
      </c>
      <c r="D30" s="1" t="n">
        <v>180</v>
      </c>
      <c r="E30" s="2" t="b">
        <f aca="false">COUNTIF(expert!$A$2:$A$921, A30) &gt; 0</f>
        <v>1</v>
      </c>
      <c r="F30" s="2" t="b">
        <f aca="false">COUNTIF(period!$A$2:$A$1000, B30) &gt; 0</f>
        <v>1</v>
      </c>
    </row>
    <row r="31" customFormat="false" ht="12.75" hidden="false" customHeight="false" outlineLevel="0" collapsed="false">
      <c r="A31" s="1" t="s">
        <v>6</v>
      </c>
      <c r="B31" s="34" t="s">
        <v>217</v>
      </c>
      <c r="C31" s="1" t="n">
        <v>0</v>
      </c>
      <c r="D31" s="1" t="n">
        <v>180</v>
      </c>
      <c r="E31" s="2" t="b">
        <f aca="false">COUNTIF(expert!$A$2:$A$921, A31) &gt; 0</f>
        <v>1</v>
      </c>
      <c r="F31" s="2" t="b">
        <f aca="false">COUNTIF(period!$A$2:$A$1000, B31) &gt; 0</f>
        <v>1</v>
      </c>
    </row>
    <row r="32" customFormat="false" ht="12.75" hidden="false" customHeight="false" outlineLevel="0" collapsed="false">
      <c r="A32" s="1" t="s">
        <v>6</v>
      </c>
      <c r="B32" s="34" t="s">
        <v>218</v>
      </c>
      <c r="C32" s="1" t="n">
        <v>0</v>
      </c>
      <c r="D32" s="1" t="n">
        <v>180</v>
      </c>
      <c r="E32" s="2" t="b">
        <f aca="false">COUNTIF(expert!$A$2:$A$921, A32) &gt; 0</f>
        <v>1</v>
      </c>
      <c r="F32" s="2" t="b">
        <f aca="false">COUNTIF(period!$A$2:$A$1000, B32) &gt; 0</f>
        <v>1</v>
      </c>
    </row>
    <row r="33" customFormat="false" ht="12.75" hidden="false" customHeight="false" outlineLevel="0" collapsed="false">
      <c r="A33" s="1" t="s">
        <v>6</v>
      </c>
      <c r="B33" s="34" t="s">
        <v>219</v>
      </c>
      <c r="C33" s="1" t="n">
        <v>0</v>
      </c>
      <c r="D33" s="1" t="n">
        <v>180</v>
      </c>
      <c r="E33" s="2" t="b">
        <f aca="false">COUNTIF(expert!$A$2:$A$921, A33) &gt; 0</f>
        <v>1</v>
      </c>
      <c r="F33" s="2" t="b">
        <f aca="false">COUNTIF(period!$A$2:$A$1000, B33) &gt; 0</f>
        <v>1</v>
      </c>
    </row>
    <row r="34" customFormat="false" ht="12.75" hidden="false" customHeight="false" outlineLevel="0" collapsed="false">
      <c r="A34" s="1" t="s">
        <v>6</v>
      </c>
      <c r="B34" s="34" t="s">
        <v>220</v>
      </c>
      <c r="C34" s="1" t="n">
        <v>0</v>
      </c>
      <c r="D34" s="1" t="n">
        <v>180</v>
      </c>
      <c r="E34" s="2" t="b">
        <f aca="false">COUNTIF(expert!$A$2:$A$921, A34) &gt; 0</f>
        <v>1</v>
      </c>
      <c r="F34" s="2" t="b">
        <f aca="false">COUNTIF(period!$A$2:$A$1000, B34) &gt; 0</f>
        <v>1</v>
      </c>
    </row>
    <row r="35" customFormat="false" ht="12.75" hidden="false" customHeight="false" outlineLevel="0" collapsed="false">
      <c r="A35" s="1" t="s">
        <v>6</v>
      </c>
      <c r="B35" s="34" t="s">
        <v>221</v>
      </c>
      <c r="C35" s="1" t="n">
        <v>0</v>
      </c>
      <c r="D35" s="1" t="n">
        <v>180</v>
      </c>
      <c r="E35" s="2" t="b">
        <f aca="false">COUNTIF(expert!$A$2:$A$921, A35) &gt; 0</f>
        <v>1</v>
      </c>
      <c r="F35" s="2" t="b">
        <f aca="false">COUNTIF(period!$A$2:$A$1000, B35) &gt; 0</f>
        <v>1</v>
      </c>
    </row>
    <row r="36" customFormat="false" ht="12.75" hidden="false" customHeight="false" outlineLevel="0" collapsed="false">
      <c r="A36" s="1" t="s">
        <v>6</v>
      </c>
      <c r="B36" s="34" t="s">
        <v>222</v>
      </c>
      <c r="C36" s="1" t="n">
        <v>0</v>
      </c>
      <c r="D36" s="1" t="n">
        <v>180</v>
      </c>
      <c r="E36" s="2" t="b">
        <f aca="false">COUNTIF(expert!$A$2:$A$921, A36) &gt; 0</f>
        <v>1</v>
      </c>
      <c r="F36" s="2" t="b">
        <f aca="false">COUNTIF(period!$A$2:$A$1000, B36) &gt; 0</f>
        <v>1</v>
      </c>
    </row>
    <row r="37" customFormat="false" ht="12.75" hidden="false" customHeight="false" outlineLevel="0" collapsed="false">
      <c r="A37" s="1" t="s">
        <v>6</v>
      </c>
      <c r="B37" s="34" t="s">
        <v>223</v>
      </c>
      <c r="C37" s="1" t="n">
        <v>0</v>
      </c>
      <c r="D37" s="1" t="n">
        <v>180</v>
      </c>
      <c r="E37" s="2" t="b">
        <f aca="false">COUNTIF(expert!$A$2:$A$921, A37) &gt; 0</f>
        <v>1</v>
      </c>
      <c r="F37" s="2" t="b">
        <f aca="false">COUNTIF(period!$A$2:$A$1000, B37) &gt; 0</f>
        <v>1</v>
      </c>
    </row>
    <row r="38" customFormat="false" ht="12.75" hidden="false" customHeight="false" outlineLevel="0" collapsed="false">
      <c r="A38" s="21" t="s">
        <v>7</v>
      </c>
      <c r="B38" s="37" t="s">
        <v>212</v>
      </c>
      <c r="C38" s="21" t="n">
        <v>0</v>
      </c>
      <c r="D38" s="21" t="n">
        <v>180</v>
      </c>
      <c r="E38" s="2" t="b">
        <f aca="false">COUNTIF(expert!$A$2:$A$921, A38) &gt; 0</f>
        <v>1</v>
      </c>
      <c r="F38" s="2" t="b">
        <f aca="false">COUNTIF(period!$A$2:$A$1000, B38) &gt; 0</f>
        <v>1</v>
      </c>
    </row>
    <row r="39" customFormat="false" ht="12.75" hidden="false" customHeight="false" outlineLevel="0" collapsed="false">
      <c r="A39" s="21" t="s">
        <v>7</v>
      </c>
      <c r="B39" s="37" t="s">
        <v>213</v>
      </c>
      <c r="C39" s="21" t="n">
        <v>0</v>
      </c>
      <c r="D39" s="21" t="n">
        <v>180</v>
      </c>
      <c r="E39" s="2" t="b">
        <f aca="false">COUNTIF(expert!$A$2:$A$921, A39) &gt; 0</f>
        <v>1</v>
      </c>
      <c r="F39" s="2" t="b">
        <f aca="false">COUNTIF(period!$A$2:$A$1000, B39) &gt; 0</f>
        <v>1</v>
      </c>
    </row>
    <row r="40" customFormat="false" ht="12.75" hidden="false" customHeight="false" outlineLevel="0" collapsed="false">
      <c r="A40" s="21" t="s">
        <v>7</v>
      </c>
      <c r="B40" s="38" t="s">
        <v>214</v>
      </c>
      <c r="C40" s="21" t="n">
        <v>0</v>
      </c>
      <c r="D40" s="21" t="n">
        <v>180</v>
      </c>
      <c r="E40" s="2" t="b">
        <f aca="false">COUNTIF(expert!$A$2:$A$921, A40) &gt; 0</f>
        <v>1</v>
      </c>
      <c r="F40" s="2" t="b">
        <f aca="false">COUNTIF(period!$A$2:$A$1000, B40) &gt; 0</f>
        <v>1</v>
      </c>
    </row>
    <row r="41" customFormat="false" ht="12.75" hidden="false" customHeight="false" outlineLevel="0" collapsed="false">
      <c r="A41" s="21" t="s">
        <v>7</v>
      </c>
      <c r="B41" s="38" t="s">
        <v>215</v>
      </c>
      <c r="C41" s="21" t="n">
        <v>0</v>
      </c>
      <c r="D41" s="21" t="n">
        <v>180</v>
      </c>
      <c r="E41" s="2" t="b">
        <f aca="false">COUNTIF(expert!$A$2:$A$921, A41) &gt; 0</f>
        <v>1</v>
      </c>
      <c r="F41" s="2" t="b">
        <f aca="false">COUNTIF(period!$A$2:$A$1000, B41) &gt; 0</f>
        <v>1</v>
      </c>
    </row>
    <row r="42" customFormat="false" ht="12.75" hidden="false" customHeight="false" outlineLevel="0" collapsed="false">
      <c r="A42" s="21" t="s">
        <v>7</v>
      </c>
      <c r="B42" s="38" t="s">
        <v>216</v>
      </c>
      <c r="C42" s="21" t="n">
        <v>0</v>
      </c>
      <c r="D42" s="21" t="n">
        <v>180</v>
      </c>
      <c r="E42" s="2" t="b">
        <f aca="false">COUNTIF(expert!$A$2:$A$921, A42) &gt; 0</f>
        <v>1</v>
      </c>
      <c r="F42" s="2" t="b">
        <f aca="false">COUNTIF(period!$A$2:$A$1000, B42) &gt; 0</f>
        <v>1</v>
      </c>
    </row>
    <row r="43" customFormat="false" ht="12.75" hidden="false" customHeight="false" outlineLevel="0" collapsed="false">
      <c r="A43" s="21" t="s">
        <v>7</v>
      </c>
      <c r="B43" s="38" t="s">
        <v>217</v>
      </c>
      <c r="C43" s="21" t="n">
        <v>0</v>
      </c>
      <c r="D43" s="21" t="n">
        <v>180</v>
      </c>
      <c r="E43" s="2" t="b">
        <f aca="false">COUNTIF(expert!$A$2:$A$921, A43) &gt; 0</f>
        <v>1</v>
      </c>
      <c r="F43" s="2" t="b">
        <f aca="false">COUNTIF(period!$A$2:$A$1000, B43) &gt; 0</f>
        <v>1</v>
      </c>
    </row>
    <row r="44" customFormat="false" ht="12.75" hidden="false" customHeight="false" outlineLevel="0" collapsed="false">
      <c r="A44" s="21" t="s">
        <v>7</v>
      </c>
      <c r="B44" s="38" t="s">
        <v>218</v>
      </c>
      <c r="C44" s="21" t="n">
        <v>0</v>
      </c>
      <c r="D44" s="21" t="n">
        <v>180</v>
      </c>
      <c r="E44" s="2" t="b">
        <f aca="false">COUNTIF(expert!$A$2:$A$921, A44) &gt; 0</f>
        <v>1</v>
      </c>
      <c r="F44" s="2" t="b">
        <f aca="false">COUNTIF(period!$A$2:$A$1000, B44) &gt; 0</f>
        <v>1</v>
      </c>
    </row>
    <row r="45" customFormat="false" ht="12.75" hidden="false" customHeight="false" outlineLevel="0" collapsed="false">
      <c r="A45" s="21" t="s">
        <v>7</v>
      </c>
      <c r="B45" s="38" t="s">
        <v>219</v>
      </c>
      <c r="C45" s="21" t="n">
        <v>0</v>
      </c>
      <c r="D45" s="21" t="n">
        <v>180</v>
      </c>
      <c r="E45" s="2" t="b">
        <f aca="false">COUNTIF(expert!$A$2:$A$921, A45) &gt; 0</f>
        <v>1</v>
      </c>
      <c r="F45" s="2" t="b">
        <f aca="false">COUNTIF(period!$A$2:$A$1000, B45) &gt; 0</f>
        <v>1</v>
      </c>
    </row>
    <row r="46" customFormat="false" ht="12.75" hidden="false" customHeight="false" outlineLevel="0" collapsed="false">
      <c r="A46" s="21" t="s">
        <v>7</v>
      </c>
      <c r="B46" s="38" t="s">
        <v>220</v>
      </c>
      <c r="C46" s="21" t="n">
        <v>0</v>
      </c>
      <c r="D46" s="21" t="n">
        <v>180</v>
      </c>
      <c r="E46" s="2" t="b">
        <f aca="false">COUNTIF(expert!$A$2:$A$921, A46) &gt; 0</f>
        <v>1</v>
      </c>
      <c r="F46" s="2" t="b">
        <f aca="false">COUNTIF(period!$A$2:$A$1000, B46) &gt; 0</f>
        <v>1</v>
      </c>
    </row>
    <row r="47" customFormat="false" ht="12.75" hidden="false" customHeight="false" outlineLevel="0" collapsed="false">
      <c r="A47" s="21" t="s">
        <v>7</v>
      </c>
      <c r="B47" s="38" t="s">
        <v>221</v>
      </c>
      <c r="C47" s="21" t="n">
        <v>0</v>
      </c>
      <c r="D47" s="21" t="n">
        <v>180</v>
      </c>
      <c r="E47" s="2" t="b">
        <f aca="false">COUNTIF(expert!$A$2:$A$921, A47) &gt; 0</f>
        <v>1</v>
      </c>
      <c r="F47" s="2" t="b">
        <f aca="false">COUNTIF(period!$A$2:$A$1000, B47) &gt; 0</f>
        <v>1</v>
      </c>
    </row>
    <row r="48" customFormat="false" ht="12.75" hidden="false" customHeight="false" outlineLevel="0" collapsed="false">
      <c r="A48" s="21" t="s">
        <v>7</v>
      </c>
      <c r="B48" s="38" t="s">
        <v>222</v>
      </c>
      <c r="C48" s="21" t="n">
        <v>0</v>
      </c>
      <c r="D48" s="21" t="n">
        <v>180</v>
      </c>
      <c r="E48" s="2" t="b">
        <f aca="false">COUNTIF(expert!$A$2:$A$921, A48) &gt; 0</f>
        <v>1</v>
      </c>
      <c r="F48" s="2" t="b">
        <f aca="false">COUNTIF(period!$A$2:$A$1000, B48) &gt; 0</f>
        <v>1</v>
      </c>
    </row>
    <row r="49" customFormat="false" ht="12.75" hidden="false" customHeight="false" outlineLevel="0" collapsed="false">
      <c r="A49" s="21" t="s">
        <v>7</v>
      </c>
      <c r="B49" s="38" t="s">
        <v>223</v>
      </c>
      <c r="C49" s="21" t="n">
        <v>0</v>
      </c>
      <c r="D49" s="21" t="n">
        <v>180</v>
      </c>
      <c r="E49" s="2" t="b">
        <f aca="false">COUNTIF(expert!$A$2:$A$921, A49) &gt; 0</f>
        <v>1</v>
      </c>
      <c r="F49" s="2" t="b">
        <f aca="false">COUNTIF(period!$A$2:$A$1000, B49) &gt; 0</f>
        <v>1</v>
      </c>
    </row>
    <row r="50" customFormat="false" ht="12.75" hidden="false" customHeight="false" outlineLevel="0" collapsed="false">
      <c r="A50" s="1" t="s">
        <v>8</v>
      </c>
      <c r="B50" s="32" t="s">
        <v>212</v>
      </c>
      <c r="C50" s="1" t="n">
        <v>0</v>
      </c>
      <c r="D50" s="1" t="n">
        <v>180</v>
      </c>
      <c r="E50" s="2" t="b">
        <f aca="false">COUNTIF(expert!$A$2:$A$921, A50) &gt; 0</f>
        <v>1</v>
      </c>
      <c r="F50" s="2" t="b">
        <f aca="false">COUNTIF(period!$A$2:$A$1000, B50) &gt; 0</f>
        <v>1</v>
      </c>
    </row>
    <row r="51" customFormat="false" ht="12.75" hidden="false" customHeight="false" outlineLevel="0" collapsed="false">
      <c r="A51" s="1" t="s">
        <v>8</v>
      </c>
      <c r="B51" s="32" t="s">
        <v>213</v>
      </c>
      <c r="C51" s="1" t="n">
        <v>0</v>
      </c>
      <c r="D51" s="1" t="n">
        <v>180</v>
      </c>
      <c r="E51" s="2" t="b">
        <f aca="false">COUNTIF(expert!$A$2:$A$921, A51) &gt; 0</f>
        <v>1</v>
      </c>
      <c r="F51" s="2" t="b">
        <f aca="false">COUNTIF(period!$A$2:$A$1000, B51) &gt; 0</f>
        <v>1</v>
      </c>
    </row>
    <row r="52" customFormat="false" ht="12.75" hidden="false" customHeight="false" outlineLevel="0" collapsed="false">
      <c r="A52" s="1" t="s">
        <v>8</v>
      </c>
      <c r="B52" s="34" t="s">
        <v>214</v>
      </c>
      <c r="C52" s="1" t="n">
        <v>0</v>
      </c>
      <c r="D52" s="1" t="n">
        <v>180</v>
      </c>
      <c r="E52" s="2" t="b">
        <f aca="false">COUNTIF(expert!$A$2:$A$921, A52) &gt; 0</f>
        <v>1</v>
      </c>
      <c r="F52" s="2" t="b">
        <f aca="false">COUNTIF(period!$A$2:$A$1000, B52) &gt; 0</f>
        <v>1</v>
      </c>
    </row>
    <row r="53" customFormat="false" ht="12.75" hidden="false" customHeight="false" outlineLevel="0" collapsed="false">
      <c r="A53" s="1" t="s">
        <v>8</v>
      </c>
      <c r="B53" s="34" t="s">
        <v>215</v>
      </c>
      <c r="C53" s="1" t="n">
        <v>0</v>
      </c>
      <c r="D53" s="1" t="n">
        <v>180</v>
      </c>
      <c r="E53" s="2" t="b">
        <f aca="false">COUNTIF(expert!$A$2:$A$921, A53) &gt; 0</f>
        <v>1</v>
      </c>
      <c r="F53" s="2" t="b">
        <f aca="false">COUNTIF(period!$A$2:$A$1000, B53) &gt; 0</f>
        <v>1</v>
      </c>
    </row>
    <row r="54" customFormat="false" ht="12.75" hidden="false" customHeight="false" outlineLevel="0" collapsed="false">
      <c r="A54" s="1" t="s">
        <v>8</v>
      </c>
      <c r="B54" s="34" t="s">
        <v>216</v>
      </c>
      <c r="C54" s="1" t="n">
        <v>0</v>
      </c>
      <c r="D54" s="1" t="n">
        <v>180</v>
      </c>
      <c r="E54" s="2" t="b">
        <f aca="false">COUNTIF(expert!$A$2:$A$921, A54) &gt; 0</f>
        <v>1</v>
      </c>
      <c r="F54" s="2" t="b">
        <f aca="false">COUNTIF(period!$A$2:$A$1000, B54) &gt; 0</f>
        <v>1</v>
      </c>
    </row>
    <row r="55" customFormat="false" ht="12.75" hidden="false" customHeight="false" outlineLevel="0" collapsed="false">
      <c r="A55" s="1" t="s">
        <v>8</v>
      </c>
      <c r="B55" s="34" t="s">
        <v>217</v>
      </c>
      <c r="C55" s="1" t="n">
        <v>0</v>
      </c>
      <c r="D55" s="1" t="n">
        <v>180</v>
      </c>
      <c r="E55" s="2" t="b">
        <f aca="false">COUNTIF(expert!$A$2:$A$921, A55) &gt; 0</f>
        <v>1</v>
      </c>
      <c r="F55" s="2" t="b">
        <f aca="false">COUNTIF(period!$A$2:$A$1000, B55) &gt; 0</f>
        <v>1</v>
      </c>
    </row>
    <row r="56" customFormat="false" ht="12.75" hidden="false" customHeight="false" outlineLevel="0" collapsed="false">
      <c r="A56" s="1" t="s">
        <v>8</v>
      </c>
      <c r="B56" s="34" t="s">
        <v>218</v>
      </c>
      <c r="C56" s="1" t="n">
        <v>0</v>
      </c>
      <c r="D56" s="1" t="n">
        <v>180</v>
      </c>
      <c r="E56" s="2" t="b">
        <f aca="false">COUNTIF(expert!$A$2:$A$921, A56) &gt; 0</f>
        <v>1</v>
      </c>
      <c r="F56" s="2" t="b">
        <f aca="false">COUNTIF(period!$A$2:$A$1000, B56) &gt; 0</f>
        <v>1</v>
      </c>
    </row>
    <row r="57" customFormat="false" ht="12.75" hidden="false" customHeight="false" outlineLevel="0" collapsed="false">
      <c r="A57" s="1" t="s">
        <v>8</v>
      </c>
      <c r="B57" s="34" t="s">
        <v>219</v>
      </c>
      <c r="C57" s="1" t="n">
        <v>0</v>
      </c>
      <c r="D57" s="1" t="n">
        <v>180</v>
      </c>
      <c r="E57" s="2" t="b">
        <f aca="false">COUNTIF(expert!$A$2:$A$921, A57) &gt; 0</f>
        <v>1</v>
      </c>
      <c r="F57" s="2" t="b">
        <f aca="false">COUNTIF(period!$A$2:$A$1000, B57) &gt; 0</f>
        <v>1</v>
      </c>
    </row>
    <row r="58" customFormat="false" ht="12.75" hidden="false" customHeight="false" outlineLevel="0" collapsed="false">
      <c r="A58" s="1" t="s">
        <v>8</v>
      </c>
      <c r="B58" s="34" t="s">
        <v>220</v>
      </c>
      <c r="C58" s="1" t="n">
        <v>0</v>
      </c>
      <c r="D58" s="1" t="n">
        <v>180</v>
      </c>
      <c r="E58" s="2" t="b">
        <f aca="false">COUNTIF(expert!$A$2:$A$921, A58) &gt; 0</f>
        <v>1</v>
      </c>
      <c r="F58" s="2" t="b">
        <f aca="false">COUNTIF(period!$A$2:$A$1000, B58) &gt; 0</f>
        <v>1</v>
      </c>
    </row>
    <row r="59" customFormat="false" ht="12.75" hidden="false" customHeight="false" outlineLevel="0" collapsed="false">
      <c r="A59" s="1" t="s">
        <v>8</v>
      </c>
      <c r="B59" s="34" t="s">
        <v>221</v>
      </c>
      <c r="C59" s="1" t="n">
        <v>0</v>
      </c>
      <c r="D59" s="1" t="n">
        <v>180</v>
      </c>
      <c r="E59" s="2" t="b">
        <f aca="false">COUNTIF(expert!$A$2:$A$921, A59) &gt; 0</f>
        <v>1</v>
      </c>
      <c r="F59" s="2" t="b">
        <f aca="false">COUNTIF(period!$A$2:$A$1000, B59) &gt; 0</f>
        <v>1</v>
      </c>
    </row>
    <row r="60" customFormat="false" ht="12.75" hidden="false" customHeight="false" outlineLevel="0" collapsed="false">
      <c r="A60" s="1" t="s">
        <v>8</v>
      </c>
      <c r="B60" s="34" t="s">
        <v>222</v>
      </c>
      <c r="C60" s="1" t="n">
        <v>0</v>
      </c>
      <c r="D60" s="1" t="n">
        <v>180</v>
      </c>
      <c r="E60" s="2" t="b">
        <f aca="false">COUNTIF(expert!$A$2:$A$921, A60) &gt; 0</f>
        <v>1</v>
      </c>
      <c r="F60" s="2" t="b">
        <f aca="false">COUNTIF(period!$A$2:$A$1000, B60) &gt; 0</f>
        <v>1</v>
      </c>
    </row>
    <row r="61" customFormat="false" ht="12.75" hidden="false" customHeight="false" outlineLevel="0" collapsed="false">
      <c r="A61" s="1" t="s">
        <v>8</v>
      </c>
      <c r="B61" s="34" t="s">
        <v>223</v>
      </c>
      <c r="C61" s="1" t="n">
        <v>0</v>
      </c>
      <c r="D61" s="1" t="n">
        <v>180</v>
      </c>
      <c r="E61" s="2" t="b">
        <f aca="false">COUNTIF(expert!$A$2:$A$921, A61) &gt; 0</f>
        <v>1</v>
      </c>
      <c r="F61" s="2" t="b">
        <f aca="false">COUNTIF(period!$A$2:$A$1000, B61) &gt; 0</f>
        <v>1</v>
      </c>
    </row>
    <row r="62" customFormat="false" ht="12.75" hidden="false" customHeight="false" outlineLevel="0" collapsed="false">
      <c r="A62" s="21" t="s">
        <v>9</v>
      </c>
      <c r="B62" s="37" t="s">
        <v>212</v>
      </c>
      <c r="C62" s="21" t="n">
        <v>0</v>
      </c>
      <c r="D62" s="21" t="n">
        <v>180</v>
      </c>
      <c r="E62" s="2" t="b">
        <f aca="false">COUNTIF(expert!$A$2:$A$921, A62) &gt; 0</f>
        <v>1</v>
      </c>
      <c r="F62" s="2" t="b">
        <f aca="false">COUNTIF(period!$A$2:$A$1000, B62) &gt; 0</f>
        <v>1</v>
      </c>
    </row>
    <row r="63" customFormat="false" ht="12.75" hidden="false" customHeight="false" outlineLevel="0" collapsed="false">
      <c r="A63" s="21" t="s">
        <v>9</v>
      </c>
      <c r="B63" s="37" t="s">
        <v>213</v>
      </c>
      <c r="C63" s="21" t="n">
        <v>0</v>
      </c>
      <c r="D63" s="21" t="n">
        <v>180</v>
      </c>
      <c r="E63" s="2" t="b">
        <f aca="false">COUNTIF(expert!$A$2:$A$921, A63) &gt; 0</f>
        <v>1</v>
      </c>
      <c r="F63" s="2" t="b">
        <f aca="false">COUNTIF(period!$A$2:$A$1000, B63) &gt; 0</f>
        <v>1</v>
      </c>
    </row>
    <row r="64" customFormat="false" ht="12.75" hidden="false" customHeight="false" outlineLevel="0" collapsed="false">
      <c r="A64" s="21" t="s">
        <v>9</v>
      </c>
      <c r="B64" s="38" t="s">
        <v>214</v>
      </c>
      <c r="C64" s="21" t="n">
        <v>0</v>
      </c>
      <c r="D64" s="21" t="n">
        <v>180</v>
      </c>
      <c r="E64" s="2" t="b">
        <f aca="false">COUNTIF(expert!$A$2:$A$921, A64) &gt; 0</f>
        <v>1</v>
      </c>
      <c r="F64" s="2" t="b">
        <f aca="false">COUNTIF(period!$A$2:$A$1000, B64) &gt; 0</f>
        <v>1</v>
      </c>
    </row>
    <row r="65" customFormat="false" ht="12.75" hidden="false" customHeight="false" outlineLevel="0" collapsed="false">
      <c r="A65" s="21" t="s">
        <v>9</v>
      </c>
      <c r="B65" s="38" t="s">
        <v>215</v>
      </c>
      <c r="C65" s="21" t="n">
        <v>0</v>
      </c>
      <c r="D65" s="21" t="n">
        <v>180</v>
      </c>
      <c r="E65" s="2" t="b">
        <f aca="false">COUNTIF(expert!$A$2:$A$921, A65) &gt; 0</f>
        <v>1</v>
      </c>
      <c r="F65" s="2" t="b">
        <f aca="false">COUNTIF(period!$A$2:$A$1000, B65) &gt; 0</f>
        <v>1</v>
      </c>
    </row>
    <row r="66" customFormat="false" ht="12.75" hidden="false" customHeight="false" outlineLevel="0" collapsed="false">
      <c r="A66" s="21" t="s">
        <v>9</v>
      </c>
      <c r="B66" s="38" t="s">
        <v>216</v>
      </c>
      <c r="C66" s="21" t="n">
        <v>0</v>
      </c>
      <c r="D66" s="21" t="n">
        <v>180</v>
      </c>
      <c r="E66" s="2" t="b">
        <f aca="false">COUNTIF(expert!$A$2:$A$921, A66) &gt; 0</f>
        <v>1</v>
      </c>
      <c r="F66" s="2" t="b">
        <f aca="false">COUNTIF(period!$A$2:$A$1000, B66) &gt; 0</f>
        <v>1</v>
      </c>
    </row>
    <row r="67" customFormat="false" ht="12.75" hidden="false" customHeight="false" outlineLevel="0" collapsed="false">
      <c r="A67" s="21" t="s">
        <v>9</v>
      </c>
      <c r="B67" s="38" t="s">
        <v>217</v>
      </c>
      <c r="C67" s="21" t="n">
        <v>0</v>
      </c>
      <c r="D67" s="21" t="n">
        <v>180</v>
      </c>
      <c r="E67" s="2" t="b">
        <f aca="false">COUNTIF(expert!$A$2:$A$921, A67) &gt; 0</f>
        <v>1</v>
      </c>
      <c r="F67" s="2" t="b">
        <f aca="false">COUNTIF(period!$A$2:$A$1000, B67) &gt; 0</f>
        <v>1</v>
      </c>
    </row>
    <row r="68" customFormat="false" ht="12.75" hidden="false" customHeight="false" outlineLevel="0" collapsed="false">
      <c r="A68" s="21" t="s">
        <v>9</v>
      </c>
      <c r="B68" s="38" t="s">
        <v>218</v>
      </c>
      <c r="C68" s="21" t="n">
        <v>0</v>
      </c>
      <c r="D68" s="21" t="n">
        <v>180</v>
      </c>
      <c r="E68" s="2" t="b">
        <f aca="false">COUNTIF(expert!$A$2:$A$921, A68) &gt; 0</f>
        <v>1</v>
      </c>
      <c r="F68" s="2" t="b">
        <f aca="false">COUNTIF(period!$A$2:$A$1000, B68) &gt; 0</f>
        <v>1</v>
      </c>
    </row>
    <row r="69" customFormat="false" ht="12.75" hidden="false" customHeight="false" outlineLevel="0" collapsed="false">
      <c r="A69" s="21" t="s">
        <v>9</v>
      </c>
      <c r="B69" s="38" t="s">
        <v>219</v>
      </c>
      <c r="C69" s="21" t="n">
        <v>0</v>
      </c>
      <c r="D69" s="21" t="n">
        <v>180</v>
      </c>
      <c r="E69" s="2" t="b">
        <f aca="false">COUNTIF(expert!$A$2:$A$921, A69) &gt; 0</f>
        <v>1</v>
      </c>
      <c r="F69" s="2" t="b">
        <f aca="false">COUNTIF(period!$A$2:$A$1000, B69) &gt; 0</f>
        <v>1</v>
      </c>
    </row>
    <row r="70" customFormat="false" ht="12.75" hidden="false" customHeight="false" outlineLevel="0" collapsed="false">
      <c r="A70" s="21" t="s">
        <v>9</v>
      </c>
      <c r="B70" s="38" t="s">
        <v>220</v>
      </c>
      <c r="C70" s="21" t="n">
        <v>0</v>
      </c>
      <c r="D70" s="21" t="n">
        <v>180</v>
      </c>
      <c r="E70" s="2" t="b">
        <f aca="false">COUNTIF(expert!$A$2:$A$921, A70) &gt; 0</f>
        <v>1</v>
      </c>
      <c r="F70" s="2" t="b">
        <f aca="false">COUNTIF(period!$A$2:$A$1000, B70) &gt; 0</f>
        <v>1</v>
      </c>
    </row>
    <row r="71" customFormat="false" ht="12.75" hidden="false" customHeight="false" outlineLevel="0" collapsed="false">
      <c r="A71" s="21" t="s">
        <v>9</v>
      </c>
      <c r="B71" s="38" t="s">
        <v>221</v>
      </c>
      <c r="C71" s="21" t="n">
        <v>0</v>
      </c>
      <c r="D71" s="21" t="n">
        <v>180</v>
      </c>
      <c r="E71" s="2" t="b">
        <f aca="false">COUNTIF(expert!$A$2:$A$921, A71) &gt; 0</f>
        <v>1</v>
      </c>
      <c r="F71" s="2" t="b">
        <f aca="false">COUNTIF(period!$A$2:$A$1000, B71) &gt; 0</f>
        <v>1</v>
      </c>
    </row>
    <row r="72" customFormat="false" ht="12.75" hidden="false" customHeight="false" outlineLevel="0" collapsed="false">
      <c r="A72" s="21" t="s">
        <v>9</v>
      </c>
      <c r="B72" s="38" t="s">
        <v>222</v>
      </c>
      <c r="C72" s="21" t="n">
        <v>0</v>
      </c>
      <c r="D72" s="21" t="n">
        <v>180</v>
      </c>
      <c r="E72" s="2" t="b">
        <f aca="false">COUNTIF(expert!$A$2:$A$921, A72) &gt; 0</f>
        <v>1</v>
      </c>
      <c r="F72" s="2" t="b">
        <f aca="false">COUNTIF(period!$A$2:$A$1000, B72) &gt; 0</f>
        <v>1</v>
      </c>
    </row>
    <row r="73" customFormat="false" ht="12.75" hidden="false" customHeight="false" outlineLevel="0" collapsed="false">
      <c r="A73" s="21" t="s">
        <v>9</v>
      </c>
      <c r="B73" s="38" t="s">
        <v>223</v>
      </c>
      <c r="C73" s="21" t="n">
        <v>0</v>
      </c>
      <c r="D73" s="21" t="n">
        <v>180</v>
      </c>
      <c r="E73" s="2" t="b">
        <f aca="false">COUNTIF(expert!$A$2:$A$921, A73) &gt; 0</f>
        <v>1</v>
      </c>
      <c r="F73" s="2" t="b">
        <f aca="false">COUNTIF(period!$A$2:$A$1000, B73) &gt; 0</f>
        <v>1</v>
      </c>
    </row>
    <row r="74" customFormat="false" ht="12.75" hidden="false" customHeight="false" outlineLevel="0" collapsed="false">
      <c r="A74" s="1" t="s">
        <v>10</v>
      </c>
      <c r="B74" s="32" t="s">
        <v>212</v>
      </c>
      <c r="C74" s="1" t="n">
        <v>0</v>
      </c>
      <c r="D74" s="1" t="n">
        <v>180</v>
      </c>
      <c r="E74" s="2" t="b">
        <f aca="false">COUNTIF(expert!$A$2:$A$921, A74) &gt; 0</f>
        <v>1</v>
      </c>
      <c r="F74" s="2" t="b">
        <f aca="false">COUNTIF(period!$A$2:$A$1000, B74) &gt; 0</f>
        <v>1</v>
      </c>
    </row>
    <row r="75" customFormat="false" ht="12.75" hidden="false" customHeight="false" outlineLevel="0" collapsed="false">
      <c r="A75" s="1" t="s">
        <v>10</v>
      </c>
      <c r="B75" s="32" t="s">
        <v>213</v>
      </c>
      <c r="C75" s="1" t="n">
        <v>0</v>
      </c>
      <c r="D75" s="1" t="n">
        <v>180</v>
      </c>
      <c r="E75" s="2" t="b">
        <f aca="false">COUNTIF(expert!$A$2:$A$921, A75) &gt; 0</f>
        <v>1</v>
      </c>
      <c r="F75" s="2" t="b">
        <f aca="false">COUNTIF(period!$A$2:$A$1000, B75) &gt; 0</f>
        <v>1</v>
      </c>
    </row>
    <row r="76" customFormat="false" ht="12.75" hidden="false" customHeight="false" outlineLevel="0" collapsed="false">
      <c r="A76" s="1" t="s">
        <v>10</v>
      </c>
      <c r="B76" s="34" t="s">
        <v>214</v>
      </c>
      <c r="C76" s="1" t="n">
        <v>0</v>
      </c>
      <c r="D76" s="1" t="n">
        <v>180</v>
      </c>
      <c r="E76" s="2" t="b">
        <f aca="false">COUNTIF(expert!$A$2:$A$921, A76) &gt; 0</f>
        <v>1</v>
      </c>
      <c r="F76" s="2" t="b">
        <f aca="false">COUNTIF(period!$A$2:$A$1000, B76) &gt; 0</f>
        <v>1</v>
      </c>
    </row>
    <row r="77" customFormat="false" ht="12.75" hidden="false" customHeight="false" outlineLevel="0" collapsed="false">
      <c r="A77" s="1" t="s">
        <v>10</v>
      </c>
      <c r="B77" s="34" t="s">
        <v>215</v>
      </c>
      <c r="C77" s="1" t="n">
        <v>0</v>
      </c>
      <c r="D77" s="1" t="n">
        <v>180</v>
      </c>
      <c r="E77" s="2" t="b">
        <f aca="false">COUNTIF(expert!$A$2:$A$921, A77) &gt; 0</f>
        <v>1</v>
      </c>
      <c r="F77" s="2" t="b">
        <f aca="false">COUNTIF(period!$A$2:$A$1000, B77) &gt; 0</f>
        <v>1</v>
      </c>
    </row>
    <row r="78" customFormat="false" ht="12.75" hidden="false" customHeight="false" outlineLevel="0" collapsed="false">
      <c r="A78" s="1" t="s">
        <v>10</v>
      </c>
      <c r="B78" s="34" t="s">
        <v>216</v>
      </c>
      <c r="C78" s="1" t="n">
        <v>0</v>
      </c>
      <c r="D78" s="1" t="n">
        <v>180</v>
      </c>
      <c r="E78" s="2" t="b">
        <f aca="false">COUNTIF(expert!$A$2:$A$921, A78) &gt; 0</f>
        <v>1</v>
      </c>
      <c r="F78" s="2" t="b">
        <f aca="false">COUNTIF(period!$A$2:$A$1000, B78) &gt; 0</f>
        <v>1</v>
      </c>
    </row>
    <row r="79" customFormat="false" ht="12.75" hidden="false" customHeight="false" outlineLevel="0" collapsed="false">
      <c r="A79" s="1" t="s">
        <v>10</v>
      </c>
      <c r="B79" s="34" t="s">
        <v>217</v>
      </c>
      <c r="C79" s="1" t="n">
        <v>0</v>
      </c>
      <c r="D79" s="1" t="n">
        <v>180</v>
      </c>
      <c r="E79" s="2" t="b">
        <f aca="false">COUNTIF(expert!$A$2:$A$921, A79) &gt; 0</f>
        <v>1</v>
      </c>
      <c r="F79" s="2" t="b">
        <f aca="false">COUNTIF(period!$A$2:$A$1000, B79) &gt; 0</f>
        <v>1</v>
      </c>
    </row>
    <row r="80" customFormat="false" ht="12.75" hidden="false" customHeight="false" outlineLevel="0" collapsed="false">
      <c r="A80" s="1" t="s">
        <v>10</v>
      </c>
      <c r="B80" s="34" t="s">
        <v>218</v>
      </c>
      <c r="C80" s="1" t="n">
        <v>0</v>
      </c>
      <c r="D80" s="1" t="n">
        <v>180</v>
      </c>
      <c r="E80" s="2" t="b">
        <f aca="false">COUNTIF(expert!$A$2:$A$921, A80) &gt; 0</f>
        <v>1</v>
      </c>
      <c r="F80" s="2" t="b">
        <f aca="false">COUNTIF(period!$A$2:$A$1000, B80) &gt; 0</f>
        <v>1</v>
      </c>
    </row>
    <row r="81" customFormat="false" ht="12.75" hidden="false" customHeight="false" outlineLevel="0" collapsed="false">
      <c r="A81" s="1" t="s">
        <v>10</v>
      </c>
      <c r="B81" s="34" t="s">
        <v>219</v>
      </c>
      <c r="C81" s="1" t="n">
        <v>0</v>
      </c>
      <c r="D81" s="1" t="n">
        <v>180</v>
      </c>
      <c r="E81" s="2" t="b">
        <f aca="false">COUNTIF(expert!$A$2:$A$921, A81) &gt; 0</f>
        <v>1</v>
      </c>
      <c r="F81" s="2" t="b">
        <f aca="false">COUNTIF(period!$A$2:$A$1000, B81) &gt; 0</f>
        <v>1</v>
      </c>
    </row>
    <row r="82" customFormat="false" ht="12.75" hidden="false" customHeight="false" outlineLevel="0" collapsed="false">
      <c r="A82" s="1" t="s">
        <v>10</v>
      </c>
      <c r="B82" s="34" t="s">
        <v>220</v>
      </c>
      <c r="C82" s="1" t="n">
        <v>0</v>
      </c>
      <c r="D82" s="1" t="n">
        <v>180</v>
      </c>
      <c r="E82" s="2" t="b">
        <f aca="false">COUNTIF(expert!$A$2:$A$921, A82) &gt; 0</f>
        <v>1</v>
      </c>
      <c r="F82" s="2" t="b">
        <f aca="false">COUNTIF(period!$A$2:$A$1000, B82) &gt; 0</f>
        <v>1</v>
      </c>
    </row>
    <row r="83" customFormat="false" ht="12.75" hidden="false" customHeight="false" outlineLevel="0" collapsed="false">
      <c r="A83" s="1" t="s">
        <v>10</v>
      </c>
      <c r="B83" s="34" t="s">
        <v>221</v>
      </c>
      <c r="C83" s="1" t="n">
        <v>0</v>
      </c>
      <c r="D83" s="1" t="n">
        <v>180</v>
      </c>
      <c r="E83" s="2" t="b">
        <f aca="false">COUNTIF(expert!$A$2:$A$921, A83) &gt; 0</f>
        <v>1</v>
      </c>
      <c r="F83" s="2" t="b">
        <f aca="false">COUNTIF(period!$A$2:$A$1000, B83) &gt; 0</f>
        <v>1</v>
      </c>
    </row>
    <row r="84" customFormat="false" ht="12.75" hidden="false" customHeight="false" outlineLevel="0" collapsed="false">
      <c r="A84" s="1" t="s">
        <v>10</v>
      </c>
      <c r="B84" s="34" t="s">
        <v>222</v>
      </c>
      <c r="C84" s="1" t="n">
        <v>0</v>
      </c>
      <c r="D84" s="1" t="n">
        <v>180</v>
      </c>
      <c r="E84" s="2" t="b">
        <f aca="false">COUNTIF(expert!$A$2:$A$921, A84) &gt; 0</f>
        <v>1</v>
      </c>
      <c r="F84" s="2" t="b">
        <f aca="false">COUNTIF(period!$A$2:$A$1000, B84) &gt; 0</f>
        <v>1</v>
      </c>
    </row>
    <row r="85" customFormat="false" ht="12.75" hidden="false" customHeight="false" outlineLevel="0" collapsed="false">
      <c r="A85" s="1" t="s">
        <v>10</v>
      </c>
      <c r="B85" s="34" t="s">
        <v>223</v>
      </c>
      <c r="C85" s="1" t="n">
        <v>0</v>
      </c>
      <c r="D85" s="1" t="n">
        <v>180</v>
      </c>
      <c r="E85" s="2" t="b">
        <f aca="false">COUNTIF(expert!$A$2:$A$921, A85) &gt; 0</f>
        <v>1</v>
      </c>
      <c r="F85" s="2" t="b">
        <f aca="false">COUNTIF(period!$A$2:$A$1000, B85) &gt; 0</f>
        <v>1</v>
      </c>
    </row>
    <row r="86" customFormat="false" ht="12.75" hidden="false" customHeight="false" outlineLevel="0" collapsed="false">
      <c r="A86" s="21" t="s">
        <v>11</v>
      </c>
      <c r="B86" s="37" t="s">
        <v>212</v>
      </c>
      <c r="C86" s="21" t="n">
        <v>0</v>
      </c>
      <c r="D86" s="21" t="n">
        <v>180</v>
      </c>
      <c r="E86" s="2" t="b">
        <f aca="false">COUNTIF(expert!$A$2:$A$921, A86) &gt; 0</f>
        <v>1</v>
      </c>
      <c r="F86" s="2" t="b">
        <f aca="false">COUNTIF(period!$A$2:$A$1000, B86) &gt; 0</f>
        <v>1</v>
      </c>
    </row>
    <row r="87" customFormat="false" ht="12.75" hidden="false" customHeight="false" outlineLevel="0" collapsed="false">
      <c r="A87" s="21" t="s">
        <v>11</v>
      </c>
      <c r="B87" s="37" t="s">
        <v>213</v>
      </c>
      <c r="C87" s="21" t="n">
        <v>0</v>
      </c>
      <c r="D87" s="21" t="n">
        <v>180</v>
      </c>
      <c r="E87" s="2" t="b">
        <f aca="false">COUNTIF(expert!$A$2:$A$921, A87) &gt; 0</f>
        <v>1</v>
      </c>
      <c r="F87" s="2" t="b">
        <f aca="false">COUNTIF(period!$A$2:$A$1000, B87) &gt; 0</f>
        <v>1</v>
      </c>
    </row>
    <row r="88" customFormat="false" ht="12.75" hidden="false" customHeight="false" outlineLevel="0" collapsed="false">
      <c r="A88" s="21" t="s">
        <v>11</v>
      </c>
      <c r="B88" s="38" t="s">
        <v>214</v>
      </c>
      <c r="C88" s="21" t="n">
        <v>0</v>
      </c>
      <c r="D88" s="21" t="n">
        <v>180</v>
      </c>
      <c r="E88" s="2" t="b">
        <f aca="false">COUNTIF(expert!$A$2:$A$921, A88) &gt; 0</f>
        <v>1</v>
      </c>
      <c r="F88" s="2" t="b">
        <f aca="false">COUNTIF(period!$A$2:$A$1000, B88) &gt; 0</f>
        <v>1</v>
      </c>
    </row>
    <row r="89" customFormat="false" ht="12.75" hidden="false" customHeight="false" outlineLevel="0" collapsed="false">
      <c r="A89" s="21" t="s">
        <v>11</v>
      </c>
      <c r="B89" s="38" t="s">
        <v>215</v>
      </c>
      <c r="C89" s="21" t="n">
        <v>0</v>
      </c>
      <c r="D89" s="21" t="n">
        <v>180</v>
      </c>
      <c r="E89" s="2" t="b">
        <f aca="false">COUNTIF(expert!$A$2:$A$921, A89) &gt; 0</f>
        <v>1</v>
      </c>
      <c r="F89" s="2" t="b">
        <f aca="false">COUNTIF(period!$A$2:$A$1000, B89) &gt; 0</f>
        <v>1</v>
      </c>
    </row>
    <row r="90" customFormat="false" ht="12.75" hidden="false" customHeight="false" outlineLevel="0" collapsed="false">
      <c r="A90" s="21" t="s">
        <v>11</v>
      </c>
      <c r="B90" s="38" t="s">
        <v>216</v>
      </c>
      <c r="C90" s="21" t="n">
        <v>0</v>
      </c>
      <c r="D90" s="21" t="n">
        <v>180</v>
      </c>
      <c r="E90" s="2" t="b">
        <f aca="false">COUNTIF(expert!$A$2:$A$921, A90) &gt; 0</f>
        <v>1</v>
      </c>
      <c r="F90" s="2" t="b">
        <f aca="false">COUNTIF(period!$A$2:$A$1000, B90) &gt; 0</f>
        <v>1</v>
      </c>
    </row>
    <row r="91" customFormat="false" ht="12.75" hidden="false" customHeight="false" outlineLevel="0" collapsed="false">
      <c r="A91" s="21" t="s">
        <v>11</v>
      </c>
      <c r="B91" s="38" t="s">
        <v>217</v>
      </c>
      <c r="C91" s="21" t="n">
        <v>0</v>
      </c>
      <c r="D91" s="21" t="n">
        <v>180</v>
      </c>
      <c r="E91" s="2" t="b">
        <f aca="false">COUNTIF(expert!$A$2:$A$921, A91) &gt; 0</f>
        <v>1</v>
      </c>
      <c r="F91" s="2" t="b">
        <f aca="false">COUNTIF(period!$A$2:$A$1000, B91) &gt; 0</f>
        <v>1</v>
      </c>
    </row>
    <row r="92" customFormat="false" ht="12.75" hidden="false" customHeight="false" outlineLevel="0" collapsed="false">
      <c r="A92" s="21" t="s">
        <v>11</v>
      </c>
      <c r="B92" s="38" t="s">
        <v>218</v>
      </c>
      <c r="C92" s="21" t="n">
        <v>0</v>
      </c>
      <c r="D92" s="21" t="n">
        <v>180</v>
      </c>
      <c r="E92" s="2" t="b">
        <f aca="false">COUNTIF(expert!$A$2:$A$921, A92) &gt; 0</f>
        <v>1</v>
      </c>
      <c r="F92" s="2" t="b">
        <f aca="false">COUNTIF(period!$A$2:$A$1000, B92) &gt; 0</f>
        <v>1</v>
      </c>
    </row>
    <row r="93" customFormat="false" ht="12.75" hidden="false" customHeight="false" outlineLevel="0" collapsed="false">
      <c r="A93" s="21" t="s">
        <v>11</v>
      </c>
      <c r="B93" s="38" t="s">
        <v>219</v>
      </c>
      <c r="C93" s="21" t="n">
        <v>0</v>
      </c>
      <c r="D93" s="21" t="n">
        <v>180</v>
      </c>
      <c r="E93" s="2" t="b">
        <f aca="false">COUNTIF(expert!$A$2:$A$921, A93) &gt; 0</f>
        <v>1</v>
      </c>
      <c r="F93" s="2" t="b">
        <f aca="false">COUNTIF(period!$A$2:$A$1000, B93) &gt; 0</f>
        <v>1</v>
      </c>
    </row>
    <row r="94" customFormat="false" ht="12.75" hidden="false" customHeight="false" outlineLevel="0" collapsed="false">
      <c r="A94" s="21" t="s">
        <v>11</v>
      </c>
      <c r="B94" s="38" t="s">
        <v>220</v>
      </c>
      <c r="C94" s="21" t="n">
        <v>0</v>
      </c>
      <c r="D94" s="21" t="n">
        <v>180</v>
      </c>
      <c r="E94" s="2" t="b">
        <f aca="false">COUNTIF(expert!$A$2:$A$921, A94) &gt; 0</f>
        <v>1</v>
      </c>
      <c r="F94" s="2" t="b">
        <f aca="false">COUNTIF(period!$A$2:$A$1000, B94) &gt; 0</f>
        <v>1</v>
      </c>
    </row>
    <row r="95" customFormat="false" ht="12.75" hidden="false" customHeight="false" outlineLevel="0" collapsed="false">
      <c r="A95" s="21" t="s">
        <v>11</v>
      </c>
      <c r="B95" s="38" t="s">
        <v>221</v>
      </c>
      <c r="C95" s="21" t="n">
        <v>0</v>
      </c>
      <c r="D95" s="21" t="n">
        <v>180</v>
      </c>
      <c r="E95" s="2" t="b">
        <f aca="false">COUNTIF(expert!$A$2:$A$921, A95) &gt; 0</f>
        <v>1</v>
      </c>
      <c r="F95" s="2" t="b">
        <f aca="false">COUNTIF(period!$A$2:$A$1000, B95) &gt; 0</f>
        <v>1</v>
      </c>
    </row>
    <row r="96" customFormat="false" ht="12.75" hidden="false" customHeight="false" outlineLevel="0" collapsed="false">
      <c r="A96" s="21" t="s">
        <v>11</v>
      </c>
      <c r="B96" s="38" t="s">
        <v>222</v>
      </c>
      <c r="C96" s="21" t="n">
        <v>0</v>
      </c>
      <c r="D96" s="21" t="n">
        <v>180</v>
      </c>
      <c r="E96" s="2" t="b">
        <f aca="false">COUNTIF(expert!$A$2:$A$921, A96) &gt; 0</f>
        <v>1</v>
      </c>
      <c r="F96" s="2" t="b">
        <f aca="false">COUNTIF(period!$A$2:$A$1000, B96) &gt; 0</f>
        <v>1</v>
      </c>
    </row>
    <row r="97" customFormat="false" ht="12.75" hidden="false" customHeight="false" outlineLevel="0" collapsed="false">
      <c r="A97" s="21" t="s">
        <v>11</v>
      </c>
      <c r="B97" s="38" t="s">
        <v>223</v>
      </c>
      <c r="C97" s="21" t="n">
        <v>0</v>
      </c>
      <c r="D97" s="21" t="n">
        <v>180</v>
      </c>
      <c r="E97" s="2" t="b">
        <f aca="false">COUNTIF(expert!$A$2:$A$921, A97) &gt; 0</f>
        <v>1</v>
      </c>
      <c r="F97" s="2" t="b">
        <f aca="false">COUNTIF(period!$A$2:$A$1000, B97) &gt; 0</f>
        <v>1</v>
      </c>
    </row>
    <row r="98" customFormat="false" ht="12.75" hidden="false" customHeight="false" outlineLevel="0" collapsed="false">
      <c r="A98" s="1" t="s">
        <v>12</v>
      </c>
      <c r="B98" s="32" t="s">
        <v>212</v>
      </c>
      <c r="C98" s="1" t="n">
        <v>0</v>
      </c>
      <c r="D98" s="1" t="n">
        <v>180</v>
      </c>
      <c r="E98" s="2" t="b">
        <f aca="false">COUNTIF(expert!$A$2:$A$921, A98) &gt; 0</f>
        <v>1</v>
      </c>
      <c r="F98" s="2" t="b">
        <f aca="false">COUNTIF(period!$A$2:$A$1000, B98) &gt; 0</f>
        <v>1</v>
      </c>
    </row>
    <row r="99" customFormat="false" ht="12.75" hidden="false" customHeight="false" outlineLevel="0" collapsed="false">
      <c r="A99" s="1" t="s">
        <v>12</v>
      </c>
      <c r="B99" s="32" t="s">
        <v>213</v>
      </c>
      <c r="C99" s="1" t="n">
        <v>0</v>
      </c>
      <c r="D99" s="1" t="n">
        <v>180</v>
      </c>
      <c r="E99" s="2" t="b">
        <f aca="false">COUNTIF(expert!$A$2:$A$921, A99) &gt; 0</f>
        <v>1</v>
      </c>
      <c r="F99" s="2" t="b">
        <f aca="false">COUNTIF(period!$A$2:$A$1000, B99) &gt; 0</f>
        <v>1</v>
      </c>
    </row>
    <row r="100" customFormat="false" ht="12.75" hidden="false" customHeight="false" outlineLevel="0" collapsed="false">
      <c r="A100" s="1" t="s">
        <v>12</v>
      </c>
      <c r="B100" s="34" t="s">
        <v>214</v>
      </c>
      <c r="C100" s="1" t="n">
        <v>0</v>
      </c>
      <c r="D100" s="1" t="n">
        <v>180</v>
      </c>
      <c r="E100" s="2" t="b">
        <f aca="false">COUNTIF(expert!$A$2:$A$921, A100) &gt; 0</f>
        <v>1</v>
      </c>
      <c r="F100" s="2" t="b">
        <f aca="false">COUNTIF(period!$A$2:$A$1000, B100) &gt; 0</f>
        <v>1</v>
      </c>
    </row>
    <row r="101" customFormat="false" ht="12.75" hidden="false" customHeight="false" outlineLevel="0" collapsed="false">
      <c r="A101" s="1" t="s">
        <v>12</v>
      </c>
      <c r="B101" s="34" t="s">
        <v>215</v>
      </c>
      <c r="C101" s="1" t="n">
        <v>0</v>
      </c>
      <c r="D101" s="1" t="n">
        <v>180</v>
      </c>
      <c r="E101" s="2" t="b">
        <f aca="false">COUNTIF(expert!$A$2:$A$921, A101) &gt; 0</f>
        <v>1</v>
      </c>
      <c r="F101" s="2" t="b">
        <f aca="false">COUNTIF(period!$A$2:$A$1000, B101) &gt; 0</f>
        <v>1</v>
      </c>
    </row>
    <row r="102" customFormat="false" ht="12.75" hidden="false" customHeight="false" outlineLevel="0" collapsed="false">
      <c r="A102" s="1" t="s">
        <v>12</v>
      </c>
      <c r="B102" s="34" t="s">
        <v>216</v>
      </c>
      <c r="C102" s="1" t="n">
        <v>0</v>
      </c>
      <c r="D102" s="1" t="n">
        <v>180</v>
      </c>
      <c r="E102" s="2" t="b">
        <f aca="false">COUNTIF(expert!$A$2:$A$921, A102) &gt; 0</f>
        <v>1</v>
      </c>
      <c r="F102" s="2" t="b">
        <f aca="false">COUNTIF(period!$A$2:$A$1000, B102) &gt; 0</f>
        <v>1</v>
      </c>
    </row>
    <row r="103" customFormat="false" ht="12.75" hidden="false" customHeight="false" outlineLevel="0" collapsed="false">
      <c r="A103" s="1" t="s">
        <v>12</v>
      </c>
      <c r="B103" s="34" t="s">
        <v>217</v>
      </c>
      <c r="C103" s="1" t="n">
        <v>0</v>
      </c>
      <c r="D103" s="1" t="n">
        <v>180</v>
      </c>
      <c r="E103" s="2" t="b">
        <f aca="false">COUNTIF(expert!$A$2:$A$921, A103) &gt; 0</f>
        <v>1</v>
      </c>
      <c r="F103" s="2" t="b">
        <f aca="false">COUNTIF(period!$A$2:$A$1000, B103) &gt; 0</f>
        <v>1</v>
      </c>
    </row>
    <row r="104" customFormat="false" ht="12.75" hidden="false" customHeight="false" outlineLevel="0" collapsed="false">
      <c r="A104" s="1" t="s">
        <v>12</v>
      </c>
      <c r="B104" s="34" t="s">
        <v>218</v>
      </c>
      <c r="C104" s="1" t="n">
        <v>0</v>
      </c>
      <c r="D104" s="1" t="n">
        <v>180</v>
      </c>
      <c r="E104" s="2" t="b">
        <f aca="false">COUNTIF(expert!$A$2:$A$921, A104) &gt; 0</f>
        <v>1</v>
      </c>
      <c r="F104" s="2" t="b">
        <f aca="false">COUNTIF(period!$A$2:$A$1000, B104) &gt; 0</f>
        <v>1</v>
      </c>
    </row>
    <row r="105" customFormat="false" ht="12.75" hidden="false" customHeight="false" outlineLevel="0" collapsed="false">
      <c r="A105" s="1" t="s">
        <v>12</v>
      </c>
      <c r="B105" s="34" t="s">
        <v>219</v>
      </c>
      <c r="C105" s="1" t="n">
        <v>0</v>
      </c>
      <c r="D105" s="1" t="n">
        <v>180</v>
      </c>
      <c r="E105" s="2" t="b">
        <f aca="false">COUNTIF(expert!$A$2:$A$921, A105) &gt; 0</f>
        <v>1</v>
      </c>
      <c r="F105" s="2" t="b">
        <f aca="false">COUNTIF(period!$A$2:$A$1000, B105) &gt; 0</f>
        <v>1</v>
      </c>
    </row>
    <row r="106" customFormat="false" ht="12.75" hidden="false" customHeight="false" outlineLevel="0" collapsed="false">
      <c r="A106" s="1" t="s">
        <v>12</v>
      </c>
      <c r="B106" s="34" t="s">
        <v>220</v>
      </c>
      <c r="C106" s="1" t="n">
        <v>0</v>
      </c>
      <c r="D106" s="1" t="n">
        <v>180</v>
      </c>
      <c r="E106" s="2" t="b">
        <f aca="false">COUNTIF(expert!$A$2:$A$921, A106) &gt; 0</f>
        <v>1</v>
      </c>
      <c r="F106" s="2" t="b">
        <f aca="false">COUNTIF(period!$A$2:$A$1000, B106) &gt; 0</f>
        <v>1</v>
      </c>
    </row>
    <row r="107" customFormat="false" ht="12.75" hidden="false" customHeight="false" outlineLevel="0" collapsed="false">
      <c r="A107" s="1" t="s">
        <v>12</v>
      </c>
      <c r="B107" s="34" t="s">
        <v>221</v>
      </c>
      <c r="C107" s="1" t="n">
        <v>0</v>
      </c>
      <c r="D107" s="1" t="n">
        <v>180</v>
      </c>
      <c r="E107" s="2" t="b">
        <f aca="false">COUNTIF(expert!$A$2:$A$921, A107) &gt; 0</f>
        <v>1</v>
      </c>
      <c r="F107" s="2" t="b">
        <f aca="false">COUNTIF(period!$A$2:$A$1000, B107) &gt; 0</f>
        <v>1</v>
      </c>
    </row>
    <row r="108" customFormat="false" ht="12.75" hidden="false" customHeight="false" outlineLevel="0" collapsed="false">
      <c r="A108" s="1" t="s">
        <v>12</v>
      </c>
      <c r="B108" s="34" t="s">
        <v>222</v>
      </c>
      <c r="C108" s="1" t="n">
        <v>0</v>
      </c>
      <c r="D108" s="1" t="n">
        <v>180</v>
      </c>
      <c r="E108" s="2" t="b">
        <f aca="false">COUNTIF(expert!$A$2:$A$921, A108) &gt; 0</f>
        <v>1</v>
      </c>
      <c r="F108" s="2" t="b">
        <f aca="false">COUNTIF(period!$A$2:$A$1000, B108) &gt; 0</f>
        <v>1</v>
      </c>
    </row>
    <row r="109" customFormat="false" ht="12.75" hidden="false" customHeight="false" outlineLevel="0" collapsed="false">
      <c r="A109" s="1" t="s">
        <v>12</v>
      </c>
      <c r="B109" s="34" t="s">
        <v>223</v>
      </c>
      <c r="C109" s="1" t="n">
        <v>0</v>
      </c>
      <c r="D109" s="1" t="n">
        <v>180</v>
      </c>
      <c r="E109" s="2" t="b">
        <f aca="false">COUNTIF(expert!$A$2:$A$921, A109) &gt; 0</f>
        <v>1</v>
      </c>
      <c r="F109" s="2" t="b">
        <f aca="false">COUNTIF(period!$A$2:$A$1000, B109) &gt; 0</f>
        <v>1</v>
      </c>
    </row>
    <row r="110" customFormat="false" ht="12.75" hidden="false" customHeight="false" outlineLevel="0" collapsed="false">
      <c r="A110" s="21" t="s">
        <v>13</v>
      </c>
      <c r="B110" s="37" t="s">
        <v>212</v>
      </c>
      <c r="C110" s="21" t="n">
        <v>0</v>
      </c>
      <c r="D110" s="21" t="n">
        <v>180</v>
      </c>
      <c r="E110" s="2" t="b">
        <f aca="false">COUNTIF(expert!$A$2:$A$921, A110) &gt; 0</f>
        <v>1</v>
      </c>
      <c r="F110" s="2" t="b">
        <f aca="false">COUNTIF(period!$A$2:$A$1000, B110) &gt; 0</f>
        <v>1</v>
      </c>
    </row>
    <row r="111" customFormat="false" ht="12.75" hidden="false" customHeight="false" outlineLevel="0" collapsed="false">
      <c r="A111" s="21" t="s">
        <v>13</v>
      </c>
      <c r="B111" s="37" t="s">
        <v>213</v>
      </c>
      <c r="C111" s="21" t="n">
        <v>0</v>
      </c>
      <c r="D111" s="21" t="n">
        <v>180</v>
      </c>
      <c r="E111" s="2" t="b">
        <f aca="false">COUNTIF(expert!$A$2:$A$921, A111) &gt; 0</f>
        <v>1</v>
      </c>
      <c r="F111" s="2" t="b">
        <f aca="false">COUNTIF(period!$A$2:$A$1000, B111) &gt; 0</f>
        <v>1</v>
      </c>
    </row>
    <row r="112" customFormat="false" ht="12.75" hidden="false" customHeight="false" outlineLevel="0" collapsed="false">
      <c r="A112" s="21" t="s">
        <v>13</v>
      </c>
      <c r="B112" s="38" t="s">
        <v>214</v>
      </c>
      <c r="C112" s="21" t="n">
        <v>0</v>
      </c>
      <c r="D112" s="21" t="n">
        <v>180</v>
      </c>
      <c r="E112" s="2" t="b">
        <f aca="false">COUNTIF(expert!$A$2:$A$921, A112) &gt; 0</f>
        <v>1</v>
      </c>
      <c r="F112" s="2" t="b">
        <f aca="false">COUNTIF(period!$A$2:$A$1000, B112) &gt; 0</f>
        <v>1</v>
      </c>
    </row>
    <row r="113" customFormat="false" ht="12.75" hidden="false" customHeight="false" outlineLevel="0" collapsed="false">
      <c r="A113" s="21" t="s">
        <v>13</v>
      </c>
      <c r="B113" s="38" t="s">
        <v>215</v>
      </c>
      <c r="C113" s="21" t="n">
        <v>0</v>
      </c>
      <c r="D113" s="21" t="n">
        <v>180</v>
      </c>
      <c r="E113" s="2" t="b">
        <f aca="false">COUNTIF(expert!$A$2:$A$921, A113) &gt; 0</f>
        <v>1</v>
      </c>
      <c r="F113" s="2" t="b">
        <f aca="false">COUNTIF(period!$A$2:$A$1000, B113) &gt; 0</f>
        <v>1</v>
      </c>
    </row>
    <row r="114" customFormat="false" ht="12.75" hidden="false" customHeight="false" outlineLevel="0" collapsed="false">
      <c r="A114" s="21" t="s">
        <v>13</v>
      </c>
      <c r="B114" s="38" t="s">
        <v>216</v>
      </c>
      <c r="C114" s="21" t="n">
        <v>0</v>
      </c>
      <c r="D114" s="21" t="n">
        <v>180</v>
      </c>
      <c r="E114" s="2" t="b">
        <f aca="false">COUNTIF(expert!$A$2:$A$921, A114) &gt; 0</f>
        <v>1</v>
      </c>
      <c r="F114" s="2" t="b">
        <f aca="false">COUNTIF(period!$A$2:$A$1000, B114) &gt; 0</f>
        <v>1</v>
      </c>
    </row>
    <row r="115" customFormat="false" ht="12.75" hidden="false" customHeight="false" outlineLevel="0" collapsed="false">
      <c r="A115" s="21" t="s">
        <v>13</v>
      </c>
      <c r="B115" s="38" t="s">
        <v>217</v>
      </c>
      <c r="C115" s="21" t="n">
        <v>0</v>
      </c>
      <c r="D115" s="21" t="n">
        <v>180</v>
      </c>
      <c r="E115" s="2" t="b">
        <f aca="false">COUNTIF(expert!$A$2:$A$921, A115) &gt; 0</f>
        <v>1</v>
      </c>
      <c r="F115" s="2" t="b">
        <f aca="false">COUNTIF(period!$A$2:$A$1000, B115) &gt; 0</f>
        <v>1</v>
      </c>
    </row>
    <row r="116" customFormat="false" ht="12.75" hidden="false" customHeight="false" outlineLevel="0" collapsed="false">
      <c r="A116" s="21" t="s">
        <v>13</v>
      </c>
      <c r="B116" s="38" t="s">
        <v>218</v>
      </c>
      <c r="C116" s="21" t="n">
        <v>0</v>
      </c>
      <c r="D116" s="21" t="n">
        <v>180</v>
      </c>
      <c r="E116" s="2" t="b">
        <f aca="false">COUNTIF(expert!$A$2:$A$921, A116) &gt; 0</f>
        <v>1</v>
      </c>
      <c r="F116" s="2" t="b">
        <f aca="false">COUNTIF(period!$A$2:$A$1000, B116) &gt; 0</f>
        <v>1</v>
      </c>
    </row>
    <row r="117" customFormat="false" ht="12.75" hidden="false" customHeight="false" outlineLevel="0" collapsed="false">
      <c r="A117" s="21" t="s">
        <v>13</v>
      </c>
      <c r="B117" s="38" t="s">
        <v>219</v>
      </c>
      <c r="C117" s="21" t="n">
        <v>0</v>
      </c>
      <c r="D117" s="21" t="n">
        <v>180</v>
      </c>
      <c r="E117" s="2" t="b">
        <f aca="false">COUNTIF(expert!$A$2:$A$921, A117) &gt; 0</f>
        <v>1</v>
      </c>
      <c r="F117" s="2" t="b">
        <f aca="false">COUNTIF(period!$A$2:$A$1000, B117) &gt; 0</f>
        <v>1</v>
      </c>
    </row>
    <row r="118" customFormat="false" ht="12.75" hidden="false" customHeight="false" outlineLevel="0" collapsed="false">
      <c r="A118" s="21" t="s">
        <v>13</v>
      </c>
      <c r="B118" s="38" t="s">
        <v>220</v>
      </c>
      <c r="C118" s="21" t="n">
        <v>0</v>
      </c>
      <c r="D118" s="21" t="n">
        <v>180</v>
      </c>
      <c r="E118" s="2" t="b">
        <f aca="false">COUNTIF(expert!$A$2:$A$921, A118) &gt; 0</f>
        <v>1</v>
      </c>
      <c r="F118" s="2" t="b">
        <f aca="false">COUNTIF(period!$A$2:$A$1000, B118) &gt; 0</f>
        <v>1</v>
      </c>
    </row>
    <row r="119" customFormat="false" ht="12.75" hidden="false" customHeight="false" outlineLevel="0" collapsed="false">
      <c r="A119" s="21" t="s">
        <v>13</v>
      </c>
      <c r="B119" s="38" t="s">
        <v>221</v>
      </c>
      <c r="C119" s="21" t="n">
        <v>0</v>
      </c>
      <c r="D119" s="21" t="n">
        <v>180</v>
      </c>
      <c r="E119" s="2" t="b">
        <f aca="false">COUNTIF(expert!$A$2:$A$921, A119) &gt; 0</f>
        <v>1</v>
      </c>
      <c r="F119" s="2" t="b">
        <f aca="false">COUNTIF(period!$A$2:$A$1000, B119) &gt; 0</f>
        <v>1</v>
      </c>
    </row>
    <row r="120" customFormat="false" ht="12.75" hidden="false" customHeight="false" outlineLevel="0" collapsed="false">
      <c r="A120" s="21" t="s">
        <v>13</v>
      </c>
      <c r="B120" s="38" t="s">
        <v>222</v>
      </c>
      <c r="C120" s="21" t="n">
        <v>0</v>
      </c>
      <c r="D120" s="21" t="n">
        <v>180</v>
      </c>
      <c r="E120" s="2" t="b">
        <f aca="false">COUNTIF(expert!$A$2:$A$921, A120) &gt; 0</f>
        <v>1</v>
      </c>
      <c r="F120" s="2" t="b">
        <f aca="false">COUNTIF(period!$A$2:$A$1000, B120) &gt; 0</f>
        <v>1</v>
      </c>
    </row>
    <row r="121" customFormat="false" ht="12.75" hidden="false" customHeight="false" outlineLevel="0" collapsed="false">
      <c r="A121" s="21" t="s">
        <v>13</v>
      </c>
      <c r="B121" s="38" t="s">
        <v>223</v>
      </c>
      <c r="C121" s="21" t="n">
        <v>0</v>
      </c>
      <c r="D121" s="21" t="n">
        <v>180</v>
      </c>
      <c r="E121" s="2" t="b">
        <f aca="false">COUNTIF(expert!$A$2:$A$921, A121) &gt; 0</f>
        <v>1</v>
      </c>
      <c r="F121" s="2" t="b">
        <f aca="false">COUNTIF(period!$A$2:$A$1000, B121) &gt; 0</f>
        <v>1</v>
      </c>
    </row>
    <row r="122" customFormat="false" ht="12.75" hidden="false" customHeight="false" outlineLevel="0" collapsed="false">
      <c r="A122" s="1" t="s">
        <v>14</v>
      </c>
      <c r="B122" s="32" t="s">
        <v>212</v>
      </c>
      <c r="C122" s="1" t="n">
        <v>0</v>
      </c>
      <c r="D122" s="1" t="n">
        <v>180</v>
      </c>
      <c r="E122" s="2" t="b">
        <f aca="false">COUNTIF(expert!$A$2:$A$921, A122) &gt; 0</f>
        <v>1</v>
      </c>
      <c r="F122" s="2" t="b">
        <f aca="false">COUNTIF(period!$A$2:$A$1000, B122) &gt; 0</f>
        <v>1</v>
      </c>
    </row>
    <row r="123" customFormat="false" ht="12.75" hidden="false" customHeight="false" outlineLevel="0" collapsed="false">
      <c r="A123" s="1" t="s">
        <v>14</v>
      </c>
      <c r="B123" s="32" t="s">
        <v>213</v>
      </c>
      <c r="C123" s="1" t="n">
        <v>0</v>
      </c>
      <c r="D123" s="1" t="n">
        <v>180</v>
      </c>
      <c r="E123" s="2" t="b">
        <f aca="false">COUNTIF(expert!$A$2:$A$921, A123) &gt; 0</f>
        <v>1</v>
      </c>
      <c r="F123" s="2" t="b">
        <f aca="false">COUNTIF(period!$A$2:$A$1000, B123) &gt; 0</f>
        <v>1</v>
      </c>
    </row>
    <row r="124" customFormat="false" ht="12.75" hidden="false" customHeight="false" outlineLevel="0" collapsed="false">
      <c r="A124" s="1" t="s">
        <v>14</v>
      </c>
      <c r="B124" s="34" t="s">
        <v>214</v>
      </c>
      <c r="C124" s="1" t="n">
        <v>0</v>
      </c>
      <c r="D124" s="1" t="n">
        <v>180</v>
      </c>
      <c r="E124" s="2" t="b">
        <f aca="false">COUNTIF(expert!$A$2:$A$921, A124) &gt; 0</f>
        <v>1</v>
      </c>
      <c r="F124" s="2" t="b">
        <f aca="false">COUNTIF(period!$A$2:$A$1000, B124) &gt; 0</f>
        <v>1</v>
      </c>
    </row>
    <row r="125" customFormat="false" ht="12.75" hidden="false" customHeight="false" outlineLevel="0" collapsed="false">
      <c r="A125" s="1" t="s">
        <v>14</v>
      </c>
      <c r="B125" s="34" t="s">
        <v>215</v>
      </c>
      <c r="C125" s="1" t="n">
        <v>0</v>
      </c>
      <c r="D125" s="1" t="n">
        <v>180</v>
      </c>
      <c r="E125" s="2" t="b">
        <f aca="false">COUNTIF(expert!$A$2:$A$921, A125) &gt; 0</f>
        <v>1</v>
      </c>
      <c r="F125" s="2" t="b">
        <f aca="false">COUNTIF(period!$A$2:$A$1000, B125) &gt; 0</f>
        <v>1</v>
      </c>
    </row>
    <row r="126" customFormat="false" ht="12.75" hidden="false" customHeight="false" outlineLevel="0" collapsed="false">
      <c r="A126" s="1" t="s">
        <v>14</v>
      </c>
      <c r="B126" s="34" t="s">
        <v>216</v>
      </c>
      <c r="C126" s="1" t="n">
        <v>0</v>
      </c>
      <c r="D126" s="1" t="n">
        <v>180</v>
      </c>
      <c r="E126" s="2" t="b">
        <f aca="false">COUNTIF(expert!$A$2:$A$921, A126) &gt; 0</f>
        <v>1</v>
      </c>
      <c r="F126" s="2" t="b">
        <f aca="false">COUNTIF(period!$A$2:$A$1000, B126) &gt; 0</f>
        <v>1</v>
      </c>
    </row>
    <row r="127" customFormat="false" ht="12.75" hidden="false" customHeight="false" outlineLevel="0" collapsed="false">
      <c r="A127" s="1" t="s">
        <v>14</v>
      </c>
      <c r="B127" s="34" t="s">
        <v>217</v>
      </c>
      <c r="C127" s="1" t="n">
        <v>0</v>
      </c>
      <c r="D127" s="1" t="n">
        <v>180</v>
      </c>
      <c r="E127" s="2" t="b">
        <f aca="false">COUNTIF(expert!$A$2:$A$921, A127) &gt; 0</f>
        <v>1</v>
      </c>
      <c r="F127" s="2" t="b">
        <f aca="false">COUNTIF(period!$A$2:$A$1000, B127) &gt; 0</f>
        <v>1</v>
      </c>
    </row>
    <row r="128" customFormat="false" ht="12.75" hidden="false" customHeight="false" outlineLevel="0" collapsed="false">
      <c r="A128" s="1" t="s">
        <v>14</v>
      </c>
      <c r="B128" s="34" t="s">
        <v>218</v>
      </c>
      <c r="C128" s="1" t="n">
        <v>0</v>
      </c>
      <c r="D128" s="1" t="n">
        <v>180</v>
      </c>
      <c r="E128" s="2" t="b">
        <f aca="false">COUNTIF(expert!$A$2:$A$921, A128) &gt; 0</f>
        <v>1</v>
      </c>
      <c r="F128" s="2" t="b">
        <f aca="false">COUNTIF(period!$A$2:$A$1000, B128) &gt; 0</f>
        <v>1</v>
      </c>
    </row>
    <row r="129" customFormat="false" ht="12.75" hidden="false" customHeight="false" outlineLevel="0" collapsed="false">
      <c r="A129" s="1" t="s">
        <v>14</v>
      </c>
      <c r="B129" s="34" t="s">
        <v>219</v>
      </c>
      <c r="C129" s="1" t="n">
        <v>0</v>
      </c>
      <c r="D129" s="1" t="n">
        <v>180</v>
      </c>
      <c r="E129" s="2" t="b">
        <f aca="false">COUNTIF(expert!$A$2:$A$921, A129) &gt; 0</f>
        <v>1</v>
      </c>
      <c r="F129" s="2" t="b">
        <f aca="false">COUNTIF(period!$A$2:$A$1000, B129) &gt; 0</f>
        <v>1</v>
      </c>
    </row>
    <row r="130" customFormat="false" ht="12.75" hidden="false" customHeight="false" outlineLevel="0" collapsed="false">
      <c r="A130" s="1" t="s">
        <v>14</v>
      </c>
      <c r="B130" s="34" t="s">
        <v>220</v>
      </c>
      <c r="C130" s="1" t="n">
        <v>0</v>
      </c>
      <c r="D130" s="1" t="n">
        <v>180</v>
      </c>
      <c r="E130" s="2" t="b">
        <f aca="false">COUNTIF(expert!$A$2:$A$921, A130) &gt; 0</f>
        <v>1</v>
      </c>
      <c r="F130" s="2" t="b">
        <f aca="false">COUNTIF(period!$A$2:$A$1000, B130) &gt; 0</f>
        <v>1</v>
      </c>
    </row>
    <row r="131" customFormat="false" ht="12.75" hidden="false" customHeight="false" outlineLevel="0" collapsed="false">
      <c r="A131" s="1" t="s">
        <v>14</v>
      </c>
      <c r="B131" s="34" t="s">
        <v>221</v>
      </c>
      <c r="C131" s="1" t="n">
        <v>0</v>
      </c>
      <c r="D131" s="1" t="n">
        <v>180</v>
      </c>
      <c r="E131" s="2" t="b">
        <f aca="false">COUNTIF(expert!$A$2:$A$921, A131) &gt; 0</f>
        <v>1</v>
      </c>
      <c r="F131" s="2" t="b">
        <f aca="false">COUNTIF(period!$A$2:$A$1000, B131) &gt; 0</f>
        <v>1</v>
      </c>
    </row>
    <row r="132" customFormat="false" ht="12.75" hidden="false" customHeight="false" outlineLevel="0" collapsed="false">
      <c r="A132" s="1" t="s">
        <v>14</v>
      </c>
      <c r="B132" s="34" t="s">
        <v>222</v>
      </c>
      <c r="C132" s="1" t="n">
        <v>0</v>
      </c>
      <c r="D132" s="1" t="n">
        <v>180</v>
      </c>
      <c r="E132" s="2" t="b">
        <f aca="false">COUNTIF(expert!$A$2:$A$921, A132) &gt; 0</f>
        <v>1</v>
      </c>
      <c r="F132" s="2" t="b">
        <f aca="false">COUNTIF(period!$A$2:$A$1000, B132) &gt; 0</f>
        <v>1</v>
      </c>
    </row>
    <row r="133" customFormat="false" ht="12.75" hidden="false" customHeight="false" outlineLevel="0" collapsed="false">
      <c r="A133" s="1" t="s">
        <v>14</v>
      </c>
      <c r="B133" s="34" t="s">
        <v>223</v>
      </c>
      <c r="C133" s="1" t="n">
        <v>0</v>
      </c>
      <c r="D133" s="1" t="n">
        <v>180</v>
      </c>
      <c r="E133" s="2" t="b">
        <f aca="false">COUNTIF(expert!$A$2:$A$921, A133) &gt; 0</f>
        <v>1</v>
      </c>
      <c r="F133" s="2" t="b">
        <f aca="false">COUNTIF(period!$A$2:$A$1000, B133) &gt; 0</f>
        <v>1</v>
      </c>
    </row>
    <row r="134" customFormat="false" ht="12.75" hidden="false" customHeight="false" outlineLevel="0" collapsed="false">
      <c r="A134" s="21" t="s">
        <v>15</v>
      </c>
      <c r="B134" s="37" t="s">
        <v>212</v>
      </c>
      <c r="C134" s="21" t="n">
        <v>0</v>
      </c>
      <c r="D134" s="21" t="n">
        <v>180</v>
      </c>
      <c r="E134" s="2" t="b">
        <f aca="false">COUNTIF(expert!$A$2:$A$921, A134) &gt; 0</f>
        <v>1</v>
      </c>
      <c r="F134" s="2" t="b">
        <f aca="false">COUNTIF(period!$A$2:$A$1000, B134) &gt; 0</f>
        <v>1</v>
      </c>
    </row>
    <row r="135" customFormat="false" ht="12.75" hidden="false" customHeight="false" outlineLevel="0" collapsed="false">
      <c r="A135" s="21" t="s">
        <v>15</v>
      </c>
      <c r="B135" s="37" t="s">
        <v>213</v>
      </c>
      <c r="C135" s="21" t="n">
        <v>0</v>
      </c>
      <c r="D135" s="21" t="n">
        <v>180</v>
      </c>
      <c r="E135" s="2" t="b">
        <f aca="false">COUNTIF(expert!$A$2:$A$921, A135) &gt; 0</f>
        <v>1</v>
      </c>
      <c r="F135" s="2" t="b">
        <f aca="false">COUNTIF(period!$A$2:$A$1000, B135) &gt; 0</f>
        <v>1</v>
      </c>
    </row>
    <row r="136" customFormat="false" ht="12.75" hidden="false" customHeight="false" outlineLevel="0" collapsed="false">
      <c r="A136" s="21" t="s">
        <v>15</v>
      </c>
      <c r="B136" s="38" t="s">
        <v>214</v>
      </c>
      <c r="C136" s="21" t="n">
        <v>0</v>
      </c>
      <c r="D136" s="21" t="n">
        <v>180</v>
      </c>
      <c r="E136" s="2" t="b">
        <f aca="false">COUNTIF(expert!$A$2:$A$921, A136) &gt; 0</f>
        <v>1</v>
      </c>
      <c r="F136" s="2" t="b">
        <f aca="false">COUNTIF(period!$A$2:$A$1000, B136) &gt; 0</f>
        <v>1</v>
      </c>
    </row>
    <row r="137" customFormat="false" ht="12.75" hidden="false" customHeight="false" outlineLevel="0" collapsed="false">
      <c r="A137" s="21" t="s">
        <v>15</v>
      </c>
      <c r="B137" s="38" t="s">
        <v>215</v>
      </c>
      <c r="C137" s="21" t="n">
        <v>0</v>
      </c>
      <c r="D137" s="21" t="n">
        <v>180</v>
      </c>
      <c r="E137" s="2" t="b">
        <f aca="false">COUNTIF(expert!$A$2:$A$921, A137) &gt; 0</f>
        <v>1</v>
      </c>
      <c r="F137" s="2" t="b">
        <f aca="false">COUNTIF(period!$A$2:$A$1000, B137) &gt; 0</f>
        <v>1</v>
      </c>
    </row>
    <row r="138" customFormat="false" ht="12.75" hidden="false" customHeight="false" outlineLevel="0" collapsed="false">
      <c r="A138" s="21" t="s">
        <v>15</v>
      </c>
      <c r="B138" s="38" t="s">
        <v>216</v>
      </c>
      <c r="C138" s="21" t="n">
        <v>0</v>
      </c>
      <c r="D138" s="21" t="n">
        <v>180</v>
      </c>
      <c r="E138" s="2" t="b">
        <f aca="false">COUNTIF(expert!$A$2:$A$921, A138) &gt; 0</f>
        <v>1</v>
      </c>
      <c r="F138" s="2" t="b">
        <f aca="false">COUNTIF(period!$A$2:$A$1000, B138) &gt; 0</f>
        <v>1</v>
      </c>
    </row>
    <row r="139" customFormat="false" ht="12.75" hidden="false" customHeight="false" outlineLevel="0" collapsed="false">
      <c r="A139" s="21" t="s">
        <v>15</v>
      </c>
      <c r="B139" s="38" t="s">
        <v>217</v>
      </c>
      <c r="C139" s="21" t="n">
        <v>0</v>
      </c>
      <c r="D139" s="21" t="n">
        <v>180</v>
      </c>
      <c r="E139" s="2" t="b">
        <f aca="false">COUNTIF(expert!$A$2:$A$921, A139) &gt; 0</f>
        <v>1</v>
      </c>
      <c r="F139" s="2" t="b">
        <f aca="false">COUNTIF(period!$A$2:$A$1000, B139) &gt; 0</f>
        <v>1</v>
      </c>
    </row>
    <row r="140" customFormat="false" ht="12.75" hidden="false" customHeight="false" outlineLevel="0" collapsed="false">
      <c r="A140" s="21" t="s">
        <v>15</v>
      </c>
      <c r="B140" s="38" t="s">
        <v>218</v>
      </c>
      <c r="C140" s="21" t="n">
        <v>0</v>
      </c>
      <c r="D140" s="21" t="n">
        <v>180</v>
      </c>
      <c r="E140" s="2" t="b">
        <f aca="false">COUNTIF(expert!$A$2:$A$921, A140) &gt; 0</f>
        <v>1</v>
      </c>
      <c r="F140" s="2" t="b">
        <f aca="false">COUNTIF(period!$A$2:$A$1000, B140) &gt; 0</f>
        <v>1</v>
      </c>
    </row>
    <row r="141" customFormat="false" ht="12.75" hidden="false" customHeight="false" outlineLevel="0" collapsed="false">
      <c r="A141" s="21" t="s">
        <v>15</v>
      </c>
      <c r="B141" s="38" t="s">
        <v>219</v>
      </c>
      <c r="C141" s="21" t="n">
        <v>0</v>
      </c>
      <c r="D141" s="21" t="n">
        <v>180</v>
      </c>
      <c r="E141" s="2" t="b">
        <f aca="false">COUNTIF(expert!$A$2:$A$921, A141) &gt; 0</f>
        <v>1</v>
      </c>
      <c r="F141" s="2" t="b">
        <f aca="false">COUNTIF(period!$A$2:$A$1000, B141) &gt; 0</f>
        <v>1</v>
      </c>
    </row>
    <row r="142" customFormat="false" ht="12.75" hidden="false" customHeight="false" outlineLevel="0" collapsed="false">
      <c r="A142" s="21" t="s">
        <v>15</v>
      </c>
      <c r="B142" s="38" t="s">
        <v>220</v>
      </c>
      <c r="C142" s="21" t="n">
        <v>0</v>
      </c>
      <c r="D142" s="21" t="n">
        <v>180</v>
      </c>
      <c r="E142" s="2" t="b">
        <f aca="false">COUNTIF(expert!$A$2:$A$921, A142) &gt; 0</f>
        <v>1</v>
      </c>
      <c r="F142" s="2" t="b">
        <f aca="false">COUNTIF(period!$A$2:$A$1000, B142) &gt; 0</f>
        <v>1</v>
      </c>
    </row>
    <row r="143" customFormat="false" ht="12.75" hidden="false" customHeight="false" outlineLevel="0" collapsed="false">
      <c r="A143" s="21" t="s">
        <v>15</v>
      </c>
      <c r="B143" s="38" t="s">
        <v>221</v>
      </c>
      <c r="C143" s="21" t="n">
        <v>0</v>
      </c>
      <c r="D143" s="21" t="n">
        <v>180</v>
      </c>
      <c r="E143" s="2" t="b">
        <f aca="false">COUNTIF(expert!$A$2:$A$921, A143) &gt; 0</f>
        <v>1</v>
      </c>
      <c r="F143" s="2" t="b">
        <f aca="false">COUNTIF(period!$A$2:$A$1000, B143) &gt; 0</f>
        <v>1</v>
      </c>
    </row>
    <row r="144" customFormat="false" ht="12.75" hidden="false" customHeight="false" outlineLevel="0" collapsed="false">
      <c r="A144" s="21" t="s">
        <v>15</v>
      </c>
      <c r="B144" s="38" t="s">
        <v>222</v>
      </c>
      <c r="C144" s="21" t="n">
        <v>0</v>
      </c>
      <c r="D144" s="21" t="n">
        <v>180</v>
      </c>
      <c r="E144" s="2" t="b">
        <f aca="false">COUNTIF(expert!$A$2:$A$921, A144) &gt; 0</f>
        <v>1</v>
      </c>
      <c r="F144" s="2" t="b">
        <f aca="false">COUNTIF(period!$A$2:$A$1000, B144) &gt; 0</f>
        <v>1</v>
      </c>
    </row>
    <row r="145" customFormat="false" ht="12.75" hidden="false" customHeight="false" outlineLevel="0" collapsed="false">
      <c r="A145" s="21" t="s">
        <v>15</v>
      </c>
      <c r="B145" s="38" t="s">
        <v>223</v>
      </c>
      <c r="C145" s="21" t="n">
        <v>0</v>
      </c>
      <c r="D145" s="21" t="n">
        <v>180</v>
      </c>
      <c r="E145" s="2" t="b">
        <f aca="false">COUNTIF(expert!$A$2:$A$921, A145) &gt; 0</f>
        <v>1</v>
      </c>
      <c r="F145" s="2" t="b">
        <f aca="false">COUNTIF(period!$A$2:$A$1000, B145) &gt; 0</f>
        <v>1</v>
      </c>
    </row>
    <row r="146" customFormat="false" ht="12.75" hidden="false" customHeight="false" outlineLevel="0" collapsed="false">
      <c r="A146" s="1" t="s">
        <v>16</v>
      </c>
      <c r="B146" s="32" t="s">
        <v>212</v>
      </c>
      <c r="C146" s="1" t="n">
        <v>0</v>
      </c>
      <c r="D146" s="1" t="n">
        <v>180</v>
      </c>
      <c r="E146" s="2" t="b">
        <f aca="false">COUNTIF(expert!$A$2:$A$921, A146) &gt; 0</f>
        <v>1</v>
      </c>
      <c r="F146" s="2" t="b">
        <f aca="false">COUNTIF(period!$A$2:$A$1000, B146) &gt; 0</f>
        <v>1</v>
      </c>
    </row>
    <row r="147" customFormat="false" ht="12.75" hidden="false" customHeight="false" outlineLevel="0" collapsed="false">
      <c r="A147" s="1" t="s">
        <v>16</v>
      </c>
      <c r="B147" s="32" t="s">
        <v>213</v>
      </c>
      <c r="C147" s="1" t="n">
        <v>0</v>
      </c>
      <c r="D147" s="1" t="n">
        <v>180</v>
      </c>
      <c r="E147" s="2" t="b">
        <f aca="false">COUNTIF(expert!$A$2:$A$921, A147) &gt; 0</f>
        <v>1</v>
      </c>
      <c r="F147" s="2" t="b">
        <f aca="false">COUNTIF(period!$A$2:$A$1000, B147) &gt; 0</f>
        <v>1</v>
      </c>
    </row>
    <row r="148" customFormat="false" ht="12.75" hidden="false" customHeight="false" outlineLevel="0" collapsed="false">
      <c r="A148" s="1" t="s">
        <v>16</v>
      </c>
      <c r="B148" s="34" t="s">
        <v>214</v>
      </c>
      <c r="C148" s="1" t="n">
        <v>0</v>
      </c>
      <c r="D148" s="1" t="n">
        <v>180</v>
      </c>
      <c r="E148" s="2" t="b">
        <f aca="false">COUNTIF(expert!$A$2:$A$921, A148) &gt; 0</f>
        <v>1</v>
      </c>
      <c r="F148" s="2" t="b">
        <f aca="false">COUNTIF(period!$A$2:$A$1000, B148) &gt; 0</f>
        <v>1</v>
      </c>
    </row>
    <row r="149" customFormat="false" ht="12.75" hidden="false" customHeight="false" outlineLevel="0" collapsed="false">
      <c r="A149" s="1" t="s">
        <v>16</v>
      </c>
      <c r="B149" s="34" t="s">
        <v>215</v>
      </c>
      <c r="C149" s="1" t="n">
        <v>0</v>
      </c>
      <c r="D149" s="1" t="n">
        <v>180</v>
      </c>
      <c r="E149" s="2" t="b">
        <f aca="false">COUNTIF(expert!$A$2:$A$921, A149) &gt; 0</f>
        <v>1</v>
      </c>
      <c r="F149" s="2" t="b">
        <f aca="false">COUNTIF(period!$A$2:$A$1000, B149) &gt; 0</f>
        <v>1</v>
      </c>
    </row>
    <row r="150" customFormat="false" ht="12.75" hidden="false" customHeight="false" outlineLevel="0" collapsed="false">
      <c r="A150" s="1" t="s">
        <v>16</v>
      </c>
      <c r="B150" s="34" t="s">
        <v>216</v>
      </c>
      <c r="C150" s="1" t="n">
        <v>0</v>
      </c>
      <c r="D150" s="1" t="n">
        <v>180</v>
      </c>
      <c r="E150" s="2" t="b">
        <f aca="false">COUNTIF(expert!$A$2:$A$921, A150) &gt; 0</f>
        <v>1</v>
      </c>
      <c r="F150" s="2" t="b">
        <f aca="false">COUNTIF(period!$A$2:$A$1000, B150) &gt; 0</f>
        <v>1</v>
      </c>
    </row>
    <row r="151" customFormat="false" ht="12.75" hidden="false" customHeight="false" outlineLevel="0" collapsed="false">
      <c r="A151" s="1" t="s">
        <v>16</v>
      </c>
      <c r="B151" s="34" t="s">
        <v>217</v>
      </c>
      <c r="C151" s="1" t="n">
        <v>0</v>
      </c>
      <c r="D151" s="1" t="n">
        <v>180</v>
      </c>
      <c r="E151" s="2" t="b">
        <f aca="false">COUNTIF(expert!$A$2:$A$921, A151) &gt; 0</f>
        <v>1</v>
      </c>
      <c r="F151" s="2" t="b">
        <f aca="false">COUNTIF(period!$A$2:$A$1000, B151) &gt; 0</f>
        <v>1</v>
      </c>
    </row>
    <row r="152" customFormat="false" ht="12.75" hidden="false" customHeight="false" outlineLevel="0" collapsed="false">
      <c r="A152" s="1" t="s">
        <v>16</v>
      </c>
      <c r="B152" s="34" t="s">
        <v>218</v>
      </c>
      <c r="C152" s="1" t="n">
        <v>0</v>
      </c>
      <c r="D152" s="1" t="n">
        <v>180</v>
      </c>
      <c r="E152" s="2" t="b">
        <f aca="false">COUNTIF(expert!$A$2:$A$921, A152) &gt; 0</f>
        <v>1</v>
      </c>
      <c r="F152" s="2" t="b">
        <f aca="false">COUNTIF(period!$A$2:$A$1000, B152) &gt; 0</f>
        <v>1</v>
      </c>
    </row>
    <row r="153" customFormat="false" ht="12.75" hidden="false" customHeight="false" outlineLevel="0" collapsed="false">
      <c r="A153" s="1" t="s">
        <v>16</v>
      </c>
      <c r="B153" s="34" t="s">
        <v>219</v>
      </c>
      <c r="C153" s="1" t="n">
        <v>0</v>
      </c>
      <c r="D153" s="1" t="n">
        <v>180</v>
      </c>
      <c r="E153" s="2" t="b">
        <f aca="false">COUNTIF(expert!$A$2:$A$921, A153) &gt; 0</f>
        <v>1</v>
      </c>
      <c r="F153" s="2" t="b">
        <f aca="false">COUNTIF(period!$A$2:$A$1000, B153) &gt; 0</f>
        <v>1</v>
      </c>
    </row>
    <row r="154" customFormat="false" ht="12.75" hidden="false" customHeight="false" outlineLevel="0" collapsed="false">
      <c r="A154" s="1" t="s">
        <v>16</v>
      </c>
      <c r="B154" s="34" t="s">
        <v>220</v>
      </c>
      <c r="C154" s="1" t="n">
        <v>0</v>
      </c>
      <c r="D154" s="1" t="n">
        <v>180</v>
      </c>
      <c r="E154" s="2" t="b">
        <f aca="false">COUNTIF(expert!$A$2:$A$921, A154) &gt; 0</f>
        <v>1</v>
      </c>
      <c r="F154" s="2" t="b">
        <f aca="false">COUNTIF(period!$A$2:$A$1000, B154) &gt; 0</f>
        <v>1</v>
      </c>
    </row>
    <row r="155" customFormat="false" ht="12.75" hidden="false" customHeight="false" outlineLevel="0" collapsed="false">
      <c r="A155" s="1" t="s">
        <v>16</v>
      </c>
      <c r="B155" s="34" t="s">
        <v>221</v>
      </c>
      <c r="C155" s="1" t="n">
        <v>0</v>
      </c>
      <c r="D155" s="1" t="n">
        <v>180</v>
      </c>
      <c r="E155" s="2" t="b">
        <f aca="false">COUNTIF(expert!$A$2:$A$921, A155) &gt; 0</f>
        <v>1</v>
      </c>
      <c r="F155" s="2" t="b">
        <f aca="false">COUNTIF(period!$A$2:$A$1000, B155) &gt; 0</f>
        <v>1</v>
      </c>
    </row>
    <row r="156" customFormat="false" ht="12.75" hidden="false" customHeight="false" outlineLevel="0" collapsed="false">
      <c r="A156" s="1" t="s">
        <v>16</v>
      </c>
      <c r="B156" s="34" t="s">
        <v>222</v>
      </c>
      <c r="C156" s="1" t="n">
        <v>0</v>
      </c>
      <c r="D156" s="1" t="n">
        <v>180</v>
      </c>
      <c r="E156" s="2" t="b">
        <f aca="false">COUNTIF(expert!$A$2:$A$921, A156) &gt; 0</f>
        <v>1</v>
      </c>
      <c r="F156" s="2" t="b">
        <f aca="false">COUNTIF(period!$A$2:$A$1000, B156) &gt; 0</f>
        <v>1</v>
      </c>
    </row>
    <row r="157" customFormat="false" ht="12.75" hidden="false" customHeight="false" outlineLevel="0" collapsed="false">
      <c r="A157" s="1" t="s">
        <v>16</v>
      </c>
      <c r="B157" s="34" t="s">
        <v>223</v>
      </c>
      <c r="C157" s="1" t="n">
        <v>0</v>
      </c>
      <c r="D157" s="1" t="n">
        <v>180</v>
      </c>
      <c r="E157" s="2" t="b">
        <f aca="false">COUNTIF(expert!$A$2:$A$921, A157) &gt; 0</f>
        <v>1</v>
      </c>
      <c r="F157" s="2" t="b">
        <f aca="false">COUNTIF(period!$A$2:$A$1000, B157) &gt; 0</f>
        <v>1</v>
      </c>
    </row>
    <row r="158" customFormat="false" ht="12.75" hidden="false" customHeight="false" outlineLevel="0" collapsed="false">
      <c r="B158" s="32"/>
      <c r="C158" s="1"/>
      <c r="D158" s="1"/>
    </row>
    <row r="159" customFormat="false" ht="12.75" hidden="false" customHeight="false" outlineLevel="0" collapsed="false">
      <c r="B159" s="32"/>
      <c r="C159" s="1"/>
      <c r="D159" s="1"/>
    </row>
    <row r="160" customFormat="false" ht="12.75" hidden="false" customHeight="false" outlineLevel="0" collapsed="false">
      <c r="B160" s="34"/>
      <c r="C160" s="1"/>
      <c r="D160" s="1"/>
    </row>
    <row r="161" customFormat="false" ht="12.75" hidden="false" customHeight="false" outlineLevel="0" collapsed="false">
      <c r="B161" s="34"/>
      <c r="C161" s="1"/>
      <c r="D161" s="1"/>
    </row>
    <row r="162" customFormat="false" ht="12.75" hidden="false" customHeight="false" outlineLevel="0" collapsed="false">
      <c r="B162" s="34"/>
      <c r="C162" s="1"/>
      <c r="D162" s="1"/>
    </row>
    <row r="163" customFormat="false" ht="12.75" hidden="false" customHeight="false" outlineLevel="0" collapsed="false">
      <c r="B163" s="34"/>
      <c r="C163" s="1"/>
      <c r="D163" s="1"/>
    </row>
    <row r="164" customFormat="false" ht="12.75" hidden="false" customHeight="false" outlineLevel="0" collapsed="false">
      <c r="B164" s="34"/>
      <c r="C164" s="1"/>
      <c r="D164" s="1"/>
    </row>
    <row r="165" customFormat="false" ht="12.75" hidden="false" customHeight="false" outlineLevel="0" collapsed="false">
      <c r="B165" s="34"/>
      <c r="C165" s="1"/>
      <c r="D165" s="1"/>
    </row>
    <row r="166" customFormat="false" ht="12.75" hidden="false" customHeight="false" outlineLevel="0" collapsed="false">
      <c r="B166" s="34"/>
      <c r="C166" s="1"/>
      <c r="D166" s="1"/>
    </row>
    <row r="167" customFormat="false" ht="12.75" hidden="false" customHeight="false" outlineLevel="0" collapsed="false">
      <c r="B167" s="34"/>
      <c r="C167" s="1"/>
      <c r="D167" s="1"/>
    </row>
    <row r="168" customFormat="false" ht="12.75" hidden="false" customHeight="false" outlineLevel="0" collapsed="false">
      <c r="B168" s="34"/>
      <c r="C168" s="1"/>
      <c r="D168" s="1"/>
    </row>
    <row r="169" customFormat="false" ht="12.75" hidden="false" customHeight="false" outlineLevel="0" collapsed="false">
      <c r="B169" s="34"/>
      <c r="C169" s="1"/>
      <c r="D169" s="1"/>
    </row>
    <row r="170" customFormat="false" ht="12.75" hidden="false" customHeight="false" outlineLevel="0" collapsed="false">
      <c r="B170" s="32"/>
      <c r="C170" s="1"/>
      <c r="D170" s="1"/>
    </row>
    <row r="171" customFormat="false" ht="12.75" hidden="false" customHeight="false" outlineLevel="0" collapsed="false">
      <c r="B171" s="32"/>
      <c r="C171" s="1"/>
      <c r="D171" s="1"/>
    </row>
    <row r="172" customFormat="false" ht="12.75" hidden="false" customHeight="false" outlineLevel="0" collapsed="false">
      <c r="B172" s="34"/>
      <c r="C172" s="1"/>
      <c r="D172" s="1"/>
    </row>
    <row r="173" customFormat="false" ht="12.75" hidden="false" customHeight="false" outlineLevel="0" collapsed="false">
      <c r="B173" s="34"/>
      <c r="C173" s="1"/>
      <c r="D173" s="1"/>
    </row>
    <row r="174" customFormat="false" ht="12.75" hidden="false" customHeight="false" outlineLevel="0" collapsed="false">
      <c r="B174" s="34"/>
      <c r="C174" s="1"/>
      <c r="D174" s="1"/>
    </row>
    <row r="175" customFormat="false" ht="12.75" hidden="false" customHeight="false" outlineLevel="0" collapsed="false">
      <c r="B175" s="34"/>
      <c r="C175" s="1"/>
      <c r="D175" s="1"/>
    </row>
    <row r="176" customFormat="false" ht="12.75" hidden="false" customHeight="false" outlineLevel="0" collapsed="false">
      <c r="B176" s="34"/>
      <c r="C176" s="1"/>
      <c r="D176" s="1"/>
    </row>
    <row r="177" customFormat="false" ht="12.75" hidden="false" customHeight="false" outlineLevel="0" collapsed="false">
      <c r="B177" s="34"/>
      <c r="C177" s="1"/>
      <c r="D177" s="1"/>
    </row>
    <row r="178" customFormat="false" ht="12.75" hidden="false" customHeight="false" outlineLevel="0" collapsed="false">
      <c r="B178" s="34"/>
      <c r="C178" s="1"/>
      <c r="D178" s="1"/>
    </row>
    <row r="179" customFormat="false" ht="12.75" hidden="false" customHeight="false" outlineLevel="0" collapsed="false">
      <c r="B179" s="34"/>
      <c r="C179" s="1"/>
      <c r="D179" s="1"/>
    </row>
    <row r="180" customFormat="false" ht="12.75" hidden="false" customHeight="false" outlineLevel="0" collapsed="false">
      <c r="B180" s="34"/>
      <c r="C180" s="1"/>
      <c r="D180" s="1"/>
    </row>
    <row r="181" customFormat="false" ht="12.75" hidden="false" customHeight="false" outlineLevel="0" collapsed="false">
      <c r="B181" s="34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1" activeCellId="0" sqref="F1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3" t="s">
        <v>225</v>
      </c>
      <c r="B1" s="17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3625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2025-02-02T00:02:47Z</dcterms:modified>
  <cp:revision>525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