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<sst xmlns="http://schemas.openxmlformats.org/spreadsheetml/2006/main" count="182" uniqueCount="81">
  <si>
    <t xml:space="preserve">Name</t>
  </si>
  <si>
    <t xml:space="preserve">Comment</t>
  </si>
  <si>
    <t xml:space="preserve">SA.Melanie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</si>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</sst>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2" activeCellId="0" sqref="B3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39</v>
      </c>
      <c r="B1" s="8" t="s">
        <v>40</v>
      </c>
      <c r="C1" s="8" t="s">
        <v>41</v>
      </c>
      <c r="D1" s="8" t="s">
        <v>42</v>
      </c>
      <c r="E1" s="28" t="s">
        <v>43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44</v>
      </c>
      <c r="D2" s="6" t="s">
        <v>45</v>
      </c>
      <c r="E2" s="29" t="n">
        <f aca="false">MAX(MAX(period!C2:C900),MAX(task!C2:C600))</f>
        <v>46002</v>
      </c>
      <c r="F2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1" t="s">
        <v>46</v>
      </c>
      <c r="B1" s="8" t="s">
        <v>47</v>
      </c>
      <c r="C1" s="8" t="s">
        <v>48</v>
      </c>
      <c r="D1" s="8" t="s">
        <v>49</v>
      </c>
      <c r="E1" s="8" t="s">
        <v>4</v>
      </c>
      <c r="F1" s="8" t="s">
        <v>5</v>
      </c>
      <c r="G1" s="28" t="s">
        <v>50</v>
      </c>
      <c r="H1" s="28" t="s">
        <v>51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21" t="n">
        <f aca="false">misc!A2+1</f>
        <v>45657</v>
      </c>
      <c r="F2" s="21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1" t="s">
        <v>40</v>
      </c>
      <c r="B1" s="8" t="s">
        <v>52</v>
      </c>
      <c r="C1" s="8" t="s">
        <v>53</v>
      </c>
      <c r="D1" s="8" t="s">
        <v>54</v>
      </c>
    </row>
    <row r="2" customFormat="false" ht="12.75" hidden="false" customHeight="false" outlineLevel="0" collapsed="false">
      <c r="B2" s="13" t="s">
        <v>55</v>
      </c>
      <c r="C2" s="13" t="s">
        <v>56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1" t="s">
        <v>57</v>
      </c>
      <c r="B1" s="8" t="s">
        <v>52</v>
      </c>
      <c r="C1" s="8" t="s">
        <v>53</v>
      </c>
      <c r="D1" s="8" t="s">
        <v>54</v>
      </c>
    </row>
    <row r="2" customFormat="false" ht="12.75" hidden="false" customHeight="false" outlineLevel="0" collapsed="false">
      <c r="B2" s="13" t="s">
        <v>58</v>
      </c>
      <c r="C2" s="13" t="s">
        <v>59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1" t="s">
        <v>60</v>
      </c>
      <c r="B1" s="8" t="s">
        <v>54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1" t="s">
        <v>61</v>
      </c>
      <c r="B1" s="8" t="s">
        <v>62</v>
      </c>
      <c r="C1" s="8" t="s">
        <v>63</v>
      </c>
      <c r="D1" s="8" t="s">
        <v>64</v>
      </c>
    </row>
    <row r="2" customFormat="false" ht="12.75" hidden="false" customHeight="false" outlineLevel="0" collapsed="false">
      <c r="B2" s="13" t="s">
        <v>65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1" t="s">
        <v>66</v>
      </c>
      <c r="B1" s="8" t="s">
        <v>52</v>
      </c>
      <c r="C1" s="8" t="s">
        <v>67</v>
      </c>
      <c r="D1" s="8" t="s">
        <v>68</v>
      </c>
    </row>
    <row r="2" customFormat="false" ht="12.75" hidden="false" customHeight="false" outlineLevel="0" collapsed="false">
      <c r="B2" s="13" t="s">
        <v>69</v>
      </c>
      <c r="C2" s="6" t="s">
        <v>70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1" t="s">
        <v>71</v>
      </c>
      <c r="B1" s="8" t="s">
        <v>72</v>
      </c>
      <c r="C1" s="8" t="s">
        <v>73</v>
      </c>
      <c r="D1" s="8" t="s">
        <v>74</v>
      </c>
      <c r="E1" s="8" t="s">
        <v>75</v>
      </c>
      <c r="F1" s="8" t="s">
        <v>76</v>
      </c>
      <c r="G1" s="8" t="s">
        <v>77</v>
      </c>
    </row>
    <row r="2" customFormat="false" ht="12.75" hidden="false" customHeight="false" outlineLevel="0" collapsed="false">
      <c r="B2" s="13" t="s">
        <v>78</v>
      </c>
      <c r="C2" s="13" t="s">
        <v>56</v>
      </c>
      <c r="D2" s="6" t="n">
        <v>0.2</v>
      </c>
      <c r="E2" s="6" t="s">
        <v>79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31" t="s">
        <v>80</v>
      </c>
      <c r="B1" s="8" t="s">
        <v>54</v>
      </c>
    </row>
    <row r="2" customFormat="false" ht="12.8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1" activeCellId="0" sqref="B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45828</v>
      </c>
      <c r="D2" s="1" t="n">
        <v>20</v>
      </c>
      <c r="E2" s="14" t="n">
        <f aca="false">C2 - B2 +1</f>
        <v>171</v>
      </c>
      <c r="F2" s="14" t="n">
        <f aca="false">NETWORKDAYS(B2, C2, holiday!A$2:A$500)</f>
        <v>121</v>
      </c>
      <c r="G2" s="15" t="n">
        <f aca="false">D2/F2</f>
        <v>0.165289256198347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45829</v>
      </c>
      <c r="C3" s="13" t="n">
        <v>45839</v>
      </c>
      <c r="D3" s="1" t="n">
        <v>10</v>
      </c>
      <c r="E3" s="14" t="n">
        <f aca="false">C3 - B3 +1</f>
        <v>11</v>
      </c>
      <c r="F3" s="14" t="n">
        <f aca="false">NETWORKDAYS(B3, C3, holiday!A$2:A$500)</f>
        <v>7</v>
      </c>
      <c r="G3" s="15" t="n">
        <f aca="false">D3/F3</f>
        <v>1.42857142857143</v>
      </c>
      <c r="H3" s="16" t="n">
        <f aca="false">_xlfn.FLOOR.MATH(G3, 0.25)</f>
        <v>1.25</v>
      </c>
      <c r="I3" s="16" t="n">
        <f aca="false">H3 + 0.25</f>
        <v>1.5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45678</v>
      </c>
      <c r="D4" s="1" t="n">
        <v>10</v>
      </c>
      <c r="E4" s="14" t="n">
        <f aca="false">C4 - B4 +1</f>
        <v>21</v>
      </c>
      <c r="F4" s="14" t="n">
        <f aca="false">NETWORKDAYS(B4, C4, holiday!A$2:A$500)</f>
        <v>14</v>
      </c>
      <c r="G4" s="15" t="n">
        <f aca="false">D4/F4</f>
        <v>0.714285714285714</v>
      </c>
      <c r="H4" s="16" t="n">
        <f aca="false">_xlfn.FLOOR.MATH(G4, 0.25)</f>
        <v>0.5</v>
      </c>
      <c r="I4" s="16" t="n">
        <f aca="false">H4 + 0.25</f>
        <v>0.75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45679</v>
      </c>
      <c r="C5" s="13" t="n">
        <v>45726</v>
      </c>
      <c r="D5" s="1" t="n">
        <v>5</v>
      </c>
      <c r="E5" s="14" t="n">
        <f aca="false">C5 - B5 +1</f>
        <v>48</v>
      </c>
      <c r="F5" s="14" t="n">
        <f aca="false">NETWORKDAYS(B5, C5, holiday!A$2:A$500)</f>
        <v>34</v>
      </c>
      <c r="G5" s="15" t="n">
        <f aca="false">D5/F5</f>
        <v>0.147058823529412</v>
      </c>
      <c r="H5" s="16" t="n">
        <f aca="false">_xlfn.FLOOR.MATH(G5, 0.25)</f>
        <v>0</v>
      </c>
      <c r="I5" s="16" t="n">
        <f aca="false">H5 + 0.25</f>
        <v>0.25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45738</v>
      </c>
      <c r="D6" s="1" t="n">
        <v>50</v>
      </c>
      <c r="E6" s="14" t="n">
        <f aca="false">C6 - B6 +1</f>
        <v>81</v>
      </c>
      <c r="F6" s="14" t="n">
        <f aca="false">NETWORKDAYS(B6, C6, holiday!A$2:A$500)</f>
        <v>57</v>
      </c>
      <c r="G6" s="15" t="n">
        <f aca="false">D6/F6</f>
        <v>0.87719298245614</v>
      </c>
      <c r="H6" s="16" t="n">
        <f aca="false">_xlfn.FLOOR.MATH(G6, 0.25)</f>
        <v>0.75</v>
      </c>
      <c r="I6" s="16" t="n">
        <f aca="false">H6 + 0.25</f>
        <v>1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45739</v>
      </c>
      <c r="C7" s="13" t="n">
        <v>45748</v>
      </c>
      <c r="D7" s="1" t="n">
        <v>30</v>
      </c>
      <c r="E7" s="14" t="n">
        <f aca="false">C7 - B7 +1</f>
        <v>10</v>
      </c>
      <c r="F7" s="14" t="n">
        <f aca="false">NETWORKDAYS(B7, C7, holiday!A$2:A$500)</f>
        <v>7</v>
      </c>
      <c r="G7" s="15" t="n">
        <f aca="false">D7/F7</f>
        <v>4.28571428571429</v>
      </c>
      <c r="H7" s="16" t="n">
        <f aca="false">_xlfn.FLOOR.MATH(G7, 0.25)</f>
        <v>4.25</v>
      </c>
      <c r="I7" s="16" t="n">
        <f aca="false">H7 + 0.25</f>
        <v>4.5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v>45703</v>
      </c>
      <c r="D8" s="1" t="n">
        <v>10</v>
      </c>
      <c r="E8" s="14" t="n">
        <f aca="false">C8 - B8 +1</f>
        <v>46</v>
      </c>
      <c r="F8" s="14" t="n">
        <f aca="false">NETWORKDAYS(B8, C8, holiday!A$2:A$500)</f>
        <v>32</v>
      </c>
      <c r="G8" s="15" t="n">
        <f aca="false">D8/F8</f>
        <v>0.3125</v>
      </c>
      <c r="H8" s="16" t="n">
        <f aca="false">_xlfn.FLOOR.MATH(G8, 0.25)</f>
        <v>0.25</v>
      </c>
      <c r="I8" s="16" t="n">
        <f aca="false">H8 + 0.25</f>
        <v>0.5</v>
      </c>
      <c r="J8" s="2" t="b">
        <f aca="false">COUNTIF(assign!$B$1:$B$526,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45704</v>
      </c>
      <c r="C9" s="13" t="n">
        <v>45713</v>
      </c>
      <c r="D9" s="1" t="n">
        <v>5</v>
      </c>
      <c r="E9" s="14" t="n">
        <f aca="false">C9 - B9 +1</f>
        <v>10</v>
      </c>
      <c r="F9" s="14" t="n">
        <f aca="false">NETWORKDAYS(B9, C9, holiday!A$2:A$500)</f>
        <v>7</v>
      </c>
      <c r="G9" s="15" t="n">
        <f aca="false">D9/F9</f>
        <v>0.714285714285714</v>
      </c>
      <c r="H9" s="16" t="n">
        <f aca="false">_xlfn.FLOOR.MATH(G9, 0.25)</f>
        <v>0.5</v>
      </c>
      <c r="I9" s="16" t="n">
        <f aca="false">H9 + 0.25</f>
        <v>0.75</v>
      </c>
      <c r="J9" s="2" t="b">
        <f aca="false">COUNTIF(assign!$B$1:$B$526,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45667</v>
      </c>
      <c r="C10" s="13" t="n">
        <v>45682</v>
      </c>
      <c r="D10" s="1" t="n">
        <v>40</v>
      </c>
      <c r="E10" s="14" t="n">
        <f aca="false">C10 - B10 +1</f>
        <v>16</v>
      </c>
      <c r="F10" s="14" t="n">
        <f aca="false">NETWORKDAYS(B10, C10, holiday!A$2:A$500)</f>
        <v>11</v>
      </c>
      <c r="G10" s="15" t="n">
        <f aca="false">D10/F10</f>
        <v>3.63636363636364</v>
      </c>
      <c r="H10" s="16" t="n">
        <f aca="false">_xlfn.FLOOR.MATH(G10, 0.25)</f>
        <v>3.5</v>
      </c>
      <c r="I10" s="16" t="n">
        <f aca="false">H10 + 0.25</f>
        <v>3.75</v>
      </c>
      <c r="J10" s="2" t="b">
        <f aca="false">COUNTIF(assign!$B$1:$B$526,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45683</v>
      </c>
      <c r="C11" s="13" t="n">
        <v>45793</v>
      </c>
      <c r="D11" s="1" t="n">
        <v>20</v>
      </c>
      <c r="E11" s="14" t="n">
        <f aca="false">C11 - B11 +1</f>
        <v>111</v>
      </c>
      <c r="F11" s="14" t="n">
        <f aca="false">NETWORKDAYS(B11, C11, holiday!A$2:A$500)</f>
        <v>79</v>
      </c>
      <c r="G11" s="15" t="n">
        <f aca="false">D11/F11</f>
        <v>0.253164556962025</v>
      </c>
      <c r="H11" s="16" t="n">
        <f aca="false">_xlfn.FLOOR.MATH(G11, 0.25)</f>
        <v>0.25</v>
      </c>
      <c r="I11" s="16" t="n">
        <f aca="false">H11 + 0.25</f>
        <v>0.5</v>
      </c>
      <c r="J11" s="2" t="b">
        <f aca="false">COUNTIF(assign!$B$1:$B$526,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45794</v>
      </c>
      <c r="C12" s="13" t="n">
        <v>45809</v>
      </c>
      <c r="D12" s="1" t="n">
        <v>10</v>
      </c>
      <c r="E12" s="14" t="n">
        <f aca="false">C12 - B12 +1</f>
        <v>16</v>
      </c>
      <c r="F12" s="14" t="n">
        <f aca="false">NETWORKDAYS(B12, C12, holiday!A$2:A$500)</f>
        <v>10</v>
      </c>
      <c r="G12" s="15" t="n">
        <f aca="false">D12/F12</f>
        <v>1</v>
      </c>
      <c r="H12" s="16" t="n">
        <f aca="false">_xlfn.FLOOR.MATH(G12, 0.25)</f>
        <v>1</v>
      </c>
      <c r="I12" s="16" t="n">
        <f aca="false">H12 + 0.25</f>
        <v>1.25</v>
      </c>
      <c r="J12" s="2" t="b">
        <f aca="false">COUNTIF(assign!$B$1:$B$526,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B13" s="13"/>
      <c r="C13" s="13"/>
      <c r="D13" s="1"/>
      <c r="E13" s="1"/>
      <c r="F13" s="1"/>
      <c r="G13" s="17"/>
      <c r="H13" s="18"/>
      <c r="I13" s="18"/>
    </row>
    <row r="14" customFormat="false" ht="12.75" hidden="false" customHeight="false" outlineLevel="0" collapsed="false">
      <c r="B14" s="13"/>
      <c r="C14" s="13"/>
      <c r="D14" s="1"/>
      <c r="E14" s="1"/>
      <c r="F14" s="1"/>
      <c r="G14" s="17"/>
      <c r="H14" s="18"/>
      <c r="I14" s="18"/>
    </row>
    <row r="15" customFormat="false" ht="12.75" hidden="false" customHeight="false" outlineLevel="0" collapsed="false">
      <c r="B15" s="13"/>
      <c r="C15" s="13"/>
      <c r="D15" s="1"/>
      <c r="E15" s="1"/>
      <c r="F15" s="1"/>
      <c r="G15" s="17"/>
      <c r="H15" s="18"/>
      <c r="I15" s="18"/>
    </row>
    <row r="16" customFormat="false" ht="12.75" hidden="false" customHeight="false" outlineLevel="0" collapsed="false">
      <c r="B16" s="13"/>
      <c r="C16" s="13"/>
      <c r="D16" s="1"/>
      <c r="E16" s="1"/>
      <c r="F16" s="1"/>
      <c r="G16" s="17"/>
      <c r="H16" s="18"/>
      <c r="I16" s="18"/>
    </row>
    <row r="17" customFormat="false" ht="12.75" hidden="false" customHeight="false" outlineLevel="0" collapsed="false">
      <c r="B17" s="13"/>
      <c r="C17" s="13"/>
      <c r="D17" s="1"/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9" t="n">
        <f aca="false">COUNTIF(expert!$A$2:$A$954, A2) &gt; 0</f>
        <v>1</v>
      </c>
      <c r="D2" s="19" t="n">
        <f aca="false">COUNTIF(task!$A$2:$A$603,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9" t="n">
        <f aca="false">COUNTIF(expert!$A$2:$A$954, A3) &gt; 0</f>
        <v>1</v>
      </c>
      <c r="D3" s="19" t="n">
        <f aca="false">COUNTIF(task!$A$2:$A$603,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9" t="n">
        <f aca="false">COUNTIF(expert!$A$2:$A$954, A4) &gt; 0</f>
        <v>1</v>
      </c>
      <c r="D4" s="19" t="n">
        <f aca="false">COUNTIF(task!$A$2:$A$603,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9" t="n">
        <f aca="false">COUNTIF(expert!$A$2:$A$954, A5) &gt; 0</f>
        <v>1</v>
      </c>
      <c r="D5" s="19" t="n">
        <f aca="false">COUNTIF(task!$A$2:$A$603,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COUNTIF(expert!$A$2:$A$954, A6) &gt; 0</f>
        <v>1</v>
      </c>
      <c r="D6" s="19" t="n">
        <f aca="false">COUNTIF(task!$A$2:$A$603,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COUNTIF(expert!$A$2:$A$954, A7) &gt; 0</f>
        <v>1</v>
      </c>
      <c r="D7" s="19" t="n">
        <f aca="false">COUNTIF(task!$A$2:$A$603,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9" t="n">
        <f aca="false">COUNTIF(expert!$A$2:$A$954, A8) &gt; 0</f>
        <v>1</v>
      </c>
      <c r="D8" s="19" t="n">
        <f aca="false">COUNTIF(task!$A$2:$A$603,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9" t="n">
        <f aca="false">COUNTIF(expert!$A$2:$A$954, A9) &gt; 0</f>
        <v>1</v>
      </c>
      <c r="D9" s="19" t="n">
        <f aca="false">COUNTIF(task!$A$2:$A$603,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9" t="n">
        <f aca="false">COUNTIF(expert!$A$2:$A$954, A10) &gt; 0</f>
        <v>1</v>
      </c>
      <c r="D10" s="19" t="n">
        <f aca="false">COUNTIF(task!$A$2:$A$603, B10)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9" t="n">
        <f aca="false">COUNTIF(expert!$A$2:$A$954, A11) &gt; 0</f>
        <v>1</v>
      </c>
      <c r="D11" s="19" t="n">
        <f aca="false">COUNTIF(task!$A$2:$A$603, B11)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9" t="n">
        <f aca="false">COUNTIF(expert!$A$2:$A$954, A12) &gt; 0</f>
        <v>1</v>
      </c>
      <c r="D12" s="19" t="n">
        <f aca="false">COUNTIF(task!$A$2:$A$603, B12) &gt; 0</f>
        <v>1</v>
      </c>
    </row>
    <row r="13" customFormat="false" ht="12.75" hidden="false" customHeight="false" outlineLevel="0" collapsed="false">
      <c r="C13" s="19"/>
      <c r="D13" s="19"/>
    </row>
    <row r="14" customFormat="false" ht="12.75" hidden="false" customHeight="false" outlineLevel="0" collapsed="false">
      <c r="C14" s="19"/>
      <c r="D14" s="19"/>
    </row>
    <row r="15" customFormat="false" ht="12.75" hidden="false" customHeight="false" outlineLevel="0" collapsed="false">
      <c r="C15" s="19"/>
      <c r="D15" s="19"/>
    </row>
    <row r="16" customFormat="false" ht="12.75" hidden="false" customHeight="false" outlineLevel="0" collapsed="false">
      <c r="C16" s="19"/>
      <c r="D16" s="19"/>
    </row>
    <row r="17" customFormat="false" ht="12.75" hidden="false" customHeight="false" outlineLevel="0" collapsed="false">
      <c r="C17" s="19"/>
      <c r="D17" s="19"/>
    </row>
    <row r="18" customFormat="false" ht="12.75" hidden="false" customHeight="false" outlineLevel="0" collapsed="false">
      <c r="C18" s="19"/>
      <c r="D18" s="19"/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2" activeCellId="0" sqref="C1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45828</v>
      </c>
      <c r="E2" s="18" t="n">
        <v>0</v>
      </c>
      <c r="F2" s="18" t="n">
        <v>0.25</v>
      </c>
      <c r="G2" s="2" t="b">
        <f aca="false">COUNTIF(expert!$A$2:$A$954, A2) &gt; 0</f>
        <v>1</v>
      </c>
      <c r="H2" s="2" t="b">
        <f aca="false">COUNTIF(task!$A$2:$A$625,B2)&gt;0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45829</v>
      </c>
      <c r="D3" s="13" t="n">
        <v>45839</v>
      </c>
      <c r="E3" s="18" t="n">
        <v>1.25</v>
      </c>
      <c r="F3" s="18" t="n">
        <v>1.5</v>
      </c>
      <c r="G3" s="2" t="b">
        <f aca="false">COUNTIF(expert!$A$2:$A$954, A3) &gt; 0</f>
        <v>1</v>
      </c>
      <c r="H3" s="2" t="b">
        <f aca="false">COUNTIF(task!$A$2:$A$625,B3)&gt;0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45678</v>
      </c>
      <c r="E4" s="18" t="n">
        <v>0.5</v>
      </c>
      <c r="F4" s="18" t="n">
        <v>0.75</v>
      </c>
      <c r="G4" s="2" t="b">
        <f aca="false">COUNTIF(expert!$A$2:$A$954, A4) &gt; 0</f>
        <v>1</v>
      </c>
      <c r="H4" s="2" t="b">
        <f aca="false">COUNTIF(task!$A$2:$A$625,B4)&gt;0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45679</v>
      </c>
      <c r="D5" s="13" t="n">
        <v>45726</v>
      </c>
      <c r="E5" s="18" t="n">
        <v>0</v>
      </c>
      <c r="F5" s="18" t="n">
        <v>0.25</v>
      </c>
      <c r="G5" s="2" t="b">
        <f aca="false">COUNTIF(expert!$A$2:$A$954, A5) &gt; 0</f>
        <v>1</v>
      </c>
      <c r="H5" s="2" t="b">
        <f aca="false">COUNTIF(task!$A$2:$A$625,B5)&gt;0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45738</v>
      </c>
      <c r="E6" s="18" t="n">
        <v>0.75</v>
      </c>
      <c r="F6" s="18" t="n">
        <v>1</v>
      </c>
      <c r="G6" s="2" t="b">
        <f aca="false">COUNTIF(expert!$A$2:$A$954, A6) &gt; 0</f>
        <v>1</v>
      </c>
      <c r="H6" s="2" t="b">
        <f aca="false">COUNTIF(task!$A$2:$A$625,B6)&gt;0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45739</v>
      </c>
      <c r="D7" s="13" t="n">
        <v>45748</v>
      </c>
      <c r="E7" s="18" t="n">
        <v>4.25</v>
      </c>
      <c r="F7" s="18" t="n">
        <v>4.5</v>
      </c>
      <c r="G7" s="2" t="b">
        <f aca="false">COUNTIF(expert!$A$2:$A$954, A7) &gt; 0</f>
        <v>1</v>
      </c>
      <c r="H7" s="2" t="b">
        <f aca="false">COUNTIF(task!$A$2:$A$625,B7)&gt;0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45703</v>
      </c>
      <c r="E8" s="18" t="n">
        <v>0.25</v>
      </c>
      <c r="F8" s="18" t="n">
        <v>0.5</v>
      </c>
      <c r="G8" s="2" t="b">
        <f aca="false">COUNTIF(expert!$A$2:$A$954, A8) &gt; 0</f>
        <v>1</v>
      </c>
      <c r="H8" s="2" t="b">
        <f aca="false">COUNTIF(task!$A$2:$A$625,B8)&gt;0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45704</v>
      </c>
      <c r="D9" s="13" t="n">
        <v>45713</v>
      </c>
      <c r="E9" s="18" t="n">
        <v>0.5</v>
      </c>
      <c r="F9" s="18" t="n">
        <v>0.75</v>
      </c>
      <c r="G9" s="2" t="b">
        <f aca="false">COUNTIF(expert!$A$2:$A$954, A9) &gt; 0</f>
        <v>1</v>
      </c>
      <c r="H9" s="2" t="b">
        <f aca="false">COUNTIF(task!$A$2:$A$625,B9)&gt;0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45667</v>
      </c>
      <c r="D10" s="13" t="n">
        <v>45672</v>
      </c>
      <c r="E10" s="18" t="n">
        <v>3.5</v>
      </c>
      <c r="F10" s="18" t="n">
        <v>3.75</v>
      </c>
      <c r="G10" s="2" t="b">
        <f aca="false">COUNTIF(expert!$A$2:$A$954, A10) &gt; 0</f>
        <v>1</v>
      </c>
      <c r="H10" s="2" t="b">
        <f aca="false">COUNTIF(task!$A$2:$A$625,B10)&gt;0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45683</v>
      </c>
      <c r="D11" s="13" t="n">
        <v>45793</v>
      </c>
      <c r="E11" s="18" t="n">
        <v>0.25</v>
      </c>
      <c r="F11" s="18" t="n">
        <v>0.5</v>
      </c>
      <c r="G11" s="2" t="b">
        <f aca="false">COUNTIF(expert!$A$2:$A$954, A11) &gt; 0</f>
        <v>1</v>
      </c>
      <c r="H11" s="2" t="b">
        <f aca="false">COUNTIF(task!$A$2:$A$625,B11)&gt;0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1" t="n">
        <v>45794</v>
      </c>
      <c r="D12" s="21" t="n">
        <v>45809</v>
      </c>
      <c r="E12" s="18" t="n">
        <v>1</v>
      </c>
      <c r="F12" s="18" t="n">
        <v>1.25</v>
      </c>
      <c r="G12" s="2" t="b">
        <f aca="false">COUNTIF(expert!$A$2:$A$954, A12) &gt; 0</f>
        <v>1</v>
      </c>
      <c r="H12" s="2" t="b">
        <f aca="false">COUNTIF(task!$A$2:$A$625,B12)&gt;0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C13" s="21"/>
      <c r="D13" s="21"/>
      <c r="E13" s="1"/>
      <c r="F13" s="1"/>
    </row>
    <row r="14" customFormat="false" ht="12.75" hidden="false" customHeight="false" outlineLevel="0" collapsed="false">
      <c r="C14" s="21"/>
      <c r="D14" s="21"/>
      <c r="E14" s="1"/>
      <c r="F14" s="1"/>
    </row>
    <row r="15" customFormat="false" ht="12.75" hidden="false" customHeight="false" outlineLevel="0" collapsed="false">
      <c r="C15" s="21"/>
      <c r="D15" s="21"/>
      <c r="E15" s="1"/>
      <c r="F15" s="1"/>
    </row>
    <row r="16" customFormat="false" ht="12.75" hidden="false" customHeight="false" outlineLevel="0" collapsed="false">
      <c r="C16" s="21"/>
      <c r="D16" s="21"/>
      <c r="E16" s="1"/>
      <c r="F16" s="1"/>
    </row>
    <row r="17" customFormat="false" ht="12.75" hidden="false" customHeight="false" outlineLevel="0" collapsed="false">
      <c r="C17" s="21"/>
      <c r="D17" s="21"/>
      <c r="E17" s="1"/>
      <c r="F17" s="1"/>
    </row>
    <row r="18" customFormat="false" ht="12.75" hidden="false" customHeight="false" outlineLevel="0" collapsed="false">
      <c r="C18" s="21"/>
      <c r="D18" s="21"/>
      <c r="E18" s="1"/>
      <c r="F18" s="1"/>
      <c r="I18" s="22"/>
      <c r="J18" s="13"/>
    </row>
    <row r="19" customFormat="false" ht="12.75" hidden="false" customHeight="false" outlineLevel="0" collapsed="false">
      <c r="C19" s="21"/>
      <c r="D19" s="21"/>
      <c r="E19" s="1"/>
      <c r="F19" s="1"/>
      <c r="I19" s="22"/>
      <c r="J19" s="13"/>
    </row>
    <row r="20" customFormat="false" ht="12.75" hidden="false" customHeight="false" outlineLevel="0" collapsed="false">
      <c r="C20" s="21"/>
      <c r="D20" s="21"/>
      <c r="E20" s="1"/>
      <c r="F20" s="1"/>
      <c r="I20" s="22"/>
      <c r="J20" s="13"/>
    </row>
    <row r="21" customFormat="false" ht="12.75" hidden="false" customHeight="false" outlineLevel="0" collapsed="false">
      <c r="C21" s="21"/>
      <c r="D21" s="21"/>
      <c r="E21" s="1"/>
      <c r="F21" s="1"/>
      <c r="I21" s="22"/>
      <c r="J21" s="13"/>
    </row>
    <row r="22" customFormat="false" ht="12.75" hidden="false" customHeight="false" outlineLevel="0" collapsed="false">
      <c r="C22" s="21"/>
      <c r="D22" s="21"/>
      <c r="E22" s="1"/>
      <c r="F22" s="1"/>
      <c r="I22" s="22"/>
      <c r="J22" s="13"/>
    </row>
    <row r="23" customFormat="false" ht="12.75" hidden="false" customHeight="false" outlineLevel="0" collapsed="false">
      <c r="C23" s="21"/>
      <c r="D23" s="21"/>
      <c r="E23" s="1"/>
      <c r="F23" s="1"/>
      <c r="I23" s="22"/>
      <c r="J23" s="13"/>
    </row>
    <row r="24" customFormat="false" ht="12.75" hidden="false" customHeight="false" outlineLevel="0" collapsed="false">
      <c r="C24" s="21"/>
      <c r="D24" s="21"/>
      <c r="E24" s="1"/>
      <c r="F24" s="1"/>
      <c r="I24" s="22"/>
      <c r="J24" s="13"/>
    </row>
    <row r="25" customFormat="false" ht="12.75" hidden="false" customHeight="false" outlineLevel="0" collapsed="false">
      <c r="C25" s="21"/>
      <c r="D25" s="21"/>
      <c r="E25" s="1"/>
      <c r="F25" s="1"/>
      <c r="I25" s="22"/>
      <c r="J25" s="13"/>
    </row>
    <row r="26" customFormat="false" ht="12.75" hidden="false" customHeight="false" outlineLevel="0" collapsed="false">
      <c r="C26" s="21"/>
      <c r="D26" s="21"/>
      <c r="E26" s="1"/>
      <c r="F26" s="1"/>
      <c r="I26" s="22"/>
      <c r="J26" s="13"/>
    </row>
    <row r="27" customFormat="false" ht="12.75" hidden="false" customHeight="false" outlineLevel="0" collapsed="false">
      <c r="C27" s="21"/>
      <c r="D27" s="21"/>
      <c r="E27" s="1"/>
      <c r="F27" s="1"/>
      <c r="I27" s="22"/>
      <c r="J27" s="13"/>
    </row>
    <row r="28" customFormat="false" ht="12.75" hidden="false" customHeight="false" outlineLevel="0" collapsed="false">
      <c r="C28" s="21"/>
      <c r="D28" s="21"/>
      <c r="E28" s="1"/>
      <c r="F28" s="1"/>
      <c r="I28" s="22"/>
      <c r="J28" s="13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I63" s="22"/>
      <c r="J63" s="13"/>
    </row>
    <row r="64" customFormat="false" ht="12.75" hidden="false" customHeight="false" outlineLevel="0" collapsed="false">
      <c r="I64" s="22"/>
      <c r="J64" s="13"/>
    </row>
    <row r="65" customFormat="false" ht="12.75" hidden="false" customHeight="false" outlineLevel="0" collapsed="false">
      <c r="I65" s="22"/>
      <c r="J65" s="13"/>
    </row>
    <row r="66" customFormat="false" ht="12.75" hidden="false" customHeight="false" outlineLevel="0" collapsed="false">
      <c r="I66" s="22"/>
      <c r="J66" s="13"/>
    </row>
    <row r="67" customFormat="false" ht="12.75" hidden="false" customHeight="false" outlineLevel="0" collapsed="false">
      <c r="I67" s="22"/>
      <c r="J67" s="13"/>
    </row>
    <row r="68" customFormat="false" ht="12.75" hidden="false" customHeight="false" outlineLevel="0" collapsed="false">
      <c r="I68" s="22"/>
      <c r="J68" s="13"/>
    </row>
    <row r="69" customFormat="false" ht="12.75" hidden="false" customHeight="false" outlineLevel="0" collapsed="false">
      <c r="I69" s="22"/>
      <c r="J69" s="13"/>
    </row>
    <row r="70" customFormat="false" ht="12.75" hidden="false" customHeight="false" outlineLevel="0" collapsed="false">
      <c r="I70" s="22"/>
      <c r="J70" s="13"/>
    </row>
    <row r="71" customFormat="false" ht="12.75" hidden="false" customHeight="false" outlineLevel="0" collapsed="false">
      <c r="I71" s="22"/>
      <c r="J71" s="13"/>
    </row>
    <row r="72" customFormat="false" ht="12.75" hidden="false" customHeight="false" outlineLevel="0" collapsed="false">
      <c r="I72" s="22"/>
      <c r="J72" s="13"/>
    </row>
    <row r="73" customFormat="false" ht="12.75" hidden="false" customHeight="false" outlineLevel="0" collapsed="false"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 C5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4 D7 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25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26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27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28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29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30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31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32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33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34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35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36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23</v>
      </c>
      <c r="B1" s="20" t="s">
        <v>37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25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26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27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28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29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30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31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32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33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34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35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36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0" sqref="K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38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2025-02-07T12:11:31Z</dcterms:modified>
  <cp:revision>477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