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"/>
    </mc:Choice>
  </mc:AlternateContent>
  <xr:revisionPtr revIDLastSave="0" documentId="13_ncr:1_{F339C07E-D8F9-44F7-A4D3-3C33DD33430C}" xr6:coauthVersionLast="47" xr6:coauthVersionMax="47" xr10:uidLastSave="{00000000-0000-0000-0000-000000000000}"/>
  <bookViews>
    <workbookView xWindow="-120" yWindow="-120" windowWidth="20730" windowHeight="11160" activeTab="1" xr2:uid="{BBB0A2B2-95CD-43EC-BE4C-AB0EC2D17D62}"/>
  </bookViews>
  <sheets>
    <sheet name="Operators" sheetId="2" r:id="rId1"/>
    <sheet name="Arithmatic 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" l="1"/>
  <c r="Q19" i="1"/>
  <c r="Q20" i="1"/>
  <c r="Q21" i="1"/>
  <c r="Q22" i="1"/>
  <c r="Q23" i="1"/>
  <c r="Q24" i="1"/>
  <c r="Q25" i="1"/>
  <c r="Q26" i="1"/>
  <c r="Q27" i="1"/>
  <c r="Q17" i="1"/>
  <c r="P18" i="1"/>
  <c r="P19" i="1"/>
  <c r="P20" i="1"/>
  <c r="P21" i="1"/>
  <c r="P22" i="1"/>
  <c r="P23" i="1"/>
  <c r="P24" i="1"/>
  <c r="P25" i="1"/>
  <c r="P26" i="1"/>
  <c r="P27" i="1"/>
  <c r="P17" i="1"/>
  <c r="O18" i="1"/>
  <c r="O19" i="1"/>
  <c r="O20" i="1"/>
  <c r="O21" i="1"/>
  <c r="O22" i="1"/>
  <c r="O23" i="1"/>
  <c r="O24" i="1"/>
  <c r="O25" i="1"/>
  <c r="O26" i="1"/>
  <c r="O27" i="1"/>
  <c r="O17" i="1"/>
  <c r="N18" i="1"/>
  <c r="N19" i="1"/>
  <c r="N20" i="1"/>
  <c r="N21" i="1"/>
  <c r="N22" i="1"/>
  <c r="N23" i="1"/>
  <c r="N24" i="1"/>
  <c r="N25" i="1"/>
  <c r="N26" i="1"/>
  <c r="N27" i="1"/>
  <c r="N17" i="1"/>
  <c r="N13" i="1"/>
  <c r="N12" i="1"/>
  <c r="N11" i="1"/>
  <c r="N8" i="1"/>
  <c r="N7" i="1"/>
  <c r="N6" i="1"/>
  <c r="N5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10" i="2"/>
  <c r="N11" i="2"/>
  <c r="N12" i="2"/>
  <c r="N13" i="2"/>
  <c r="N14" i="2"/>
  <c r="N15" i="2"/>
  <c r="N16" i="2"/>
  <c r="N9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<sst xmlns="http://schemas.openxmlformats.org/spreadsheetml/2006/main" count="513" uniqueCount="120">
  <si>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</si>
  <si>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</si>
  <si>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</si>
  <si>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</si>
  <si>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</si>
  <si>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</si>
  <si>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</si>
  <si>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</si>
  <si>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</si>
  <si>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</si>
  <si>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</si>
  <si>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</si>
  <si>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</si>
  <si>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</si>
  <si>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</si>
  <si>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</si>
  <si>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</si>
  <si>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</si>
  <si>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</si>
  <si>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</si>
  <si>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</si>
  <si>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</si>
  <si>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</si>
  <si>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</si>
  <si>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</si>
  <si>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</si>
  <si>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</si>
  <si>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</si>
  <si>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</si>
  <si>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</si>
  <si>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</si>
  <si>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</si>
  <si>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</si>
  <si>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</si>
  <si>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</si>
  <si>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</si>
  <si>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</si>
  <si>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</si>
  <si>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</si>
  <si>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</si>
  <si>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</si>
  <si>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</si>
  <si>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</si>
  <si>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</si>
  <si>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</si>
  <si>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</si>
  <si>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</si>
  <si>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</si>
  <si>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</si>
  <si>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</si>
  <si>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</si>
  <si>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</si>
  <si>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</si>
  <si>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</si>
  <si>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</si>
  <si>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</si>
  <si>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</si>
  <si>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</si>
  <si>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</si>
  <si>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</si>
  <si>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</si>
  <si>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</si>
  <si>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</si>
  <si>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</si>
  <si>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</si>
  <si>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</si>
  <si>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</si>
  <si>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</si>
  <si>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</si>
  <si>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</si>
  <si>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</si>
  <si>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</si>
  <si>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</si>
  <si>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</si>
  <si>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</si>
  <si>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</si>
  <si>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</si>
  <si>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</si>
  <si>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</si>
  <si>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</si>
  <si>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</si>
  <si>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</si>
  <si>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</si>
  <si>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</si>
  <si>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</si>
  <si>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</si>
  <si>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</si>
  <si>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</si>
  <si>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</si>
  <si>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</si>
  <si>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</si>
  <si>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</si>
  <si>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</si>
  <si>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</si>
  <si>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</si>
  <si>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</si>
  <si>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</si>
  <si>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</si>
  <si>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</si>
  <si>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</si>
  <si>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</si>
  <si>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</si>
  <si>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</si>
  <si>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</si>
  <si>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</si>
  <si>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</si>
  <si>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</si>
  <si>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</si>
  <si>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</si>
  <si>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</si>
  <si>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</si>
  <si>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</si>
  <si>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</si>
  <si>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</si>
  <si>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</si>
  <si>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Gross Salary = Basic Salary + HRA + Bonus</t>
  </si>
  <si>
    <t>5% of Gross Salary</t>
  </si>
  <si>
    <t>Net Salary = Gross Salary – Professional Tax</t>
  </si>
  <si>
    <t>Regionwise Departmentwise Salary Report</t>
  </si>
  <si>
    <t>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</si>
</sst>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opLeftCell="A13" zoomScaleNormal="100" workbookViewId="0">
      <selection activeCell="N9" sqref="N9"/>
    </sheetView>
  </sheetViews>
  <sheetFormatPr defaultRowHeight="15" x14ac:dyDescent="0.25"/>
  <cols>
    <col min="5" max="5" width="9.85546875" bestFit="1" customWidth="1"/>
    <col min="8" max="8" width="23.4257812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  <c r="H4" t="s">
        <v>115</v>
      </c>
    </row>
    <row r="5" spans="2:15" x14ac:dyDescent="0.25">
      <c r="B5" s="7">
        <v>4</v>
      </c>
      <c r="C5" s="7" t="s">
        <v>112</v>
      </c>
      <c r="H5" t="s">
        <v>116</v>
      </c>
    </row>
    <row r="6" spans="2:15" x14ac:dyDescent="0.25">
      <c r="B6" s="7">
        <v>5</v>
      </c>
      <c r="C6" s="7" t="s">
        <v>111</v>
      </c>
      <c r="H6" t="s">
        <v>117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 t="s">
        <v>119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J9*45/100</f>
        <v>21600</v>
      </c>
      <c r="L9" s="5">
        <f>1000+(5%*J9)</f>
        <v>3400</v>
      </c>
      <c r="M9" s="5">
        <f>SUM(J9,K9,L9)</f>
        <v>73000</v>
      </c>
      <c r="N9" s="5">
        <f>J9*5%</f>
        <v>2400</v>
      </c>
      <c r="O9" s="5">
        <f>M9-N9</f>
        <v>70600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J10*45/100</f>
        <v>15750</v>
      </c>
      <c r="L10" s="5">
        <f t="shared" ref="L10:L46" si="1">1000+(5%*J10)</f>
        <v>2750</v>
      </c>
      <c r="M10" s="5">
        <f t="shared" ref="M10:M46" si="2">J10+K10+L10</f>
        <v>53500</v>
      </c>
      <c r="N10" s="5">
        <f t="shared" ref="N10:N46" si="3">J10*5%</f>
        <v>1750</v>
      </c>
      <c r="O10" s="5">
        <f t="shared" ref="O10:O46" si="4">M10-N10</f>
        <v>51750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3350</v>
      </c>
      <c r="O11" s="5">
        <f t="shared" si="4"/>
        <v>98150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4350</v>
      </c>
      <c r="O12" s="5">
        <f t="shared" si="4"/>
        <v>127150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1100</v>
      </c>
      <c r="O13" s="5">
        <f t="shared" si="4"/>
        <v>32900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4550</v>
      </c>
      <c r="O14" s="5">
        <f t="shared" si="4"/>
        <v>132950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3850</v>
      </c>
      <c r="O15" s="5">
        <f t="shared" si="4"/>
        <v>112650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2250</v>
      </c>
      <c r="O16" s="5">
        <f t="shared" si="4"/>
        <v>66250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4600</v>
      </c>
      <c r="O17" s="5">
        <f t="shared" si="4"/>
        <v>134400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2500</v>
      </c>
      <c r="O18" s="5">
        <f t="shared" si="4"/>
        <v>73500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1850</v>
      </c>
      <c r="O19" s="5">
        <f t="shared" si="4"/>
        <v>54650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2150</v>
      </c>
      <c r="O20" s="5">
        <f t="shared" si="4"/>
        <v>63350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4500</v>
      </c>
      <c r="O21" s="5">
        <f t="shared" si="4"/>
        <v>131500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1700</v>
      </c>
      <c r="O22" s="5">
        <f t="shared" si="4"/>
        <v>50300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4100</v>
      </c>
      <c r="O23" s="5">
        <f t="shared" si="4"/>
        <v>119900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3350</v>
      </c>
      <c r="O24" s="5">
        <f t="shared" si="4"/>
        <v>98150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4250</v>
      </c>
      <c r="O25" s="5">
        <f t="shared" si="4"/>
        <v>124250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3100</v>
      </c>
      <c r="O26" s="5">
        <f t="shared" si="4"/>
        <v>90900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750</v>
      </c>
      <c r="O27" s="5">
        <f t="shared" si="4"/>
        <v>22750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4050</v>
      </c>
      <c r="O28" s="5">
        <f t="shared" si="4"/>
        <v>118450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950</v>
      </c>
      <c r="O29" s="5">
        <f t="shared" si="4"/>
        <v>28550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3750</v>
      </c>
      <c r="O30" s="5">
        <f t="shared" si="4"/>
        <v>109750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2450</v>
      </c>
      <c r="O31" s="5">
        <f t="shared" si="4"/>
        <v>72050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2500</v>
      </c>
      <c r="O32" s="5">
        <f t="shared" si="4"/>
        <v>73500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4150</v>
      </c>
      <c r="O33" s="5">
        <f t="shared" si="4"/>
        <v>121350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2650</v>
      </c>
      <c r="O34" s="5">
        <f t="shared" si="4"/>
        <v>77850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3250</v>
      </c>
      <c r="O35" s="5">
        <f t="shared" si="4"/>
        <v>95250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4250</v>
      </c>
      <c r="O36" s="5">
        <f t="shared" si="4"/>
        <v>124250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1000</v>
      </c>
      <c r="O37" s="5">
        <f t="shared" si="4"/>
        <v>30000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2350</v>
      </c>
      <c r="O38" s="5">
        <f t="shared" si="4"/>
        <v>69150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4350</v>
      </c>
      <c r="O39" s="5">
        <f t="shared" si="4"/>
        <v>127150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2850</v>
      </c>
      <c r="O40" s="5">
        <f t="shared" si="4"/>
        <v>83650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1350</v>
      </c>
      <c r="O41" s="5">
        <f t="shared" si="4"/>
        <v>40150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4050</v>
      </c>
      <c r="O42" s="5">
        <f t="shared" si="4"/>
        <v>118450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2600</v>
      </c>
      <c r="O43" s="5">
        <f t="shared" si="4"/>
        <v>76400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2900</v>
      </c>
      <c r="O44" s="5">
        <f t="shared" si="4"/>
        <v>85100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2350</v>
      </c>
      <c r="O45" s="5">
        <f t="shared" si="4"/>
        <v>69150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1300</v>
      </c>
      <c r="O46" s="5">
        <f t="shared" si="4"/>
        <v>38700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C8" workbookViewId="0">
      <selection activeCell="N11" sqref="N11"/>
    </sheetView>
  </sheetViews>
  <sheetFormatPr defaultRowHeight="15" x14ac:dyDescent="0.25"/>
  <cols>
    <col min="5" max="5" width="9.85546875" bestFit="1" customWidth="1"/>
    <col min="10" max="10" width="10.7109375" bestFit="1" customWidth="1"/>
    <col min="13" max="13" width="37.57031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7" x14ac:dyDescent="0.2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7" x14ac:dyDescent="0.25">
      <c r="M4" s="1" t="s">
        <v>98</v>
      </c>
      <c r="N4" s="5">
        <f>AVERAGE(J7:J44)</f>
        <v>57657.894736842107</v>
      </c>
    </row>
    <row r="5" spans="2:17" x14ac:dyDescent="0.25">
      <c r="M5" s="1" t="s">
        <v>99</v>
      </c>
      <c r="N5" s="5">
        <f>MEDIAN(J7:J44)</f>
        <v>55000</v>
      </c>
    </row>
    <row r="6" spans="2:1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7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7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7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7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COUNTIF(F7:F44,"female")</f>
        <v>15</v>
      </c>
    </row>
    <row r="13" spans="2:17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7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118</v>
      </c>
      <c r="N15" s="10"/>
    </row>
    <row r="16" spans="2:17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114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>SUMIFS($J$7:$J$44,$H$7:$H$44,M17,$I$7:$I$44,$N$16)</f>
        <v>48000</v>
      </c>
      <c r="O17" s="5">
        <f>SUMIFS($J$7:$J$44,$H$7:$H$44,M17,$I$7:$I$44,$O$16)</f>
        <v>62000</v>
      </c>
      <c r="P17" s="5">
        <f>SUMIFS($J$7:$J$44,$H$7:$H$44,M17,$I$7:$I$44,$P$16)</f>
        <v>0</v>
      </c>
      <c r="Q17" s="5">
        <f>SUMIFS($J$7:$J$44,$H$7:$H$44,M17,$I$7:$I$44,$Q$16)</f>
        <v>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 t="shared" ref="N18:N27" si="0">SUMIFS($J$7:$J$44,$H$7:$H$44,M18,$I$7:$I$44,$N$16)</f>
        <v>183000</v>
      </c>
      <c r="O18" s="5">
        <f t="shared" ref="O18:O27" si="1">SUMIFS($J$7:$J$44,$H$7:$H$44,M18,$I$7:$I$44,$O$16)</f>
        <v>82000</v>
      </c>
      <c r="P18" s="5">
        <f t="shared" ref="P18:P27" si="2">SUMIFS($J$7:$J$44,$H$7:$H$44,M18,$I$7:$I$44,$P$16)</f>
        <v>92000</v>
      </c>
      <c r="Q18" s="5">
        <f t="shared" ref="Q18:Q27" si="3">SUMIFS($J$7:$J$44,$H$7:$H$44,M18,$I$7:$I$44,$Q$16)</f>
        <v>45000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 t="shared" si="0"/>
        <v>50000</v>
      </c>
      <c r="O19" s="5">
        <f t="shared" si="1"/>
        <v>154000</v>
      </c>
      <c r="P19" s="5">
        <f t="shared" si="2"/>
        <v>95000</v>
      </c>
      <c r="Q19" s="5">
        <f t="shared" si="3"/>
        <v>15000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 t="shared" si="0"/>
        <v>22000</v>
      </c>
      <c r="O20" s="5">
        <f t="shared" si="1"/>
        <v>58000</v>
      </c>
      <c r="P20" s="5">
        <f t="shared" si="2"/>
        <v>27000</v>
      </c>
      <c r="Q20" s="5">
        <f t="shared" si="3"/>
        <v>47000</v>
      </c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 t="shared" si="0"/>
        <v>91000</v>
      </c>
      <c r="O21" s="5">
        <f t="shared" si="1"/>
        <v>87000</v>
      </c>
      <c r="P21" s="5">
        <f t="shared" si="2"/>
        <v>0</v>
      </c>
      <c r="Q21" s="5">
        <f t="shared" si="3"/>
        <v>0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 t="shared" si="0"/>
        <v>0</v>
      </c>
      <c r="O22" s="5">
        <f t="shared" si="1"/>
        <v>37000</v>
      </c>
      <c r="P22" s="5">
        <f t="shared" si="2"/>
        <v>43000</v>
      </c>
      <c r="Q22" s="5">
        <f t="shared" si="3"/>
        <v>77000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 t="shared" si="0"/>
        <v>0</v>
      </c>
      <c r="O23" s="5">
        <f t="shared" si="1"/>
        <v>0</v>
      </c>
      <c r="P23" s="5">
        <f t="shared" si="2"/>
        <v>90000</v>
      </c>
      <c r="Q23" s="5">
        <f t="shared" si="3"/>
        <v>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 t="shared" si="0"/>
        <v>26000</v>
      </c>
      <c r="O24" s="5">
        <f t="shared" si="1"/>
        <v>135000</v>
      </c>
      <c r="P24" s="5">
        <f t="shared" si="2"/>
        <v>81000</v>
      </c>
      <c r="Q24" s="5">
        <f t="shared" si="3"/>
        <v>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 t="shared" si="0"/>
        <v>0</v>
      </c>
      <c r="O25" s="5">
        <f t="shared" si="1"/>
        <v>146000</v>
      </c>
      <c r="P25" s="5">
        <f t="shared" si="2"/>
        <v>0</v>
      </c>
      <c r="Q25" s="5">
        <f t="shared" si="3"/>
        <v>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 t="shared" si="0"/>
        <v>85000</v>
      </c>
      <c r="O26" s="5">
        <f t="shared" si="1"/>
        <v>19000</v>
      </c>
      <c r="P26" s="5">
        <f t="shared" si="2"/>
        <v>49000</v>
      </c>
      <c r="Q26" s="5">
        <f t="shared" si="3"/>
        <v>83000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 t="shared" si="0"/>
        <v>52000</v>
      </c>
      <c r="O27" s="5">
        <f t="shared" si="1"/>
        <v>110000</v>
      </c>
      <c r="P27" s="5">
        <f t="shared" si="2"/>
        <v>0</v>
      </c>
      <c r="Q27" s="5">
        <f t="shared" si="3"/>
        <v>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918511730384</cp:lastModifiedBy>
  <dcterms:created xsi:type="dcterms:W3CDTF">2022-07-27T05:54:27Z</dcterms:created>
  <dcterms:modified xsi:type="dcterms:W3CDTF">2025-06-18T06:29:01Z</dcterms:modified>
</cp:coreProperties>
</file>