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shniS\AppData\Roaming\Skype\My Skype Received Files\"/>
    </mc:Choice>
  </mc:AlternateContent>
  <bookViews>
    <workbookView xWindow="0" yWindow="468" windowWidth="19200" windowHeight="8352" tabRatio="685" activeTab="1"/>
  </bookViews>
  <sheets>
    <sheet name="Summary" sheetId="1" r:id="rId1"/>
    <sheet name="Analysis&amp;Research" sheetId="2" r:id="rId2"/>
    <sheet name="Design" sheetId="3" r:id="rId3"/>
    <sheet name="Development" sheetId="4" r:id="rId4"/>
    <sheet name="Testing" sheetId="5" r:id="rId5"/>
    <sheet name="Documentation" sheetId="6" r:id="rId6"/>
    <sheet name="Formulae" sheetId="7" r:id="rId7"/>
    <sheet name="Assumptions" sheetId="8" r:id="rId8"/>
    <sheet name="Roadblock" sheetId="9" r:id="rId9"/>
    <sheet name="Constraints" sheetId="10" r:id="rId10"/>
  </sheets>
  <definedNames>
    <definedName name="_xlnm._FilterDatabase" localSheetId="7" hidden="1">Assumptions!$A$1:$E$5</definedName>
    <definedName name="_xlnm._FilterDatabase" localSheetId="0" hidden="1">Summary!$A$4:$U$14</definedName>
    <definedName name="FeatureRef">Formulae!$C$10:$C$19</definedName>
    <definedName name="Risk">Formulae!$C$2:$C$5</definedName>
    <definedName name="TeamMembers">Formulae!$A$20:$A$24</definedName>
    <definedName name="Type">Formulae!$A$2:$A$5</definedName>
  </definedNames>
  <calcPr calcId="162913"/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E5" i="5"/>
  <c r="E6" i="5"/>
  <c r="E7" i="5"/>
  <c r="E8" i="5"/>
  <c r="E9" i="5"/>
  <c r="E10" i="5"/>
  <c r="E11" i="5"/>
  <c r="E12" i="5"/>
  <c r="E4" i="5"/>
  <c r="E4" i="1"/>
  <c r="E5" i="1"/>
  <c r="B4" i="2"/>
  <c r="A10" i="7" l="1"/>
  <c r="A5" i="2"/>
  <c r="A6" i="2"/>
  <c r="A7" i="2"/>
  <c r="A8" i="2"/>
  <c r="A9" i="2"/>
  <c r="A10" i="2"/>
  <c r="A11" i="2"/>
  <c r="A12" i="2"/>
  <c r="A13" i="2"/>
  <c r="B8" i="2"/>
  <c r="G12" i="3" l="1"/>
  <c r="G11" i="3"/>
  <c r="G10" i="3"/>
  <c r="G9" i="3"/>
  <c r="J9" i="1" s="1"/>
  <c r="G8" i="3"/>
  <c r="J8" i="1" s="1"/>
  <c r="G7" i="3"/>
  <c r="G6" i="3"/>
  <c r="J6" i="1" s="1"/>
  <c r="G5" i="3"/>
  <c r="J5" i="1" s="1"/>
  <c r="G4" i="3"/>
  <c r="G5" i="5"/>
  <c r="G6" i="5"/>
  <c r="G7" i="5"/>
  <c r="P7" i="1" s="1"/>
  <c r="G8" i="5"/>
  <c r="G9" i="5"/>
  <c r="G10" i="5"/>
  <c r="P10" i="1" s="1"/>
  <c r="G11" i="5"/>
  <c r="P11" i="1" s="1"/>
  <c r="G12" i="5"/>
  <c r="P12" i="1" s="1"/>
  <c r="G9" i="4"/>
  <c r="M9" i="1" s="1"/>
  <c r="G5" i="4"/>
  <c r="M5" i="1" s="1"/>
  <c r="G6" i="4"/>
  <c r="M6" i="1" s="1"/>
  <c r="G7" i="4"/>
  <c r="M7" i="1" s="1"/>
  <c r="G8" i="4"/>
  <c r="M8" i="1" s="1"/>
  <c r="G10" i="4"/>
  <c r="M10" i="1" s="1"/>
  <c r="G11" i="4"/>
  <c r="M11" i="1" s="1"/>
  <c r="G12" i="4"/>
  <c r="M12" i="1" s="1"/>
  <c r="M13" i="1"/>
  <c r="G4" i="4"/>
  <c r="G7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S5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P5" i="1"/>
  <c r="P6" i="1"/>
  <c r="P8" i="1"/>
  <c r="P9" i="1"/>
  <c r="P13" i="1"/>
  <c r="O5" i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J7" i="1"/>
  <c r="J10" i="1"/>
  <c r="J11" i="1"/>
  <c r="J12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E6" i="1"/>
  <c r="E7" i="1"/>
  <c r="E8" i="1"/>
  <c r="E9" i="1"/>
  <c r="E10" i="1"/>
  <c r="E11" i="1"/>
  <c r="E12" i="1"/>
  <c r="E13" i="1"/>
  <c r="F4" i="1"/>
  <c r="F5" i="1"/>
  <c r="F6" i="1"/>
  <c r="F7" i="1"/>
  <c r="F8" i="1"/>
  <c r="F9" i="1"/>
  <c r="F10" i="1"/>
  <c r="F11" i="1"/>
  <c r="F12" i="1"/>
  <c r="F13" i="1"/>
  <c r="D5" i="6"/>
  <c r="D6" i="6"/>
  <c r="D7" i="6"/>
  <c r="D8" i="6"/>
  <c r="D9" i="6"/>
  <c r="D10" i="6"/>
  <c r="D11" i="6"/>
  <c r="D12" i="6"/>
  <c r="D13" i="6"/>
  <c r="C5" i="6"/>
  <c r="C6" i="6"/>
  <c r="C7" i="6"/>
  <c r="C8" i="6"/>
  <c r="C9" i="6"/>
  <c r="C10" i="6"/>
  <c r="C11" i="6"/>
  <c r="C12" i="6"/>
  <c r="C13" i="6"/>
  <c r="B5" i="6"/>
  <c r="B6" i="6"/>
  <c r="B7" i="6"/>
  <c r="B8" i="6"/>
  <c r="B9" i="6"/>
  <c r="B10" i="6"/>
  <c r="B11" i="6"/>
  <c r="B12" i="6"/>
  <c r="B13" i="6"/>
  <c r="B4" i="6"/>
  <c r="A5" i="6"/>
  <c r="A6" i="6"/>
  <c r="A7" i="6"/>
  <c r="A8" i="6"/>
  <c r="A9" i="6"/>
  <c r="A10" i="6"/>
  <c r="A11" i="6"/>
  <c r="A12" i="6"/>
  <c r="A13" i="6"/>
  <c r="D5" i="5"/>
  <c r="D6" i="5"/>
  <c r="D7" i="5"/>
  <c r="D8" i="5"/>
  <c r="D9" i="5"/>
  <c r="D10" i="5"/>
  <c r="D11" i="5"/>
  <c r="D12" i="5"/>
  <c r="D13" i="5"/>
  <c r="C5" i="5"/>
  <c r="C6" i="5"/>
  <c r="C7" i="5"/>
  <c r="C8" i="5"/>
  <c r="C9" i="5"/>
  <c r="C10" i="5"/>
  <c r="C11" i="5"/>
  <c r="C12" i="5"/>
  <c r="C13" i="5"/>
  <c r="B5" i="5"/>
  <c r="B6" i="5"/>
  <c r="B7" i="5"/>
  <c r="B8" i="5"/>
  <c r="B9" i="5"/>
  <c r="B10" i="5"/>
  <c r="B11" i="5"/>
  <c r="B12" i="5"/>
  <c r="B13" i="5"/>
  <c r="B4" i="5"/>
  <c r="A5" i="5"/>
  <c r="A6" i="5"/>
  <c r="A7" i="5"/>
  <c r="A8" i="5"/>
  <c r="A9" i="5"/>
  <c r="A10" i="5"/>
  <c r="A11" i="5"/>
  <c r="A12" i="5"/>
  <c r="A13" i="5"/>
  <c r="D5" i="4"/>
  <c r="D6" i="4"/>
  <c r="D7" i="4"/>
  <c r="D8" i="4"/>
  <c r="D9" i="4"/>
  <c r="D10" i="4"/>
  <c r="D11" i="4"/>
  <c r="D12" i="4"/>
  <c r="D13" i="4"/>
  <c r="C5" i="4"/>
  <c r="C6" i="4"/>
  <c r="C7" i="4"/>
  <c r="C8" i="4"/>
  <c r="C9" i="4"/>
  <c r="C10" i="4"/>
  <c r="C11" i="4"/>
  <c r="C12" i="4"/>
  <c r="C13" i="4"/>
  <c r="B5" i="4"/>
  <c r="B6" i="4"/>
  <c r="B7" i="4"/>
  <c r="B8" i="4"/>
  <c r="B9" i="4"/>
  <c r="B10" i="4"/>
  <c r="B11" i="4"/>
  <c r="B12" i="4"/>
  <c r="B13" i="4"/>
  <c r="B4" i="4"/>
  <c r="A5" i="4"/>
  <c r="A6" i="4"/>
  <c r="A7" i="4"/>
  <c r="A8" i="4"/>
  <c r="A9" i="4"/>
  <c r="A10" i="4"/>
  <c r="A11" i="4"/>
  <c r="A12" i="4"/>
  <c r="A13" i="4"/>
  <c r="D5" i="3"/>
  <c r="D6" i="3"/>
  <c r="D7" i="3"/>
  <c r="D8" i="3"/>
  <c r="D9" i="3"/>
  <c r="D10" i="3"/>
  <c r="D11" i="3"/>
  <c r="D12" i="3"/>
  <c r="D13" i="3"/>
  <c r="C5" i="3"/>
  <c r="C6" i="3"/>
  <c r="C7" i="3"/>
  <c r="C8" i="3"/>
  <c r="C9" i="3"/>
  <c r="C10" i="3"/>
  <c r="C11" i="3"/>
  <c r="C12" i="3"/>
  <c r="C13" i="3"/>
  <c r="B5" i="3"/>
  <c r="B6" i="3"/>
  <c r="B7" i="3"/>
  <c r="B8" i="3"/>
  <c r="B9" i="3"/>
  <c r="B10" i="3"/>
  <c r="B11" i="3"/>
  <c r="B12" i="3"/>
  <c r="B13" i="3"/>
  <c r="B4" i="3"/>
  <c r="A5" i="3"/>
  <c r="A6" i="3"/>
  <c r="A7" i="3"/>
  <c r="A8" i="3"/>
  <c r="A9" i="3"/>
  <c r="A10" i="3"/>
  <c r="A11" i="3"/>
  <c r="A12" i="3"/>
  <c r="A13" i="3"/>
  <c r="G5" i="2"/>
  <c r="G5" i="1" s="1"/>
  <c r="B5" i="2"/>
  <c r="B6" i="2"/>
  <c r="B7" i="2"/>
  <c r="B9" i="2"/>
  <c r="B10" i="2"/>
  <c r="B11" i="2"/>
  <c r="B12" i="2"/>
  <c r="B13" i="2"/>
  <c r="B19" i="7"/>
  <c r="A11" i="7"/>
  <c r="A12" i="7"/>
  <c r="A13" i="7"/>
  <c r="A14" i="7"/>
  <c r="A15" i="7"/>
  <c r="A16" i="7"/>
  <c r="A17" i="7"/>
  <c r="A18" i="7"/>
  <c r="A19" i="7"/>
  <c r="B18" i="7"/>
  <c r="B17" i="7"/>
  <c r="B16" i="7"/>
  <c r="B15" i="7"/>
  <c r="B14" i="7"/>
  <c r="B13" i="7"/>
  <c r="B12" i="7"/>
  <c r="B11" i="7"/>
  <c r="B10" i="7"/>
  <c r="G10" i="2"/>
  <c r="G10" i="1" s="1"/>
  <c r="G11" i="2"/>
  <c r="G11" i="1" s="1"/>
  <c r="G12" i="2"/>
  <c r="G12" i="1" s="1"/>
  <c r="G13" i="2"/>
  <c r="G13" i="1" s="1"/>
  <c r="E14" i="2"/>
  <c r="U5" i="1" l="1"/>
  <c r="C19" i="7"/>
  <c r="T8" i="1"/>
  <c r="T13" i="1"/>
  <c r="T12" i="1"/>
  <c r="T6" i="1"/>
  <c r="T11" i="1"/>
  <c r="T7" i="1"/>
  <c r="T10" i="1"/>
  <c r="T9" i="1"/>
  <c r="T5" i="1"/>
  <c r="C10" i="7"/>
  <c r="S6" i="1"/>
  <c r="S7" i="1"/>
  <c r="S8" i="1"/>
  <c r="S9" i="1"/>
  <c r="S10" i="1"/>
  <c r="U10" i="1" s="1"/>
  <c r="S11" i="1"/>
  <c r="U11" i="1" s="1"/>
  <c r="S12" i="1"/>
  <c r="U12" i="1" s="1"/>
  <c r="S13" i="1"/>
  <c r="G4" i="6"/>
  <c r="S4" i="1" s="1"/>
  <c r="R4" i="1"/>
  <c r="Q4" i="1"/>
  <c r="E14" i="6"/>
  <c r="D4" i="6"/>
  <c r="C4" i="6"/>
  <c r="A4" i="6"/>
  <c r="O4" i="1"/>
  <c r="D4" i="5"/>
  <c r="C4" i="5"/>
  <c r="A4" i="5"/>
  <c r="M4" i="1"/>
  <c r="L4" i="1"/>
  <c r="K4" i="1"/>
  <c r="E14" i="4"/>
  <c r="D4" i="4"/>
  <c r="C4" i="4"/>
  <c r="A4" i="4"/>
  <c r="G6" i="2"/>
  <c r="G6" i="1" s="1"/>
  <c r="G7" i="1"/>
  <c r="G8" i="2"/>
  <c r="G8" i="1" s="1"/>
  <c r="G9" i="2"/>
  <c r="G9" i="1" s="1"/>
  <c r="G4" i="2"/>
  <c r="G4" i="1" s="1"/>
  <c r="D4" i="2"/>
  <c r="A4" i="2"/>
  <c r="G13" i="3"/>
  <c r="J13" i="1" s="1"/>
  <c r="J4" i="1"/>
  <c r="I4" i="1"/>
  <c r="H4" i="1"/>
  <c r="D4" i="3"/>
  <c r="C4" i="3"/>
  <c r="A4" i="3"/>
  <c r="E14" i="3"/>
  <c r="U6" i="1" l="1"/>
  <c r="U9" i="1"/>
  <c r="G14" i="3"/>
  <c r="U13" i="1"/>
  <c r="U8" i="1"/>
  <c r="U7" i="1"/>
  <c r="G14" i="6"/>
  <c r="G14" i="4"/>
  <c r="G14" i="2"/>
  <c r="C13" i="7"/>
  <c r="C11" i="7"/>
  <c r="C16" i="7"/>
  <c r="C14" i="7"/>
  <c r="E14" i="1"/>
  <c r="G14" i="1"/>
  <c r="M14" i="1"/>
  <c r="Q14" i="1"/>
  <c r="S14" i="1"/>
  <c r="C15" i="7"/>
  <c r="C18" i="7"/>
  <c r="H14" i="1"/>
  <c r="K14" i="1"/>
  <c r="C17" i="7"/>
  <c r="C12" i="7"/>
  <c r="J14" i="1"/>
  <c r="E14" i="5"/>
  <c r="G4" i="5"/>
  <c r="P4" i="1" s="1"/>
  <c r="N4" i="1"/>
  <c r="N14" i="1" s="1"/>
  <c r="U4" i="1" l="1"/>
  <c r="U14" i="1" s="1"/>
  <c r="P14" i="1"/>
  <c r="T4" i="1"/>
  <c r="T14" i="1" s="1"/>
  <c r="G14" i="5"/>
</calcChain>
</file>

<file path=xl/sharedStrings.xml><?xml version="1.0" encoding="utf-8"?>
<sst xmlns="http://schemas.openxmlformats.org/spreadsheetml/2006/main" count="156" uniqueCount="62">
  <si>
    <t>Features</t>
  </si>
  <si>
    <t>Sr. No.</t>
  </si>
  <si>
    <t>Design</t>
  </si>
  <si>
    <t>Development</t>
  </si>
  <si>
    <t>Testing</t>
  </si>
  <si>
    <t>Variable (in %)</t>
  </si>
  <si>
    <t xml:space="preserve">Time Estimation </t>
  </si>
  <si>
    <t>Fixed (in hrs)</t>
  </si>
  <si>
    <t>Project Name</t>
  </si>
  <si>
    <t>Deliverables</t>
  </si>
  <si>
    <t>Team Leader</t>
  </si>
  <si>
    <t>NOTES</t>
  </si>
  <si>
    <t>The time involved in discussion/meeting with client either on call/mail/in person is not included in the above time frame. That would be billed later.</t>
  </si>
  <si>
    <t>Analysis/Research</t>
  </si>
  <si>
    <t>Documentation</t>
  </si>
  <si>
    <t>Start Date*</t>
  </si>
  <si>
    <t>End Date*</t>
  </si>
  <si>
    <t>*The start and end date of the project is in consideration of work 8 hrs per day, 5 days a week.</t>
  </si>
  <si>
    <t>SUBTOTAL (in hrs)</t>
  </si>
  <si>
    <t>Max (in hrs)</t>
  </si>
  <si>
    <t>Feature-wise Subtotal</t>
  </si>
  <si>
    <t>Time Estimation</t>
  </si>
  <si>
    <t>Deployment</t>
  </si>
  <si>
    <t>Comment</t>
  </si>
  <si>
    <t>Low</t>
  </si>
  <si>
    <t>Medium</t>
  </si>
  <si>
    <t>High</t>
  </si>
  <si>
    <t>NA</t>
  </si>
  <si>
    <t>Bug</t>
  </si>
  <si>
    <t>Change Request</t>
  </si>
  <si>
    <t>New Request</t>
  </si>
  <si>
    <t>Missed Implementation</t>
  </si>
  <si>
    <t>Type (New Request/Change Request/Bug/Missed Implementation)</t>
  </si>
  <si>
    <t>Type</t>
  </si>
  <si>
    <t>Risk</t>
  </si>
  <si>
    <t>Risk (NA/Low/Medium/High)</t>
  </si>
  <si>
    <t>Sr. No</t>
  </si>
  <si>
    <t>Feature#</t>
  </si>
  <si>
    <t>Reported Date</t>
  </si>
  <si>
    <t>Reported By</t>
  </si>
  <si>
    <t>Rushi</t>
  </si>
  <si>
    <t>Slack- Automate Leave Application</t>
  </si>
  <si>
    <t>Slack- Automate Taskmail</t>
  </si>
  <si>
    <t>Web Interface for Leave Application</t>
  </si>
  <si>
    <t>Web Interface for Task Mail</t>
  </si>
  <si>
    <t>Web Interface for Standup Meeting</t>
  </si>
  <si>
    <t>Slack- Standup Meeting</t>
  </si>
  <si>
    <t>Roshni</t>
  </si>
  <si>
    <t>Ronak</t>
  </si>
  <si>
    <t>Chintan</t>
  </si>
  <si>
    <t>Vishal</t>
  </si>
  <si>
    <t>Slack Custom Integration</t>
  </si>
  <si>
    <t xml:space="preserve">Automated features via Slack: </t>
  </si>
  <si>
    <t>Project/User Management</t>
  </si>
  <si>
    <t>1. User Registration</t>
  </si>
  <si>
    <t>2. Leave Application</t>
  </si>
  <si>
    <t>3. Scrum Bot</t>
  </si>
  <si>
    <t>4. Task Mail</t>
  </si>
  <si>
    <t xml:space="preserve">5. Web Interface to view Details </t>
  </si>
  <si>
    <t>1. Project/Employee Mapping</t>
  </si>
  <si>
    <t>Invite Users</t>
  </si>
  <si>
    <t>User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</si>
</sst>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11" xfId="0" applyFill="1" applyBorder="1"/>
    <xf numFmtId="0" fontId="0" fillId="3" borderId="13" xfId="0" applyFill="1" applyBorder="1"/>
    <xf numFmtId="0" fontId="0" fillId="3" borderId="9" xfId="0" applyFill="1" applyBorder="1"/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14" xfId="0" applyFill="1" applyBorder="1"/>
    <xf numFmtId="0" fontId="1" fillId="0" borderId="0" xfId="0" applyFont="1"/>
    <xf numFmtId="9" fontId="0" fillId="0" borderId="0" xfId="0" applyNumberFormat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4" borderId="14" xfId="0" applyNumberFormat="1" applyFill="1" applyBorder="1" applyAlignment="1">
      <alignment horizontal="center"/>
    </xf>
    <xf numFmtId="0" fontId="4" fillId="0" borderId="0" xfId="0" applyFont="1"/>
    <xf numFmtId="0" fontId="4" fillId="2" borderId="14" xfId="0" applyFont="1" applyFill="1" applyBorder="1"/>
    <xf numFmtId="0" fontId="5" fillId="0" borderId="0" xfId="0" applyFont="1"/>
    <xf numFmtId="0" fontId="4" fillId="0" borderId="14" xfId="0" applyFont="1" applyBorder="1"/>
    <xf numFmtId="0" fontId="1" fillId="4" borderId="14" xfId="0" applyFont="1" applyFill="1" applyBorder="1"/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0" borderId="14" xfId="0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0" fillId="2" borderId="1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14" fontId="4" fillId="2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Normal="100" zoomScalePageLayoutView="120" workbookViewId="0">
      <selection activeCell="E4" sqref="E4"/>
    </sheetView>
  </sheetViews>
  <sheetFormatPr defaultColWidth="11" defaultRowHeight="15.6" x14ac:dyDescent="0.3"/>
  <cols>
    <col min="1" max="1" width="7.8984375" customWidth="1"/>
    <col min="2" max="2" width="43.8984375" customWidth="1"/>
    <col min="3" max="3" width="21.59765625" customWidth="1"/>
    <col min="4" max="4" width="23.09765625" customWidth="1"/>
    <col min="5" max="5" width="11.5" style="1" bestFit="1" customWidth="1"/>
    <col min="6" max="6" width="12.8984375" style="1" bestFit="1" customWidth="1"/>
    <col min="7" max="7" width="12.59765625" style="1" customWidth="1"/>
    <col min="8" max="8" width="12.09765625" style="1" customWidth="1"/>
    <col min="9" max="10" width="12.8984375" style="1" bestFit="1" customWidth="1"/>
    <col min="11" max="11" width="11.5" style="1" bestFit="1" customWidth="1"/>
    <col min="12" max="13" width="12.8984375" style="1" bestFit="1" customWidth="1"/>
    <col min="14" max="14" width="11.5" style="1" bestFit="1" customWidth="1"/>
    <col min="15" max="16" width="12.8984375" style="1" bestFit="1" customWidth="1"/>
    <col min="17" max="20" width="12.8984375" style="1" customWidth="1"/>
    <col min="21" max="21" width="13.8984375" customWidth="1"/>
    <col min="22" max="22" width="12.09765625" customWidth="1"/>
    <col min="26" max="26" width="18.09765625" customWidth="1"/>
  </cols>
  <sheetData>
    <row r="1" spans="1:21" ht="21.6" thickBot="1" x14ac:dyDescent="0.45">
      <c r="A1" s="3"/>
      <c r="B1" s="3"/>
      <c r="C1" s="3"/>
      <c r="D1" s="4"/>
      <c r="E1" s="38" t="s">
        <v>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T1" s="5"/>
      <c r="U1" s="4"/>
    </row>
    <row r="2" spans="1:21" ht="48.9" customHeight="1" thickBot="1" x14ac:dyDescent="0.35">
      <c r="A2" s="36" t="s">
        <v>1</v>
      </c>
      <c r="B2" s="43" t="s">
        <v>0</v>
      </c>
      <c r="C2" s="47" t="s">
        <v>35</v>
      </c>
      <c r="D2" s="41" t="s">
        <v>32</v>
      </c>
      <c r="E2" s="45" t="s">
        <v>13</v>
      </c>
      <c r="F2" s="46"/>
      <c r="G2" s="46"/>
      <c r="H2" s="45" t="s">
        <v>2</v>
      </c>
      <c r="I2" s="46"/>
      <c r="J2" s="46"/>
      <c r="K2" s="45" t="s">
        <v>3</v>
      </c>
      <c r="L2" s="46"/>
      <c r="M2" s="46"/>
      <c r="N2" s="45" t="s">
        <v>4</v>
      </c>
      <c r="O2" s="46"/>
      <c r="P2" s="46"/>
      <c r="Q2" s="33" t="s">
        <v>14</v>
      </c>
      <c r="R2" s="34"/>
      <c r="S2" s="35"/>
      <c r="T2" s="31" t="s">
        <v>20</v>
      </c>
      <c r="U2" s="32"/>
    </row>
    <row r="3" spans="1:21" s="2" customFormat="1" ht="24" customHeight="1" thickTop="1" thickBot="1" x14ac:dyDescent="0.35">
      <c r="A3" s="37"/>
      <c r="B3" s="44"/>
      <c r="C3" s="48"/>
      <c r="D3" s="42"/>
      <c r="E3" s="6" t="s">
        <v>7</v>
      </c>
      <c r="F3" s="7" t="s">
        <v>5</v>
      </c>
      <c r="G3" s="6" t="s">
        <v>19</v>
      </c>
      <c r="H3" s="6" t="s">
        <v>7</v>
      </c>
      <c r="I3" s="7" t="s">
        <v>5</v>
      </c>
      <c r="J3" s="6" t="s">
        <v>19</v>
      </c>
      <c r="K3" s="6" t="s">
        <v>7</v>
      </c>
      <c r="L3" s="7" t="s">
        <v>5</v>
      </c>
      <c r="M3" s="6" t="s">
        <v>19</v>
      </c>
      <c r="N3" s="6" t="s">
        <v>7</v>
      </c>
      <c r="O3" s="7" t="s">
        <v>5</v>
      </c>
      <c r="P3" s="6" t="s">
        <v>19</v>
      </c>
      <c r="Q3" s="6" t="s">
        <v>7</v>
      </c>
      <c r="R3" s="7" t="s">
        <v>5</v>
      </c>
      <c r="S3" s="6" t="s">
        <v>19</v>
      </c>
      <c r="T3" s="20" t="s">
        <v>7</v>
      </c>
      <c r="U3" s="20" t="s">
        <v>19</v>
      </c>
    </row>
    <row r="4" spans="1:21" x14ac:dyDescent="0.3">
      <c r="A4">
        <v>1</v>
      </c>
      <c r="B4" t="s">
        <v>60</v>
      </c>
      <c r="C4" t="s">
        <v>27</v>
      </c>
      <c r="D4" t="s">
        <v>30</v>
      </c>
      <c r="E4" s="1">
        <f>'Analysis&amp;Research'!E4</f>
        <v>3</v>
      </c>
      <c r="F4" s="10">
        <f>'Analysis&amp;Research'!F4</f>
        <v>0</v>
      </c>
      <c r="G4" s="1">
        <f>'Analysis&amp;Research'!G4</f>
        <v>3</v>
      </c>
      <c r="H4" s="1">
        <f>Design!E4</f>
        <v>5</v>
      </c>
      <c r="I4" s="10">
        <f>Design!F4</f>
        <v>0</v>
      </c>
      <c r="J4" s="1">
        <f>Design!G4</f>
        <v>5</v>
      </c>
      <c r="K4" s="1">
        <f>Development!E4</f>
        <v>8</v>
      </c>
      <c r="L4" s="10">
        <f>Development!F4</f>
        <v>0.1</v>
      </c>
      <c r="M4" s="1">
        <f>Development!G4</f>
        <v>8.8000000000000007</v>
      </c>
      <c r="N4" s="1">
        <f>Testing!E4</f>
        <v>3</v>
      </c>
      <c r="O4" s="10">
        <f>Testing!F4</f>
        <v>0</v>
      </c>
      <c r="P4" s="1">
        <f>Testing!G4</f>
        <v>3</v>
      </c>
      <c r="Q4" s="12">
        <f>Documentation!E4</f>
        <v>1</v>
      </c>
      <c r="R4" s="10">
        <f>Documentation!F4</f>
        <v>0</v>
      </c>
      <c r="S4" s="1">
        <f>Documentation!G4</f>
        <v>1</v>
      </c>
      <c r="T4" s="22">
        <f>E4+H4+K4+N4+Q4</f>
        <v>20</v>
      </c>
      <c r="U4" s="21">
        <f>G4+J4+M4+P4+S4</f>
        <v>20.8</v>
      </c>
    </row>
    <row r="5" spans="1:21" x14ac:dyDescent="0.3">
      <c r="A5">
        <v>2</v>
      </c>
      <c r="B5" t="s">
        <v>61</v>
      </c>
      <c r="C5" t="s">
        <v>27</v>
      </c>
      <c r="D5" t="s">
        <v>30</v>
      </c>
      <c r="E5" s="1">
        <f>'Analysis&amp;Research'!E5</f>
        <v>3</v>
      </c>
      <c r="F5" s="10">
        <f>'Analysis&amp;Research'!F5</f>
        <v>0</v>
      </c>
      <c r="G5" s="1">
        <f>'Analysis&amp;Research'!G5</f>
        <v>3</v>
      </c>
      <c r="H5" s="1">
        <f>Design!E5</f>
        <v>3</v>
      </c>
      <c r="I5" s="10">
        <f>Design!F5</f>
        <v>0</v>
      </c>
      <c r="J5" s="1">
        <f>Design!G5</f>
        <v>3</v>
      </c>
      <c r="K5" s="1">
        <f>Development!E5</f>
        <v>8</v>
      </c>
      <c r="L5" s="10">
        <f>Development!F5</f>
        <v>0.05</v>
      </c>
      <c r="M5" s="1">
        <f>Development!G5</f>
        <v>8.4</v>
      </c>
      <c r="N5" s="1">
        <f>Testing!E5</f>
        <v>3</v>
      </c>
      <c r="O5" s="10">
        <f>Testing!F5</f>
        <v>0</v>
      </c>
      <c r="P5" s="1">
        <f>Testing!G5</f>
        <v>3</v>
      </c>
      <c r="Q5" s="12">
        <f>Documentation!E5</f>
        <v>1</v>
      </c>
      <c r="R5" s="10">
        <f>Documentation!F5</f>
        <v>0</v>
      </c>
      <c r="S5" s="1">
        <f>Documentation!G5</f>
        <v>1</v>
      </c>
      <c r="T5" s="22">
        <f t="shared" ref="T5:T13" si="0">E5+H5+K5+N5+Q5</f>
        <v>18</v>
      </c>
      <c r="U5" s="21">
        <f t="shared" ref="U5:U13" si="1">G5+J5+M5+P5+S5</f>
        <v>18.399999999999999</v>
      </c>
    </row>
    <row r="6" spans="1:21" x14ac:dyDescent="0.3">
      <c r="A6">
        <v>3</v>
      </c>
      <c r="B6" t="s">
        <v>53</v>
      </c>
      <c r="C6" t="s">
        <v>27</v>
      </c>
      <c r="D6" t="s">
        <v>30</v>
      </c>
      <c r="E6" s="1">
        <f>'Analysis&amp;Research'!E6</f>
        <v>6</v>
      </c>
      <c r="F6" s="10">
        <f>'Analysis&amp;Research'!F6</f>
        <v>0</v>
      </c>
      <c r="G6" s="1">
        <f>'Analysis&amp;Research'!G6</f>
        <v>6</v>
      </c>
      <c r="H6" s="1">
        <f>Design!E6</f>
        <v>10</v>
      </c>
      <c r="I6" s="10">
        <f>Design!F6</f>
        <v>0</v>
      </c>
      <c r="J6" s="1">
        <f>Design!G6</f>
        <v>10</v>
      </c>
      <c r="K6" s="1">
        <f>Development!E6</f>
        <v>8</v>
      </c>
      <c r="L6" s="10">
        <f>Development!F6</f>
        <v>0.05</v>
      </c>
      <c r="M6" s="1">
        <f>Development!G6</f>
        <v>8.4</v>
      </c>
      <c r="N6" s="1">
        <f>Testing!E6</f>
        <v>3</v>
      </c>
      <c r="O6" s="10">
        <f>Testing!F6</f>
        <v>0</v>
      </c>
      <c r="P6" s="1">
        <f>Testing!G6</f>
        <v>3</v>
      </c>
      <c r="Q6" s="12">
        <f>Documentation!E6</f>
        <v>5</v>
      </c>
      <c r="R6" s="10">
        <f>Documentation!F6</f>
        <v>0</v>
      </c>
      <c r="S6" s="1">
        <f>Documentation!G6</f>
        <v>5</v>
      </c>
      <c r="T6" s="22">
        <f t="shared" si="0"/>
        <v>32</v>
      </c>
      <c r="U6" s="21">
        <f t="shared" si="1"/>
        <v>32.4</v>
      </c>
    </row>
    <row r="7" spans="1:21" x14ac:dyDescent="0.3">
      <c r="A7">
        <v>4</v>
      </c>
      <c r="B7" t="s">
        <v>41</v>
      </c>
      <c r="C7" t="s">
        <v>25</v>
      </c>
      <c r="D7" t="s">
        <v>30</v>
      </c>
      <c r="E7" s="1">
        <f>'Analysis&amp;Research'!E7</f>
        <v>15</v>
      </c>
      <c r="F7" s="10">
        <f>'Analysis&amp;Research'!F7</f>
        <v>0.2</v>
      </c>
      <c r="G7" s="1">
        <f>'Analysis&amp;Research'!G7</f>
        <v>18</v>
      </c>
      <c r="H7" s="1">
        <f>Design!E7</f>
        <v>2</v>
      </c>
      <c r="I7" s="10">
        <f>Design!F7</f>
        <v>0</v>
      </c>
      <c r="J7" s="1">
        <f>Design!G7</f>
        <v>2</v>
      </c>
      <c r="K7" s="1">
        <f>Development!E7</f>
        <v>40</v>
      </c>
      <c r="L7" s="10">
        <f>Development!F7</f>
        <v>0.15</v>
      </c>
      <c r="M7" s="1">
        <f>Development!G7</f>
        <v>46</v>
      </c>
      <c r="N7" s="1">
        <f>Testing!E7</f>
        <v>13</v>
      </c>
      <c r="O7" s="10">
        <f>Testing!F7</f>
        <v>0</v>
      </c>
      <c r="P7" s="1">
        <f>Testing!G7</f>
        <v>13</v>
      </c>
      <c r="Q7" s="12">
        <f>Documentation!E7</f>
        <v>8</v>
      </c>
      <c r="R7" s="10">
        <f>Documentation!F7</f>
        <v>0.05</v>
      </c>
      <c r="S7" s="1">
        <f>Documentation!G7</f>
        <v>8.4</v>
      </c>
      <c r="T7" s="22">
        <f t="shared" si="0"/>
        <v>78</v>
      </c>
      <c r="U7" s="21">
        <f t="shared" si="1"/>
        <v>87.4</v>
      </c>
    </row>
    <row r="8" spans="1:21" x14ac:dyDescent="0.3">
      <c r="A8">
        <v>5</v>
      </c>
      <c r="B8" t="s">
        <v>42</v>
      </c>
      <c r="C8" t="s">
        <v>25</v>
      </c>
      <c r="D8" t="s">
        <v>30</v>
      </c>
      <c r="E8" s="1">
        <f>'Analysis&amp;Research'!E8</f>
        <v>10</v>
      </c>
      <c r="F8" s="10">
        <f>'Analysis&amp;Research'!F8</f>
        <v>0.2</v>
      </c>
      <c r="G8" s="1">
        <f>'Analysis&amp;Research'!G8</f>
        <v>12</v>
      </c>
      <c r="H8" s="1">
        <f>Design!E8</f>
        <v>2</v>
      </c>
      <c r="I8" s="10">
        <f>Design!F8</f>
        <v>0</v>
      </c>
      <c r="J8" s="1">
        <f>Design!G8</f>
        <v>2</v>
      </c>
      <c r="K8" s="1">
        <f>Development!E8</f>
        <v>32</v>
      </c>
      <c r="L8" s="10">
        <f>Development!F8</f>
        <v>0.1</v>
      </c>
      <c r="M8" s="1">
        <f>Development!G8</f>
        <v>35.200000000000003</v>
      </c>
      <c r="N8" s="1">
        <f>Testing!E8</f>
        <v>10</v>
      </c>
      <c r="O8" s="10">
        <f>Testing!F8</f>
        <v>0</v>
      </c>
      <c r="P8" s="1">
        <f>Testing!G8</f>
        <v>10</v>
      </c>
      <c r="Q8" s="12">
        <f>Documentation!E8</f>
        <v>5</v>
      </c>
      <c r="R8" s="10">
        <f>Documentation!F8</f>
        <v>0.05</v>
      </c>
      <c r="S8" s="1">
        <f>Documentation!G8</f>
        <v>5.25</v>
      </c>
      <c r="T8" s="22">
        <f t="shared" si="0"/>
        <v>59</v>
      </c>
      <c r="U8" s="21">
        <f t="shared" si="1"/>
        <v>64.45</v>
      </c>
    </row>
    <row r="9" spans="1:21" x14ac:dyDescent="0.3">
      <c r="A9">
        <v>6</v>
      </c>
      <c r="B9" t="s">
        <v>46</v>
      </c>
      <c r="C9" t="s">
        <v>25</v>
      </c>
      <c r="D9" t="s">
        <v>30</v>
      </c>
      <c r="E9" s="1">
        <f>'Analysis&amp;Research'!E9</f>
        <v>15</v>
      </c>
      <c r="F9" s="10">
        <f>'Analysis&amp;Research'!F9</f>
        <v>0.2</v>
      </c>
      <c r="G9" s="1">
        <f>'Analysis&amp;Research'!G9</f>
        <v>18</v>
      </c>
      <c r="H9" s="1">
        <f>Design!E9</f>
        <v>2</v>
      </c>
      <c r="I9" s="10">
        <f>Design!F9</f>
        <v>0</v>
      </c>
      <c r="J9" s="1">
        <f>Design!G9</f>
        <v>2</v>
      </c>
      <c r="K9" s="1">
        <f>Development!E9</f>
        <v>32</v>
      </c>
      <c r="L9" s="10">
        <f>Development!F9</f>
        <v>0.15</v>
      </c>
      <c r="M9" s="1">
        <f>Development!G9</f>
        <v>36.799999999999997</v>
      </c>
      <c r="N9" s="1">
        <f>Testing!E9</f>
        <v>10</v>
      </c>
      <c r="O9" s="10">
        <f>Testing!F9</f>
        <v>0</v>
      </c>
      <c r="P9" s="1">
        <f>Testing!G9</f>
        <v>10</v>
      </c>
      <c r="Q9" s="12">
        <f>Documentation!E9</f>
        <v>6</v>
      </c>
      <c r="R9" s="10">
        <f>Documentation!F9</f>
        <v>0.05</v>
      </c>
      <c r="S9" s="1">
        <f>Documentation!G9</f>
        <v>6.3</v>
      </c>
      <c r="T9" s="22">
        <f t="shared" si="0"/>
        <v>65</v>
      </c>
      <c r="U9" s="21">
        <f t="shared" si="1"/>
        <v>73.099999999999994</v>
      </c>
    </row>
    <row r="10" spans="1:21" x14ac:dyDescent="0.3">
      <c r="A10">
        <v>7</v>
      </c>
      <c r="B10" t="s">
        <v>43</v>
      </c>
      <c r="C10" t="s">
        <v>27</v>
      </c>
      <c r="D10" t="s">
        <v>30</v>
      </c>
      <c r="E10" s="1">
        <f>'Analysis&amp;Research'!E10</f>
        <v>6</v>
      </c>
      <c r="F10" s="10">
        <f>'Analysis&amp;Research'!F10</f>
        <v>0.1</v>
      </c>
      <c r="G10" s="1">
        <f>'Analysis&amp;Research'!G10</f>
        <v>6.6</v>
      </c>
      <c r="H10" s="1">
        <f>Design!E10</f>
        <v>6</v>
      </c>
      <c r="I10" s="10">
        <f>Design!F10</f>
        <v>0.1</v>
      </c>
      <c r="J10" s="1">
        <f>Design!G10</f>
        <v>6.6</v>
      </c>
      <c r="K10" s="1">
        <f>Development!E10</f>
        <v>6</v>
      </c>
      <c r="L10" s="10">
        <f>Development!F10</f>
        <v>0.05</v>
      </c>
      <c r="M10" s="1">
        <f>Development!G10</f>
        <v>6.3</v>
      </c>
      <c r="N10" s="1">
        <f>Testing!E10</f>
        <v>2</v>
      </c>
      <c r="O10" s="10">
        <f>Testing!F10</f>
        <v>0.1</v>
      </c>
      <c r="P10" s="1">
        <f>Testing!G10</f>
        <v>2.2000000000000002</v>
      </c>
      <c r="Q10" s="12">
        <f>Documentation!E10</f>
        <v>4</v>
      </c>
      <c r="R10" s="10">
        <f>Documentation!F10</f>
        <v>0</v>
      </c>
      <c r="S10" s="1">
        <f>Documentation!G10</f>
        <v>4</v>
      </c>
      <c r="T10" s="22">
        <f t="shared" si="0"/>
        <v>24</v>
      </c>
      <c r="U10" s="21">
        <f t="shared" si="1"/>
        <v>25.7</v>
      </c>
    </row>
    <row r="11" spans="1:21" x14ac:dyDescent="0.3">
      <c r="A11">
        <v>8</v>
      </c>
      <c r="B11" t="s">
        <v>44</v>
      </c>
      <c r="C11" t="s">
        <v>27</v>
      </c>
      <c r="D11" t="s">
        <v>30</v>
      </c>
      <c r="E11" s="1">
        <f>'Analysis&amp;Research'!E11</f>
        <v>8</v>
      </c>
      <c r="F11" s="10">
        <f>'Analysis&amp;Research'!F11</f>
        <v>0.1</v>
      </c>
      <c r="G11" s="1">
        <f>'Analysis&amp;Research'!G11</f>
        <v>8.8000000000000007</v>
      </c>
      <c r="H11" s="1">
        <f>Design!E11</f>
        <v>7</v>
      </c>
      <c r="I11" s="10">
        <f>Design!F11</f>
        <v>0.1</v>
      </c>
      <c r="J11" s="1">
        <f>Design!G11</f>
        <v>7.7</v>
      </c>
      <c r="K11" s="1">
        <f>Development!E11</f>
        <v>6</v>
      </c>
      <c r="L11" s="10">
        <f>Development!F11</f>
        <v>0.05</v>
      </c>
      <c r="M11" s="1">
        <f>Development!G11</f>
        <v>6.3</v>
      </c>
      <c r="N11" s="1">
        <f>Testing!E11</f>
        <v>2</v>
      </c>
      <c r="O11" s="10">
        <f>Testing!F11</f>
        <v>0.1</v>
      </c>
      <c r="P11" s="1">
        <f>Testing!G11</f>
        <v>2.2000000000000002</v>
      </c>
      <c r="Q11" s="12">
        <f>Documentation!E11</f>
        <v>4</v>
      </c>
      <c r="R11" s="10">
        <f>Documentation!F11</f>
        <v>0</v>
      </c>
      <c r="S11" s="1">
        <f>Documentation!G11</f>
        <v>4</v>
      </c>
      <c r="T11" s="22">
        <f t="shared" si="0"/>
        <v>27</v>
      </c>
      <c r="U11" s="21">
        <f t="shared" si="1"/>
        <v>29</v>
      </c>
    </row>
    <row r="12" spans="1:21" x14ac:dyDescent="0.3">
      <c r="A12">
        <v>9</v>
      </c>
      <c r="B12" t="s">
        <v>45</v>
      </c>
      <c r="C12" t="s">
        <v>27</v>
      </c>
      <c r="D12" t="s">
        <v>30</v>
      </c>
      <c r="E12" s="1">
        <f>'Analysis&amp;Research'!E12</f>
        <v>7</v>
      </c>
      <c r="F12" s="10">
        <f>'Analysis&amp;Research'!F12</f>
        <v>0.15</v>
      </c>
      <c r="G12" s="1">
        <f>'Analysis&amp;Research'!G12</f>
        <v>8.0500000000000007</v>
      </c>
      <c r="H12" s="1">
        <f>Design!E12</f>
        <v>7</v>
      </c>
      <c r="I12" s="10">
        <f>Design!F12</f>
        <v>0.1</v>
      </c>
      <c r="J12" s="1">
        <f>Design!G12</f>
        <v>7.7</v>
      </c>
      <c r="K12" s="1">
        <f>Development!E12</f>
        <v>6</v>
      </c>
      <c r="L12" s="10">
        <f>Development!F12</f>
        <v>0.02</v>
      </c>
      <c r="M12" s="1">
        <f>Development!G12</f>
        <v>6.12</v>
      </c>
      <c r="N12" s="1">
        <f>Testing!E12</f>
        <v>2</v>
      </c>
      <c r="O12" s="10">
        <f>Testing!F12</f>
        <v>0.1</v>
      </c>
      <c r="P12" s="1">
        <f>Testing!G12</f>
        <v>2.2000000000000002</v>
      </c>
      <c r="Q12" s="12">
        <f>Documentation!E12</f>
        <v>4</v>
      </c>
      <c r="R12" s="10">
        <f>Documentation!F12</f>
        <v>0</v>
      </c>
      <c r="S12" s="1">
        <f>Documentation!G12</f>
        <v>4</v>
      </c>
      <c r="T12" s="22">
        <f t="shared" si="0"/>
        <v>26</v>
      </c>
      <c r="U12" s="21">
        <f t="shared" si="1"/>
        <v>28.07</v>
      </c>
    </row>
    <row r="13" spans="1:21" x14ac:dyDescent="0.3">
      <c r="A13">
        <v>10</v>
      </c>
      <c r="B13" t="s">
        <v>22</v>
      </c>
      <c r="C13" t="s">
        <v>27</v>
      </c>
      <c r="D13" t="s">
        <v>30</v>
      </c>
      <c r="E13" s="1">
        <f>'Analysis&amp;Research'!E13</f>
        <v>10</v>
      </c>
      <c r="F13" s="10">
        <f>'Analysis&amp;Research'!F13</f>
        <v>0.3</v>
      </c>
      <c r="G13" s="1">
        <f>'Analysis&amp;Research'!G13</f>
        <v>13</v>
      </c>
      <c r="H13" s="1">
        <f>Design!E13</f>
        <v>0</v>
      </c>
      <c r="I13" s="10">
        <f>Design!F13</f>
        <v>0</v>
      </c>
      <c r="J13" s="1">
        <f>Design!G13</f>
        <v>0</v>
      </c>
      <c r="K13" s="1">
        <f>Development!E13</f>
        <v>0</v>
      </c>
      <c r="L13" s="10">
        <f>Development!F13</f>
        <v>0</v>
      </c>
      <c r="M13" s="1">
        <f>Development!G13</f>
        <v>0</v>
      </c>
      <c r="N13" s="1">
        <f>Testing!E13</f>
        <v>0</v>
      </c>
      <c r="O13" s="10">
        <f>Testing!F13</f>
        <v>0</v>
      </c>
      <c r="P13" s="1">
        <f>Testing!G13</f>
        <v>0</v>
      </c>
      <c r="Q13" s="12">
        <f>Documentation!E13</f>
        <v>0</v>
      </c>
      <c r="R13" s="10">
        <f>Documentation!F13</f>
        <v>0</v>
      </c>
      <c r="S13" s="1">
        <f>Documentation!G13</f>
        <v>0</v>
      </c>
      <c r="T13" s="22">
        <f t="shared" si="0"/>
        <v>10</v>
      </c>
      <c r="U13" s="21">
        <f t="shared" si="1"/>
        <v>13</v>
      </c>
    </row>
    <row r="14" spans="1:21" x14ac:dyDescent="0.3">
      <c r="A14" s="8"/>
      <c r="B14" s="8"/>
      <c r="C14" s="8"/>
      <c r="D14" s="18" t="s">
        <v>18</v>
      </c>
      <c r="E14" s="11">
        <f>SUM(E4:E13)</f>
        <v>83</v>
      </c>
      <c r="F14" s="13"/>
      <c r="G14" s="11">
        <f>SUM(G4:G13)</f>
        <v>96.449999999999989</v>
      </c>
      <c r="H14" s="11">
        <f>SUM(H4:H13)</f>
        <v>44</v>
      </c>
      <c r="I14" s="13"/>
      <c r="J14" s="11">
        <f>SUM(J4:J13)</f>
        <v>46.000000000000007</v>
      </c>
      <c r="K14" s="11">
        <f>SUM(K4:K13)</f>
        <v>146</v>
      </c>
      <c r="L14" s="13"/>
      <c r="M14" s="11">
        <f>SUM(M4:M13)</f>
        <v>162.32000000000002</v>
      </c>
      <c r="N14" s="11">
        <f>SUM(N4:N13)</f>
        <v>48</v>
      </c>
      <c r="O14" s="13"/>
      <c r="P14" s="11">
        <f>SUM(P4:P13)</f>
        <v>48.600000000000009</v>
      </c>
      <c r="Q14" s="11">
        <f>SUM(Q4:Q13)</f>
        <v>38</v>
      </c>
      <c r="R14" s="13"/>
      <c r="S14" s="11">
        <f>SUM(S4:S13)</f>
        <v>38.950000000000003</v>
      </c>
      <c r="T14" s="19">
        <f>SUM(T4:T13)</f>
        <v>359</v>
      </c>
      <c r="U14" s="19">
        <f>SUM(U4:U13)</f>
        <v>392.31999999999994</v>
      </c>
    </row>
    <row r="15" spans="1:21" x14ac:dyDescent="0.3">
      <c r="J15" s="12"/>
    </row>
    <row r="17" spans="2:4" ht="18" x14ac:dyDescent="0.35">
      <c r="B17" s="14"/>
      <c r="C17" s="14"/>
      <c r="D17" s="16"/>
    </row>
    <row r="20" spans="2:4" x14ac:dyDescent="0.3">
      <c r="C20" s="9"/>
    </row>
    <row r="21" spans="2:4" ht="18" customHeight="1" x14ac:dyDescent="0.35">
      <c r="B21" s="17" t="s">
        <v>8</v>
      </c>
      <c r="C21" s="27" t="s">
        <v>51</v>
      </c>
      <c r="D21" s="28"/>
    </row>
    <row r="22" spans="2:4" ht="18" customHeight="1" x14ac:dyDescent="0.35">
      <c r="B22" s="17" t="s">
        <v>9</v>
      </c>
      <c r="C22" s="27" t="s">
        <v>52</v>
      </c>
      <c r="D22" s="28"/>
    </row>
    <row r="23" spans="2:4" ht="18" customHeight="1" x14ac:dyDescent="0.35">
      <c r="B23" s="17"/>
      <c r="C23" s="27" t="s">
        <v>54</v>
      </c>
      <c r="D23" s="28"/>
    </row>
    <row r="24" spans="2:4" ht="18" customHeight="1" x14ac:dyDescent="0.35">
      <c r="B24" s="17"/>
      <c r="C24" s="53" t="s">
        <v>59</v>
      </c>
      <c r="D24" s="54"/>
    </row>
    <row r="25" spans="2:4" ht="18" x14ac:dyDescent="0.35">
      <c r="B25" s="17"/>
      <c r="C25" s="25" t="s">
        <v>55</v>
      </c>
      <c r="D25" s="26"/>
    </row>
    <row r="26" spans="2:4" ht="18" x14ac:dyDescent="0.35">
      <c r="B26" s="17"/>
      <c r="C26" s="25" t="s">
        <v>56</v>
      </c>
      <c r="D26" s="26"/>
    </row>
    <row r="27" spans="2:4" ht="18" x14ac:dyDescent="0.35">
      <c r="B27" s="17"/>
      <c r="C27" s="25" t="s">
        <v>57</v>
      </c>
      <c r="D27" s="26"/>
    </row>
    <row r="28" spans="2:4" ht="22.8" customHeight="1" x14ac:dyDescent="0.35">
      <c r="B28" s="17"/>
      <c r="C28" s="49" t="s">
        <v>58</v>
      </c>
      <c r="D28" s="50"/>
    </row>
    <row r="29" spans="2:4" ht="18" x14ac:dyDescent="0.35">
      <c r="B29" s="15" t="s">
        <v>15</v>
      </c>
      <c r="C29" s="55">
        <v>42569</v>
      </c>
      <c r="D29" s="30"/>
    </row>
    <row r="30" spans="2:4" ht="18" x14ac:dyDescent="0.35">
      <c r="B30" s="15" t="s">
        <v>16</v>
      </c>
      <c r="C30" s="29"/>
      <c r="D30" s="30"/>
    </row>
    <row r="31" spans="2:4" ht="18" x14ac:dyDescent="0.35">
      <c r="B31" s="17" t="s">
        <v>10</v>
      </c>
      <c r="C31" s="27"/>
      <c r="D31" s="28"/>
    </row>
    <row r="34" spans="2:2" x14ac:dyDescent="0.3">
      <c r="B34" s="9" t="s">
        <v>11</v>
      </c>
    </row>
    <row r="35" spans="2:2" x14ac:dyDescent="0.3">
      <c r="B35" t="s">
        <v>12</v>
      </c>
    </row>
    <row r="36" spans="2:2" x14ac:dyDescent="0.3">
      <c r="B36" t="s">
        <v>17</v>
      </c>
    </row>
  </sheetData>
  <mergeCells count="13">
    <mergeCell ref="C28:D28"/>
    <mergeCell ref="C24:D24"/>
    <mergeCell ref="T2:U2"/>
    <mergeCell ref="Q2:S2"/>
    <mergeCell ref="A2:A3"/>
    <mergeCell ref="E1:S1"/>
    <mergeCell ref="D2:D3"/>
    <mergeCell ref="B2:B3"/>
    <mergeCell ref="H2:J2"/>
    <mergeCell ref="K2:M2"/>
    <mergeCell ref="N2:P2"/>
    <mergeCell ref="C2:C3"/>
    <mergeCell ref="E2:G2"/>
  </mergeCells>
  <phoneticPr fontId="3" type="noConversion"/>
  <dataValidations count="2">
    <dataValidation type="list" allowBlank="1" showInputMessage="1" showErrorMessage="1" sqref="D4:D13">
      <formula1>Type</formula1>
    </dataValidation>
    <dataValidation type="list" allowBlank="1" showInputMessage="1" showErrorMessage="1" sqref="C4:C13">
      <formula1>Risk</formula1>
    </dataValidation>
  </dataValidations>
  <pageMargins left="0.7" right="0.7" top="0.75" bottom="0.75" header="0.3" footer="0.3"/>
  <pageSetup paperSize="9" scale="72" orientation="portrait" horizontalDpi="0" verticalDpi="0"/>
  <colBreaks count="2" manualBreakCount="2">
    <brk id="1" max="1048575" man="1"/>
    <brk id="1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4" sqref="E24"/>
    </sheetView>
  </sheetViews>
  <sheetFormatPr defaultRowHeight="15.6" x14ac:dyDescent="0.3"/>
  <cols>
    <col min="3" max="3" width="14.69921875" customWidth="1"/>
    <col min="4" max="4" width="17.59765625" customWidth="1"/>
    <col min="5" max="5" width="59.19921875" customWidth="1"/>
  </cols>
  <sheetData>
    <row r="1" spans="1:5" x14ac:dyDescent="0.3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23</v>
      </c>
    </row>
    <row r="2" spans="1:5" x14ac:dyDescent="0.3">
      <c r="A2" s="24"/>
      <c r="B2" s="24"/>
      <c r="C2" s="24"/>
      <c r="D2" s="24"/>
      <c r="E2" s="24"/>
    </row>
    <row r="3" spans="1:5" x14ac:dyDescent="0.3">
      <c r="A3" s="24"/>
      <c r="B3" s="24"/>
      <c r="C3" s="24"/>
      <c r="D3" s="24"/>
      <c r="E3" s="24"/>
    </row>
    <row r="4" spans="1:5" x14ac:dyDescent="0.3">
      <c r="A4" s="24"/>
      <c r="B4" s="24"/>
      <c r="C4" s="24"/>
      <c r="D4" s="24"/>
      <c r="E4" s="24"/>
    </row>
    <row r="5" spans="1:5" x14ac:dyDescent="0.3">
      <c r="A5" s="24"/>
      <c r="B5" s="24"/>
      <c r="C5" s="24"/>
      <c r="D5" s="24"/>
      <c r="E5" s="24"/>
    </row>
    <row r="6" spans="1:5" x14ac:dyDescent="0.3">
      <c r="A6" s="24"/>
      <c r="B6" s="24"/>
      <c r="C6" s="24"/>
      <c r="D6" s="24"/>
      <c r="E6" s="24"/>
    </row>
    <row r="7" spans="1:5" x14ac:dyDescent="0.3">
      <c r="A7" s="24"/>
      <c r="B7" s="24"/>
      <c r="C7" s="24"/>
      <c r="D7" s="24"/>
      <c r="E7" s="24"/>
    </row>
    <row r="8" spans="1:5" x14ac:dyDescent="0.3">
      <c r="A8" s="24"/>
      <c r="B8" s="24"/>
      <c r="C8" s="24"/>
      <c r="D8" s="24"/>
      <c r="E8" s="24"/>
    </row>
    <row r="9" spans="1:5" x14ac:dyDescent="0.3">
      <c r="A9" s="24"/>
      <c r="B9" s="24"/>
      <c r="C9" s="24"/>
      <c r="D9" s="24"/>
      <c r="E9" s="24"/>
    </row>
    <row r="10" spans="1:5" x14ac:dyDescent="0.3">
      <c r="A10" s="24"/>
      <c r="B10" s="24"/>
      <c r="C10" s="24"/>
      <c r="D10" s="24"/>
      <c r="E10" s="24"/>
    </row>
    <row r="11" spans="1:5" x14ac:dyDescent="0.3">
      <c r="A11" s="24"/>
      <c r="B11" s="24"/>
      <c r="C11" s="24"/>
      <c r="D11" s="24"/>
      <c r="E11" s="24"/>
    </row>
    <row r="12" spans="1:5" x14ac:dyDescent="0.3">
      <c r="A12" s="24"/>
      <c r="B12" s="24"/>
      <c r="C12" s="24"/>
      <c r="D12" s="24"/>
      <c r="E12" s="24"/>
    </row>
    <row r="13" spans="1:5" x14ac:dyDescent="0.3">
      <c r="A13" s="24"/>
      <c r="B13" s="24"/>
      <c r="C13" s="24"/>
      <c r="D13" s="24"/>
      <c r="E13" s="24"/>
    </row>
    <row r="14" spans="1:5" x14ac:dyDescent="0.3">
      <c r="A14" s="24"/>
      <c r="B14" s="24"/>
      <c r="C14" s="24"/>
      <c r="D14" s="24"/>
      <c r="E14" s="24"/>
    </row>
    <row r="15" spans="1:5" x14ac:dyDescent="0.3">
      <c r="A15" s="24"/>
      <c r="B15" s="24"/>
      <c r="C15" s="24"/>
      <c r="D15" s="24"/>
      <c r="E15" s="24"/>
    </row>
    <row r="16" spans="1:5" x14ac:dyDescent="0.3">
      <c r="A16" s="24"/>
      <c r="B16" s="24"/>
      <c r="C16" s="24"/>
      <c r="D16" s="24"/>
      <c r="E16" s="24"/>
    </row>
    <row r="17" spans="1:5" x14ac:dyDescent="0.3">
      <c r="A17" s="24"/>
      <c r="B17" s="24"/>
      <c r="C17" s="24"/>
      <c r="D17" s="24"/>
      <c r="E17" s="24"/>
    </row>
    <row r="18" spans="1:5" x14ac:dyDescent="0.3">
      <c r="A18" s="24"/>
      <c r="B18" s="24"/>
      <c r="C18" s="24"/>
      <c r="D18" s="24"/>
      <c r="E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zoomScalePageLayoutView="117" workbookViewId="0">
      <selection activeCell="B21" sqref="B21"/>
    </sheetView>
  </sheetViews>
  <sheetFormatPr defaultColWidth="11" defaultRowHeight="15.6" x14ac:dyDescent="0.3"/>
  <cols>
    <col min="1" max="1" width="12" customWidth="1"/>
    <col min="2" max="2" width="31.3984375" bestFit="1" customWidth="1"/>
    <col min="3" max="3" width="22" customWidth="1"/>
    <col min="4" max="4" width="26.8984375" customWidth="1"/>
    <col min="5" max="5" width="11.5" customWidth="1"/>
    <col min="6" max="6" width="12.8984375" customWidth="1"/>
  </cols>
  <sheetData>
    <row r="1" spans="1:7" ht="21.6" thickBot="1" x14ac:dyDescent="0.45">
      <c r="A1" s="3"/>
      <c r="B1" s="3"/>
      <c r="C1" s="3"/>
      <c r="D1" s="4"/>
      <c r="E1" s="38" t="s">
        <v>21</v>
      </c>
      <c r="F1" s="39"/>
      <c r="G1" s="39"/>
    </row>
    <row r="2" spans="1:7" ht="27" customHeight="1" thickBot="1" x14ac:dyDescent="0.35">
      <c r="A2" s="51" t="s">
        <v>1</v>
      </c>
      <c r="B2" s="52" t="s">
        <v>0</v>
      </c>
      <c r="C2" s="47" t="s">
        <v>35</v>
      </c>
      <c r="D2" s="47" t="s">
        <v>32</v>
      </c>
      <c r="E2" s="45" t="s">
        <v>13</v>
      </c>
      <c r="F2" s="46"/>
      <c r="G2" s="46"/>
    </row>
    <row r="3" spans="1:7" ht="29.1" customHeight="1" thickTop="1" thickBot="1" x14ac:dyDescent="0.35">
      <c r="A3" s="37"/>
      <c r="B3" s="44"/>
      <c r="C3" s="48"/>
      <c r="D3" s="48"/>
      <c r="E3" s="6" t="s">
        <v>7</v>
      </c>
      <c r="F3" s="7" t="s">
        <v>5</v>
      </c>
      <c r="G3" s="6" t="s">
        <v>19</v>
      </c>
    </row>
    <row r="4" spans="1:7" x14ac:dyDescent="0.3">
      <c r="A4">
        <f>Summary!A4</f>
        <v>1</v>
      </c>
      <c r="B4" t="str">
        <f>Summary!B4</f>
        <v>Invite Users</v>
      </c>
      <c r="C4" t="str">
        <f>Summary!C4</f>
        <v>NA</v>
      </c>
      <c r="D4" t="str">
        <f>Summary!D4</f>
        <v>New Request</v>
      </c>
      <c r="E4" s="1">
        <v>3</v>
      </c>
      <c r="F4" s="10">
        <v>0</v>
      </c>
      <c r="G4" s="1">
        <f t="shared" ref="G4:G13" si="0">E4*F4+E4</f>
        <v>3</v>
      </c>
    </row>
    <row r="5" spans="1:7" x14ac:dyDescent="0.3">
      <c r="A5">
        <f>Summary!A5</f>
        <v>2</v>
      </c>
      <c r="B5" t="str">
        <f>Summary!B5</f>
        <v>User Registration</v>
      </c>
      <c r="C5" t="str">
        <f>Summary!C5</f>
        <v>NA</v>
      </c>
      <c r="D5" t="str">
        <f>Summary!D5</f>
        <v>New Request</v>
      </c>
      <c r="E5" s="1">
        <v>3</v>
      </c>
      <c r="F5" s="10">
        <v>0</v>
      </c>
      <c r="G5" s="1">
        <f t="shared" si="0"/>
        <v>3</v>
      </c>
    </row>
    <row r="6" spans="1:7" x14ac:dyDescent="0.3">
      <c r="A6">
        <f>Summary!A6</f>
        <v>3</v>
      </c>
      <c r="B6" t="str">
        <f>Summary!B6</f>
        <v>Project/User Management</v>
      </c>
      <c r="C6" t="str">
        <f>Summary!C6</f>
        <v>NA</v>
      </c>
      <c r="D6" t="str">
        <f>Summary!D6</f>
        <v>New Request</v>
      </c>
      <c r="E6" s="1">
        <v>6</v>
      </c>
      <c r="F6" s="10">
        <v>0</v>
      </c>
      <c r="G6" s="1">
        <f t="shared" si="0"/>
        <v>6</v>
      </c>
    </row>
    <row r="7" spans="1:7" x14ac:dyDescent="0.3">
      <c r="A7">
        <f>Summary!A7</f>
        <v>4</v>
      </c>
      <c r="B7" t="str">
        <f>Summary!B7</f>
        <v>Slack- Automate Leave Application</v>
      </c>
      <c r="C7" t="str">
        <f>Summary!C7</f>
        <v>Medium</v>
      </c>
      <c r="D7" t="str">
        <f>Summary!D7</f>
        <v>New Request</v>
      </c>
      <c r="E7" s="1">
        <v>15</v>
      </c>
      <c r="F7" s="10">
        <v>0.2</v>
      </c>
      <c r="G7" s="1">
        <f t="shared" si="0"/>
        <v>18</v>
      </c>
    </row>
    <row r="8" spans="1:7" x14ac:dyDescent="0.3">
      <c r="A8">
        <f>Summary!A8</f>
        <v>5</v>
      </c>
      <c r="B8" t="str">
        <f>Summary!B8</f>
        <v>Slack- Automate Taskmail</v>
      </c>
      <c r="C8" t="str">
        <f>Summary!C8</f>
        <v>Medium</v>
      </c>
      <c r="D8" t="str">
        <f>Summary!D8</f>
        <v>New Request</v>
      </c>
      <c r="E8" s="1">
        <v>10</v>
      </c>
      <c r="F8" s="10">
        <v>0.2</v>
      </c>
      <c r="G8" s="1">
        <f t="shared" si="0"/>
        <v>12</v>
      </c>
    </row>
    <row r="9" spans="1:7" x14ac:dyDescent="0.3">
      <c r="A9">
        <f>Summary!A9</f>
        <v>6</v>
      </c>
      <c r="B9" t="str">
        <f>Summary!B9</f>
        <v>Slack- Standup Meeting</v>
      </c>
      <c r="C9" t="str">
        <f>Summary!C9</f>
        <v>Medium</v>
      </c>
      <c r="D9" t="str">
        <f>Summary!D9</f>
        <v>New Request</v>
      </c>
      <c r="E9" s="1">
        <v>15</v>
      </c>
      <c r="F9" s="10">
        <v>0.2</v>
      </c>
      <c r="G9" s="1">
        <f t="shared" si="0"/>
        <v>18</v>
      </c>
    </row>
    <row r="10" spans="1:7" x14ac:dyDescent="0.3">
      <c r="A10">
        <f>Summary!A10</f>
        <v>7</v>
      </c>
      <c r="B10" t="str">
        <f>Summary!B10</f>
        <v>Web Interface for Leave Application</v>
      </c>
      <c r="C10" t="str">
        <f>Summary!C10</f>
        <v>NA</v>
      </c>
      <c r="D10" t="str">
        <f>Summary!D10</f>
        <v>New Request</v>
      </c>
      <c r="E10" s="1">
        <v>6</v>
      </c>
      <c r="F10" s="10">
        <v>0.1</v>
      </c>
      <c r="G10" s="1">
        <f t="shared" si="0"/>
        <v>6.6</v>
      </c>
    </row>
    <row r="11" spans="1:7" x14ac:dyDescent="0.3">
      <c r="A11">
        <f>Summary!A11</f>
        <v>8</v>
      </c>
      <c r="B11" t="str">
        <f>Summary!B11</f>
        <v>Web Interface for Task Mail</v>
      </c>
      <c r="C11" t="str">
        <f>Summary!C11</f>
        <v>NA</v>
      </c>
      <c r="D11" t="str">
        <f>Summary!D11</f>
        <v>New Request</v>
      </c>
      <c r="E11" s="1">
        <v>8</v>
      </c>
      <c r="F11" s="10">
        <v>0.1</v>
      </c>
      <c r="G11" s="1">
        <f t="shared" si="0"/>
        <v>8.8000000000000007</v>
      </c>
    </row>
    <row r="12" spans="1:7" x14ac:dyDescent="0.3">
      <c r="A12">
        <f>Summary!A12</f>
        <v>9</v>
      </c>
      <c r="B12" t="str">
        <f>Summary!B12</f>
        <v>Web Interface for Standup Meeting</v>
      </c>
      <c r="C12" t="str">
        <f>Summary!C12</f>
        <v>NA</v>
      </c>
      <c r="D12" t="str">
        <f>Summary!D12</f>
        <v>New Request</v>
      </c>
      <c r="E12" s="1">
        <v>7</v>
      </c>
      <c r="F12" s="10">
        <v>0.15</v>
      </c>
      <c r="G12" s="1">
        <f t="shared" si="0"/>
        <v>8.0500000000000007</v>
      </c>
    </row>
    <row r="13" spans="1:7" x14ac:dyDescent="0.3">
      <c r="A13">
        <f>Summary!A13</f>
        <v>10</v>
      </c>
      <c r="B13" t="str">
        <f>Summary!B13</f>
        <v>Deployment</v>
      </c>
      <c r="C13" t="str">
        <f>Summary!C13</f>
        <v>NA</v>
      </c>
      <c r="D13" t="str">
        <f>Summary!D13</f>
        <v>New Request</v>
      </c>
      <c r="E13" s="1">
        <v>10</v>
      </c>
      <c r="F13" s="10">
        <v>0.3</v>
      </c>
      <c r="G13" s="1">
        <f t="shared" si="0"/>
        <v>13</v>
      </c>
    </row>
    <row r="14" spans="1:7" x14ac:dyDescent="0.3">
      <c r="A14" s="8"/>
      <c r="B14" s="8"/>
      <c r="C14" s="8"/>
      <c r="D14" s="18" t="s">
        <v>18</v>
      </c>
      <c r="E14" s="11">
        <f>SUM(E4:E13)</f>
        <v>83</v>
      </c>
      <c r="F14" s="13"/>
      <c r="G14" s="11">
        <f>SUM(G4:G13)</f>
        <v>96.449999999999989</v>
      </c>
    </row>
    <row r="21" ht="15.75" customHeight="1" x14ac:dyDescent="0.3"/>
    <row r="24" ht="15.9" customHeight="1" x14ac:dyDescent="0.3"/>
  </sheetData>
  <mergeCells count="6">
    <mergeCell ref="E2:G2"/>
    <mergeCell ref="E1:G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D18" sqref="D18"/>
    </sheetView>
  </sheetViews>
  <sheetFormatPr defaultColWidth="11" defaultRowHeight="15.6" x14ac:dyDescent="0.3"/>
  <cols>
    <col min="2" max="2" width="31.3984375" bestFit="1" customWidth="1"/>
    <col min="3" max="3" width="21" customWidth="1"/>
    <col min="4" max="4" width="26.59765625" customWidth="1"/>
    <col min="5" max="5" width="11.5" bestFit="1" customWidth="1"/>
    <col min="6" max="6" width="13" bestFit="1" customWidth="1"/>
  </cols>
  <sheetData>
    <row r="1" spans="1:7" ht="21.6" thickBot="1" x14ac:dyDescent="0.45">
      <c r="A1" s="3"/>
      <c r="B1" s="3"/>
      <c r="C1" s="3"/>
      <c r="D1" s="4"/>
      <c r="E1" s="38" t="s">
        <v>21</v>
      </c>
      <c r="F1" s="39"/>
      <c r="G1" s="39"/>
    </row>
    <row r="2" spans="1:7" ht="27" customHeight="1" thickBot="1" x14ac:dyDescent="0.35">
      <c r="A2" s="36" t="s">
        <v>1</v>
      </c>
      <c r="B2" s="43" t="s">
        <v>0</v>
      </c>
      <c r="C2" s="47" t="s">
        <v>35</v>
      </c>
      <c r="D2" s="41" t="s">
        <v>32</v>
      </c>
      <c r="E2" s="45" t="s">
        <v>2</v>
      </c>
      <c r="F2" s="46"/>
      <c r="G2" s="46"/>
    </row>
    <row r="3" spans="1:7" ht="30" customHeight="1" thickTop="1" thickBot="1" x14ac:dyDescent="0.35">
      <c r="A3" s="37"/>
      <c r="B3" s="44"/>
      <c r="C3" s="48"/>
      <c r="D3" s="42"/>
      <c r="E3" s="6" t="s">
        <v>7</v>
      </c>
      <c r="F3" s="7" t="s">
        <v>5</v>
      </c>
      <c r="G3" s="6" t="s">
        <v>19</v>
      </c>
    </row>
    <row r="4" spans="1:7" x14ac:dyDescent="0.3">
      <c r="A4">
        <f>Summary!A4</f>
        <v>1</v>
      </c>
      <c r="B4" t="str">
        <f>Summary!B4</f>
        <v>Invite Users</v>
      </c>
      <c r="C4" t="str">
        <f>Summary!C4</f>
        <v>NA</v>
      </c>
      <c r="D4" t="str">
        <f>Summary!D4</f>
        <v>New Request</v>
      </c>
      <c r="E4" s="1">
        <v>5</v>
      </c>
      <c r="F4" s="10">
        <v>0</v>
      </c>
      <c r="G4" s="1">
        <f t="shared" ref="G4:G12" si="0">E4*F4+E4</f>
        <v>5</v>
      </c>
    </row>
    <row r="5" spans="1:7" x14ac:dyDescent="0.3">
      <c r="A5">
        <f>Summary!A5</f>
        <v>2</v>
      </c>
      <c r="B5" t="str">
        <f>Summary!B5</f>
        <v>User Registration</v>
      </c>
      <c r="C5" t="str">
        <f>Summary!C5</f>
        <v>NA</v>
      </c>
      <c r="D5" t="str">
        <f>Summary!D5</f>
        <v>New Request</v>
      </c>
      <c r="E5" s="1">
        <v>3</v>
      </c>
      <c r="F5" s="10">
        <v>0</v>
      </c>
      <c r="G5" s="1">
        <f t="shared" si="0"/>
        <v>3</v>
      </c>
    </row>
    <row r="6" spans="1:7" x14ac:dyDescent="0.3">
      <c r="A6">
        <f>Summary!A6</f>
        <v>3</v>
      </c>
      <c r="B6" t="str">
        <f>Summary!B6</f>
        <v>Project/User Management</v>
      </c>
      <c r="C6" t="str">
        <f>Summary!C6</f>
        <v>NA</v>
      </c>
      <c r="D6" t="str">
        <f>Summary!D6</f>
        <v>New Request</v>
      </c>
      <c r="E6" s="1">
        <v>10</v>
      </c>
      <c r="F6" s="10">
        <v>0</v>
      </c>
      <c r="G6" s="1">
        <f t="shared" si="0"/>
        <v>10</v>
      </c>
    </row>
    <row r="7" spans="1:7" x14ac:dyDescent="0.3">
      <c r="A7">
        <f>Summary!A7</f>
        <v>4</v>
      </c>
      <c r="B7" t="str">
        <f>Summary!B7</f>
        <v>Slack- Automate Leave Application</v>
      </c>
      <c r="C7" t="str">
        <f>Summary!C7</f>
        <v>Medium</v>
      </c>
      <c r="D7" t="str">
        <f>Summary!D7</f>
        <v>New Request</v>
      </c>
      <c r="E7" s="1">
        <v>2</v>
      </c>
      <c r="F7" s="10">
        <v>0</v>
      </c>
      <c r="G7" s="1">
        <f t="shared" si="0"/>
        <v>2</v>
      </c>
    </row>
    <row r="8" spans="1:7" x14ac:dyDescent="0.3">
      <c r="A8">
        <f>Summary!A8</f>
        <v>5</v>
      </c>
      <c r="B8" t="str">
        <f>Summary!B8</f>
        <v>Slack- Automate Taskmail</v>
      </c>
      <c r="C8" t="str">
        <f>Summary!C8</f>
        <v>Medium</v>
      </c>
      <c r="D8" t="str">
        <f>Summary!D8</f>
        <v>New Request</v>
      </c>
      <c r="E8" s="1">
        <v>2</v>
      </c>
      <c r="F8" s="10">
        <v>0</v>
      </c>
      <c r="G8" s="1">
        <f t="shared" si="0"/>
        <v>2</v>
      </c>
    </row>
    <row r="9" spans="1:7" x14ac:dyDescent="0.3">
      <c r="A9">
        <f>Summary!A9</f>
        <v>6</v>
      </c>
      <c r="B9" t="str">
        <f>Summary!B9</f>
        <v>Slack- Standup Meeting</v>
      </c>
      <c r="C9" t="str">
        <f>Summary!C9</f>
        <v>Medium</v>
      </c>
      <c r="D9" t="str">
        <f>Summary!D9</f>
        <v>New Request</v>
      </c>
      <c r="E9" s="1">
        <v>2</v>
      </c>
      <c r="F9" s="10">
        <v>0</v>
      </c>
      <c r="G9" s="1">
        <f t="shared" si="0"/>
        <v>2</v>
      </c>
    </row>
    <row r="10" spans="1:7" x14ac:dyDescent="0.3">
      <c r="A10">
        <f>Summary!A10</f>
        <v>7</v>
      </c>
      <c r="B10" t="str">
        <f>Summary!B10</f>
        <v>Web Interface for Leave Application</v>
      </c>
      <c r="C10" t="str">
        <f>Summary!C10</f>
        <v>NA</v>
      </c>
      <c r="D10" t="str">
        <f>Summary!D10</f>
        <v>New Request</v>
      </c>
      <c r="E10" s="1">
        <v>6</v>
      </c>
      <c r="F10" s="10">
        <v>0.1</v>
      </c>
      <c r="G10" s="1">
        <f t="shared" si="0"/>
        <v>6.6</v>
      </c>
    </row>
    <row r="11" spans="1:7" x14ac:dyDescent="0.3">
      <c r="A11">
        <f>Summary!A11</f>
        <v>8</v>
      </c>
      <c r="B11" t="str">
        <f>Summary!B11</f>
        <v>Web Interface for Task Mail</v>
      </c>
      <c r="C11" t="str">
        <f>Summary!C11</f>
        <v>NA</v>
      </c>
      <c r="D11" t="str">
        <f>Summary!D11</f>
        <v>New Request</v>
      </c>
      <c r="E11" s="1">
        <v>7</v>
      </c>
      <c r="F11" s="10">
        <v>0.1</v>
      </c>
      <c r="G11" s="1">
        <f t="shared" si="0"/>
        <v>7.7</v>
      </c>
    </row>
    <row r="12" spans="1:7" x14ac:dyDescent="0.3">
      <c r="A12">
        <f>Summary!A12</f>
        <v>9</v>
      </c>
      <c r="B12" t="str">
        <f>Summary!B12</f>
        <v>Web Interface for Standup Meeting</v>
      </c>
      <c r="C12" t="str">
        <f>Summary!C12</f>
        <v>NA</v>
      </c>
      <c r="D12" t="str">
        <f>Summary!D12</f>
        <v>New Request</v>
      </c>
      <c r="E12" s="1">
        <v>7</v>
      </c>
      <c r="F12" s="10">
        <v>0.1</v>
      </c>
      <c r="G12" s="1">
        <f t="shared" si="0"/>
        <v>7.7</v>
      </c>
    </row>
    <row r="13" spans="1:7" x14ac:dyDescent="0.3">
      <c r="A13">
        <f>Summary!A13</f>
        <v>10</v>
      </c>
      <c r="B13" t="str">
        <f>Summary!B13</f>
        <v>Deployment</v>
      </c>
      <c r="C13" t="str">
        <f>Summary!C13</f>
        <v>NA</v>
      </c>
      <c r="D13" t="str">
        <f>Summary!D13</f>
        <v>New Request</v>
      </c>
      <c r="E13" s="1"/>
      <c r="F13" s="10"/>
      <c r="G13" s="1">
        <f t="shared" ref="G13" si="1">E13*F13+E13</f>
        <v>0</v>
      </c>
    </row>
    <row r="14" spans="1:7" x14ac:dyDescent="0.3">
      <c r="A14" s="8"/>
      <c r="B14" s="8"/>
      <c r="C14" s="8"/>
      <c r="D14" s="18" t="s">
        <v>18</v>
      </c>
      <c r="E14" s="11">
        <f>SUM(E4:E13)</f>
        <v>44</v>
      </c>
      <c r="F14" s="13"/>
      <c r="G14" s="11">
        <f>SUM(G4:G13)</f>
        <v>46.000000000000007</v>
      </c>
    </row>
  </sheetData>
  <mergeCells count="6">
    <mergeCell ref="E1:G1"/>
    <mergeCell ref="A2:A3"/>
    <mergeCell ref="B2:B3"/>
    <mergeCell ref="C2:C3"/>
    <mergeCell ref="D2:D3"/>
    <mergeCell ref="E2:G2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E4" sqref="E4"/>
    </sheetView>
  </sheetViews>
  <sheetFormatPr defaultColWidth="11" defaultRowHeight="15.6" x14ac:dyDescent="0.3"/>
  <cols>
    <col min="2" max="2" width="31.3984375" bestFit="1" customWidth="1"/>
    <col min="3" max="3" width="21.09765625" customWidth="1"/>
    <col min="4" max="4" width="26.09765625" customWidth="1"/>
    <col min="5" max="5" width="13.09765625" customWidth="1"/>
    <col min="6" max="6" width="12.8984375" customWidth="1"/>
    <col min="7" max="7" width="11.8984375" customWidth="1"/>
  </cols>
  <sheetData>
    <row r="1" spans="1:7" ht="21.6" thickBot="1" x14ac:dyDescent="0.45">
      <c r="A1" s="3"/>
      <c r="B1" s="3"/>
      <c r="C1" s="3"/>
      <c r="D1" s="4"/>
      <c r="E1" s="38" t="s">
        <v>21</v>
      </c>
      <c r="F1" s="39"/>
      <c r="G1" s="39"/>
    </row>
    <row r="2" spans="1:7" ht="26.1" customHeight="1" thickBot="1" x14ac:dyDescent="0.35">
      <c r="A2" s="36" t="s">
        <v>1</v>
      </c>
      <c r="B2" s="43" t="s">
        <v>0</v>
      </c>
      <c r="C2" s="47" t="s">
        <v>35</v>
      </c>
      <c r="D2" s="41" t="s">
        <v>32</v>
      </c>
      <c r="E2" s="45" t="s">
        <v>3</v>
      </c>
      <c r="F2" s="46"/>
      <c r="G2" s="46"/>
    </row>
    <row r="3" spans="1:7" ht="30" customHeight="1" thickTop="1" thickBot="1" x14ac:dyDescent="0.35">
      <c r="A3" s="37"/>
      <c r="B3" s="44"/>
      <c r="C3" s="48"/>
      <c r="D3" s="42"/>
      <c r="E3" s="6" t="s">
        <v>7</v>
      </c>
      <c r="F3" s="7" t="s">
        <v>5</v>
      </c>
      <c r="G3" s="6" t="s">
        <v>19</v>
      </c>
    </row>
    <row r="4" spans="1:7" x14ac:dyDescent="0.3">
      <c r="A4">
        <f>Summary!A4</f>
        <v>1</v>
      </c>
      <c r="B4" t="str">
        <f>Summary!B4</f>
        <v>Invite Users</v>
      </c>
      <c r="C4" t="str">
        <f>Summary!C4</f>
        <v>NA</v>
      </c>
      <c r="D4" t="str">
        <f>Summary!D4</f>
        <v>New Request</v>
      </c>
      <c r="E4" s="1">
        <v>8</v>
      </c>
      <c r="F4" s="10">
        <v>0.1</v>
      </c>
      <c r="G4" s="1">
        <f>E4*F4+E4</f>
        <v>8.8000000000000007</v>
      </c>
    </row>
    <row r="5" spans="1:7" x14ac:dyDescent="0.3">
      <c r="A5">
        <f>Summary!A5</f>
        <v>2</v>
      </c>
      <c r="B5" t="str">
        <f>Summary!B5</f>
        <v>User Registration</v>
      </c>
      <c r="C5" t="str">
        <f>Summary!C5</f>
        <v>NA</v>
      </c>
      <c r="D5" t="str">
        <f>Summary!D5</f>
        <v>New Request</v>
      </c>
      <c r="E5" s="1">
        <v>8</v>
      </c>
      <c r="F5" s="10">
        <v>0.05</v>
      </c>
      <c r="G5" s="1">
        <f t="shared" ref="G5:G12" si="0">E5*F5+E5</f>
        <v>8.4</v>
      </c>
    </row>
    <row r="6" spans="1:7" x14ac:dyDescent="0.3">
      <c r="A6">
        <f>Summary!A6</f>
        <v>3</v>
      </c>
      <c r="B6" t="str">
        <f>Summary!B6</f>
        <v>Project/User Management</v>
      </c>
      <c r="C6" t="str">
        <f>Summary!C6</f>
        <v>NA</v>
      </c>
      <c r="D6" t="str">
        <f>Summary!D6</f>
        <v>New Request</v>
      </c>
      <c r="E6" s="1">
        <v>8</v>
      </c>
      <c r="F6" s="10">
        <v>0.05</v>
      </c>
      <c r="G6" s="1">
        <f t="shared" si="0"/>
        <v>8.4</v>
      </c>
    </row>
    <row r="7" spans="1:7" x14ac:dyDescent="0.3">
      <c r="A7">
        <f>Summary!A7</f>
        <v>4</v>
      </c>
      <c r="B7" t="str">
        <f>Summary!B7</f>
        <v>Slack- Automate Leave Application</v>
      </c>
      <c r="C7" t="str">
        <f>Summary!C7</f>
        <v>Medium</v>
      </c>
      <c r="D7" t="str">
        <f>Summary!D7</f>
        <v>New Request</v>
      </c>
      <c r="E7" s="1">
        <v>40</v>
      </c>
      <c r="F7" s="10">
        <v>0.15</v>
      </c>
      <c r="G7" s="1">
        <f t="shared" si="0"/>
        <v>46</v>
      </c>
    </row>
    <row r="8" spans="1:7" x14ac:dyDescent="0.3">
      <c r="A8">
        <f>Summary!A8</f>
        <v>5</v>
      </c>
      <c r="B8" t="str">
        <f>Summary!B8</f>
        <v>Slack- Automate Taskmail</v>
      </c>
      <c r="C8" t="str">
        <f>Summary!C8</f>
        <v>Medium</v>
      </c>
      <c r="D8" t="str">
        <f>Summary!D8</f>
        <v>New Request</v>
      </c>
      <c r="E8" s="1">
        <v>32</v>
      </c>
      <c r="F8" s="10">
        <v>0.1</v>
      </c>
      <c r="G8" s="1">
        <f t="shared" si="0"/>
        <v>35.200000000000003</v>
      </c>
    </row>
    <row r="9" spans="1:7" x14ac:dyDescent="0.3">
      <c r="A9">
        <f>Summary!A9</f>
        <v>6</v>
      </c>
      <c r="B9" t="str">
        <f>Summary!B9</f>
        <v>Slack- Standup Meeting</v>
      </c>
      <c r="C9" t="str">
        <f>Summary!C9</f>
        <v>Medium</v>
      </c>
      <c r="D9" t="str">
        <f>Summary!D9</f>
        <v>New Request</v>
      </c>
      <c r="E9" s="1">
        <v>32</v>
      </c>
      <c r="F9" s="10">
        <v>0.15</v>
      </c>
      <c r="G9" s="1">
        <f t="shared" si="0"/>
        <v>36.799999999999997</v>
      </c>
    </row>
    <row r="10" spans="1:7" x14ac:dyDescent="0.3">
      <c r="A10">
        <f>Summary!A10</f>
        <v>7</v>
      </c>
      <c r="B10" t="str">
        <f>Summary!B10</f>
        <v>Web Interface for Leave Application</v>
      </c>
      <c r="C10" t="str">
        <f>Summary!C10</f>
        <v>NA</v>
      </c>
      <c r="D10" t="str">
        <f>Summary!D10</f>
        <v>New Request</v>
      </c>
      <c r="E10" s="1">
        <v>6</v>
      </c>
      <c r="F10" s="10">
        <v>0.05</v>
      </c>
      <c r="G10" s="1">
        <f t="shared" si="0"/>
        <v>6.3</v>
      </c>
    </row>
    <row r="11" spans="1:7" x14ac:dyDescent="0.3">
      <c r="A11">
        <f>Summary!A11</f>
        <v>8</v>
      </c>
      <c r="B11" t="str">
        <f>Summary!B11</f>
        <v>Web Interface for Task Mail</v>
      </c>
      <c r="C11" t="str">
        <f>Summary!C11</f>
        <v>NA</v>
      </c>
      <c r="D11" t="str">
        <f>Summary!D11</f>
        <v>New Request</v>
      </c>
      <c r="E11" s="1">
        <v>6</v>
      </c>
      <c r="F11" s="10">
        <v>0.05</v>
      </c>
      <c r="G11" s="1">
        <f t="shared" si="0"/>
        <v>6.3</v>
      </c>
    </row>
    <row r="12" spans="1:7" x14ac:dyDescent="0.3">
      <c r="A12">
        <f>Summary!A12</f>
        <v>9</v>
      </c>
      <c r="B12" t="str">
        <f>Summary!B12</f>
        <v>Web Interface for Standup Meeting</v>
      </c>
      <c r="C12" t="str">
        <f>Summary!C12</f>
        <v>NA</v>
      </c>
      <c r="D12" t="str">
        <f>Summary!D12</f>
        <v>New Request</v>
      </c>
      <c r="E12" s="1">
        <v>6</v>
      </c>
      <c r="F12" s="10">
        <v>0.02</v>
      </c>
      <c r="G12" s="1">
        <f t="shared" si="0"/>
        <v>6.12</v>
      </c>
    </row>
    <row r="13" spans="1:7" x14ac:dyDescent="0.3">
      <c r="A13">
        <f>Summary!A13</f>
        <v>10</v>
      </c>
      <c r="B13" t="str">
        <f>Summary!B13</f>
        <v>Deployment</v>
      </c>
      <c r="C13" t="str">
        <f>Summary!C13</f>
        <v>NA</v>
      </c>
      <c r="D13" t="str">
        <f>Summary!D13</f>
        <v>New Request</v>
      </c>
      <c r="E13" s="1"/>
      <c r="F13" s="10"/>
      <c r="G13" s="1"/>
    </row>
    <row r="14" spans="1:7" x14ac:dyDescent="0.3">
      <c r="A14" s="8"/>
      <c r="B14" s="8"/>
      <c r="C14" s="8"/>
      <c r="D14" s="18" t="s">
        <v>18</v>
      </c>
      <c r="E14" s="11">
        <f>SUM(E4:E13)</f>
        <v>146</v>
      </c>
      <c r="F14" s="13"/>
      <c r="G14" s="11">
        <f>SUM(G4:G13)</f>
        <v>162.32000000000002</v>
      </c>
    </row>
  </sheetData>
  <mergeCells count="6">
    <mergeCell ref="E1:G1"/>
    <mergeCell ref="A2:A3"/>
    <mergeCell ref="B2:B3"/>
    <mergeCell ref="C2:C3"/>
    <mergeCell ref="D2:D3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E12" sqref="E12"/>
    </sheetView>
  </sheetViews>
  <sheetFormatPr defaultColWidth="11" defaultRowHeight="15.6" x14ac:dyDescent="0.3"/>
  <cols>
    <col min="2" max="2" width="31.3984375" bestFit="1" customWidth="1"/>
    <col min="3" max="3" width="20.5" customWidth="1"/>
    <col min="4" max="4" width="26.3984375" customWidth="1"/>
    <col min="5" max="5" width="13.09765625" customWidth="1"/>
    <col min="6" max="6" width="13.5" customWidth="1"/>
    <col min="7" max="7" width="11.59765625" customWidth="1"/>
  </cols>
  <sheetData>
    <row r="1" spans="1:7" ht="21.6" thickBot="1" x14ac:dyDescent="0.45">
      <c r="A1" s="3"/>
      <c r="B1" s="3"/>
      <c r="C1" s="3"/>
      <c r="D1" s="4"/>
      <c r="E1" s="38" t="s">
        <v>21</v>
      </c>
      <c r="F1" s="39"/>
      <c r="G1" s="39"/>
    </row>
    <row r="2" spans="1:7" ht="26.1" customHeight="1" thickBot="1" x14ac:dyDescent="0.35">
      <c r="A2" s="36" t="s">
        <v>1</v>
      </c>
      <c r="B2" s="43" t="s">
        <v>0</v>
      </c>
      <c r="C2" s="47" t="s">
        <v>35</v>
      </c>
      <c r="D2" s="41" t="s">
        <v>32</v>
      </c>
      <c r="E2" s="45" t="s">
        <v>4</v>
      </c>
      <c r="F2" s="46"/>
      <c r="G2" s="46"/>
    </row>
    <row r="3" spans="1:7" ht="33.9" customHeight="1" thickTop="1" thickBot="1" x14ac:dyDescent="0.35">
      <c r="A3" s="37"/>
      <c r="B3" s="44"/>
      <c r="C3" s="48"/>
      <c r="D3" s="42"/>
      <c r="E3" s="6" t="s">
        <v>7</v>
      </c>
      <c r="F3" s="7" t="s">
        <v>5</v>
      </c>
      <c r="G3" s="6" t="s">
        <v>19</v>
      </c>
    </row>
    <row r="4" spans="1:7" x14ac:dyDescent="0.3">
      <c r="A4">
        <f>Summary!A4</f>
        <v>1</v>
      </c>
      <c r="B4" t="str">
        <f>Summary!B4</f>
        <v>Invite Users</v>
      </c>
      <c r="C4" t="str">
        <f>Summary!C4</f>
        <v>NA</v>
      </c>
      <c r="D4" t="str">
        <f>Summary!D4</f>
        <v>New Request</v>
      </c>
      <c r="E4" s="1">
        <f>INT(Development!E4*(30/100))+1</f>
        <v>3</v>
      </c>
      <c r="F4" s="10">
        <v>0</v>
      </c>
      <c r="G4" s="1">
        <f t="shared" ref="G4:G12" si="0">E4*F4+E4</f>
        <v>3</v>
      </c>
    </row>
    <row r="5" spans="1:7" x14ac:dyDescent="0.3">
      <c r="A5">
        <f>Summary!A5</f>
        <v>2</v>
      </c>
      <c r="B5" t="str">
        <f>Summary!B5</f>
        <v>User Registration</v>
      </c>
      <c r="C5" t="str">
        <f>Summary!C5</f>
        <v>NA</v>
      </c>
      <c r="D5" t="str">
        <f>Summary!D5</f>
        <v>New Request</v>
      </c>
      <c r="E5" s="1">
        <f>INT(Development!E5*(30/100))+1</f>
        <v>3</v>
      </c>
      <c r="F5" s="10">
        <v>0</v>
      </c>
      <c r="G5" s="1">
        <f t="shared" si="0"/>
        <v>3</v>
      </c>
    </row>
    <row r="6" spans="1:7" x14ac:dyDescent="0.3">
      <c r="A6">
        <f>Summary!A6</f>
        <v>3</v>
      </c>
      <c r="B6" t="str">
        <f>Summary!B6</f>
        <v>Project/User Management</v>
      </c>
      <c r="C6" t="str">
        <f>Summary!C6</f>
        <v>NA</v>
      </c>
      <c r="D6" t="str">
        <f>Summary!D6</f>
        <v>New Request</v>
      </c>
      <c r="E6" s="1">
        <f>INT(Development!E6*(30/100))+1</f>
        <v>3</v>
      </c>
      <c r="F6" s="10">
        <v>0</v>
      </c>
      <c r="G6" s="1">
        <f t="shared" si="0"/>
        <v>3</v>
      </c>
    </row>
    <row r="7" spans="1:7" x14ac:dyDescent="0.3">
      <c r="A7">
        <f>Summary!A7</f>
        <v>4</v>
      </c>
      <c r="B7" t="str">
        <f>Summary!B7</f>
        <v>Slack- Automate Leave Application</v>
      </c>
      <c r="C7" t="str">
        <f>Summary!C7</f>
        <v>Medium</v>
      </c>
      <c r="D7" t="str">
        <f>Summary!D7</f>
        <v>New Request</v>
      </c>
      <c r="E7" s="1">
        <f>INT(Development!E7*(30/100))+1</f>
        <v>13</v>
      </c>
      <c r="F7" s="10">
        <v>0</v>
      </c>
      <c r="G7" s="1">
        <f t="shared" si="0"/>
        <v>13</v>
      </c>
    </row>
    <row r="8" spans="1:7" x14ac:dyDescent="0.3">
      <c r="A8">
        <f>Summary!A8</f>
        <v>5</v>
      </c>
      <c r="B8" t="str">
        <f>Summary!B8</f>
        <v>Slack- Automate Taskmail</v>
      </c>
      <c r="C8" t="str">
        <f>Summary!C8</f>
        <v>Medium</v>
      </c>
      <c r="D8" t="str">
        <f>Summary!D8</f>
        <v>New Request</v>
      </c>
      <c r="E8" s="1">
        <f>INT(Development!E8*(30/100))+1</f>
        <v>10</v>
      </c>
      <c r="F8" s="10">
        <v>0</v>
      </c>
      <c r="G8" s="1">
        <f t="shared" si="0"/>
        <v>10</v>
      </c>
    </row>
    <row r="9" spans="1:7" x14ac:dyDescent="0.3">
      <c r="A9">
        <f>Summary!A9</f>
        <v>6</v>
      </c>
      <c r="B9" t="str">
        <f>Summary!B9</f>
        <v>Slack- Standup Meeting</v>
      </c>
      <c r="C9" t="str">
        <f>Summary!C9</f>
        <v>Medium</v>
      </c>
      <c r="D9" t="str">
        <f>Summary!D9</f>
        <v>New Request</v>
      </c>
      <c r="E9" s="1">
        <f>INT(Development!E9*(30/100))+1</f>
        <v>10</v>
      </c>
      <c r="F9" s="10">
        <v>0</v>
      </c>
      <c r="G9" s="1">
        <f t="shared" si="0"/>
        <v>10</v>
      </c>
    </row>
    <row r="10" spans="1:7" x14ac:dyDescent="0.3">
      <c r="A10">
        <f>Summary!A10</f>
        <v>7</v>
      </c>
      <c r="B10" t="str">
        <f>Summary!B10</f>
        <v>Web Interface for Leave Application</v>
      </c>
      <c r="C10" t="str">
        <f>Summary!C10</f>
        <v>NA</v>
      </c>
      <c r="D10" t="str">
        <f>Summary!D10</f>
        <v>New Request</v>
      </c>
      <c r="E10" s="1">
        <f>INT(Development!E10*(30/100))+1</f>
        <v>2</v>
      </c>
      <c r="F10" s="10">
        <v>0.1</v>
      </c>
      <c r="G10" s="1">
        <f t="shared" si="0"/>
        <v>2.2000000000000002</v>
      </c>
    </row>
    <row r="11" spans="1:7" x14ac:dyDescent="0.3">
      <c r="A11">
        <f>Summary!A11</f>
        <v>8</v>
      </c>
      <c r="B11" t="str">
        <f>Summary!B11</f>
        <v>Web Interface for Task Mail</v>
      </c>
      <c r="C11" t="str">
        <f>Summary!C11</f>
        <v>NA</v>
      </c>
      <c r="D11" t="str">
        <f>Summary!D11</f>
        <v>New Request</v>
      </c>
      <c r="E11" s="1">
        <f>INT(Development!E11*(30/100))+1</f>
        <v>2</v>
      </c>
      <c r="F11" s="10">
        <v>0.1</v>
      </c>
      <c r="G11" s="1">
        <f t="shared" si="0"/>
        <v>2.2000000000000002</v>
      </c>
    </row>
    <row r="12" spans="1:7" x14ac:dyDescent="0.3">
      <c r="A12">
        <f>Summary!A12</f>
        <v>9</v>
      </c>
      <c r="B12" t="str">
        <f>Summary!B12</f>
        <v>Web Interface for Standup Meeting</v>
      </c>
      <c r="C12" t="str">
        <f>Summary!C12</f>
        <v>NA</v>
      </c>
      <c r="D12" t="str">
        <f>Summary!D12</f>
        <v>New Request</v>
      </c>
      <c r="E12" s="1">
        <f>INT(Development!E12*(30/100))+1</f>
        <v>2</v>
      </c>
      <c r="F12" s="10">
        <v>0.1</v>
      </c>
      <c r="G12" s="1">
        <f t="shared" si="0"/>
        <v>2.2000000000000002</v>
      </c>
    </row>
    <row r="13" spans="1:7" x14ac:dyDescent="0.3">
      <c r="A13">
        <f>Summary!A13</f>
        <v>10</v>
      </c>
      <c r="B13" t="str">
        <f>Summary!B13</f>
        <v>Deployment</v>
      </c>
      <c r="C13" t="str">
        <f>Summary!C13</f>
        <v>NA</v>
      </c>
      <c r="D13" t="str">
        <f>Summary!D13</f>
        <v>New Request</v>
      </c>
      <c r="E13" s="1"/>
      <c r="F13" s="10"/>
      <c r="G13" s="1"/>
    </row>
    <row r="14" spans="1:7" x14ac:dyDescent="0.3">
      <c r="A14" s="8"/>
      <c r="B14" s="8"/>
      <c r="C14" s="8"/>
      <c r="D14" s="18" t="s">
        <v>18</v>
      </c>
      <c r="E14" s="11">
        <f>SUM(E4:E13)</f>
        <v>48</v>
      </c>
      <c r="F14" s="13"/>
      <c r="G14" s="11">
        <f>SUM(G4:G13)</f>
        <v>48.600000000000009</v>
      </c>
    </row>
  </sheetData>
  <mergeCells count="6">
    <mergeCell ref="E1:G1"/>
    <mergeCell ref="A2:A3"/>
    <mergeCell ref="B2:B3"/>
    <mergeCell ref="C2:C3"/>
    <mergeCell ref="D2:D3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PageLayoutView="140" workbookViewId="0">
      <selection activeCell="H12" sqref="H12"/>
    </sheetView>
  </sheetViews>
  <sheetFormatPr defaultColWidth="11" defaultRowHeight="15.6" x14ac:dyDescent="0.3"/>
  <cols>
    <col min="2" max="2" width="31.3984375" bestFit="1" customWidth="1"/>
    <col min="3" max="3" width="22.09765625" customWidth="1"/>
    <col min="4" max="4" width="27.3984375" customWidth="1"/>
    <col min="5" max="5" width="13.59765625" customWidth="1"/>
    <col min="6" max="6" width="14" customWidth="1"/>
    <col min="7" max="7" width="16" customWidth="1"/>
  </cols>
  <sheetData>
    <row r="1" spans="1:7" ht="21.6" thickBot="1" x14ac:dyDescent="0.45">
      <c r="A1" s="3"/>
      <c r="B1" s="3"/>
      <c r="C1" s="3"/>
      <c r="D1" s="4"/>
      <c r="E1" s="38" t="s">
        <v>21</v>
      </c>
      <c r="F1" s="39"/>
      <c r="G1" s="39"/>
    </row>
    <row r="2" spans="1:7" ht="33" customHeight="1" thickBot="1" x14ac:dyDescent="0.35">
      <c r="A2" s="36" t="s">
        <v>1</v>
      </c>
      <c r="B2" s="43" t="s">
        <v>0</v>
      </c>
      <c r="C2" s="47" t="s">
        <v>35</v>
      </c>
      <c r="D2" s="41" t="s">
        <v>32</v>
      </c>
      <c r="E2" s="45" t="s">
        <v>14</v>
      </c>
      <c r="F2" s="46"/>
      <c r="G2" s="46"/>
    </row>
    <row r="3" spans="1:7" ht="36" customHeight="1" thickTop="1" thickBot="1" x14ac:dyDescent="0.35">
      <c r="A3" s="37"/>
      <c r="B3" s="44"/>
      <c r="C3" s="48"/>
      <c r="D3" s="42"/>
      <c r="E3" s="6" t="s">
        <v>7</v>
      </c>
      <c r="F3" s="7" t="s">
        <v>5</v>
      </c>
      <c r="G3" s="6" t="s">
        <v>19</v>
      </c>
    </row>
    <row r="4" spans="1:7" x14ac:dyDescent="0.3">
      <c r="A4">
        <f>Summary!A4</f>
        <v>1</v>
      </c>
      <c r="B4" t="str">
        <f>Summary!B4</f>
        <v>Invite Users</v>
      </c>
      <c r="C4" t="str">
        <f>Summary!C4</f>
        <v>NA</v>
      </c>
      <c r="D4" t="str">
        <f>Summary!D4</f>
        <v>New Request</v>
      </c>
      <c r="E4" s="1">
        <v>1</v>
      </c>
      <c r="F4" s="10">
        <v>0</v>
      </c>
      <c r="G4" s="1">
        <f t="shared" ref="G4:G12" si="0">E4*F4+E4</f>
        <v>1</v>
      </c>
    </row>
    <row r="5" spans="1:7" x14ac:dyDescent="0.3">
      <c r="A5">
        <f>Summary!A5</f>
        <v>2</v>
      </c>
      <c r="B5" t="str">
        <f>Summary!B5</f>
        <v>User Registration</v>
      </c>
      <c r="C5" t="str">
        <f>Summary!C5</f>
        <v>NA</v>
      </c>
      <c r="D5" t="str">
        <f>Summary!D5</f>
        <v>New Request</v>
      </c>
      <c r="E5" s="1">
        <v>1</v>
      </c>
      <c r="F5" s="10">
        <v>0</v>
      </c>
      <c r="G5" s="1">
        <f t="shared" si="0"/>
        <v>1</v>
      </c>
    </row>
    <row r="6" spans="1:7" x14ac:dyDescent="0.3">
      <c r="A6">
        <f>Summary!A6</f>
        <v>3</v>
      </c>
      <c r="B6" t="str">
        <f>Summary!B6</f>
        <v>Project/User Management</v>
      </c>
      <c r="C6" t="str">
        <f>Summary!C6</f>
        <v>NA</v>
      </c>
      <c r="D6" t="str">
        <f>Summary!D6</f>
        <v>New Request</v>
      </c>
      <c r="E6" s="1">
        <v>5</v>
      </c>
      <c r="F6" s="10">
        <v>0</v>
      </c>
      <c r="G6" s="1">
        <f t="shared" si="0"/>
        <v>5</v>
      </c>
    </row>
    <row r="7" spans="1:7" x14ac:dyDescent="0.3">
      <c r="A7">
        <f>Summary!A7</f>
        <v>4</v>
      </c>
      <c r="B7" t="str">
        <f>Summary!B7</f>
        <v>Slack- Automate Leave Application</v>
      </c>
      <c r="C7" t="str">
        <f>Summary!C7</f>
        <v>Medium</v>
      </c>
      <c r="D7" t="str">
        <f>Summary!D7</f>
        <v>New Request</v>
      </c>
      <c r="E7" s="1">
        <v>8</v>
      </c>
      <c r="F7" s="10">
        <v>0.05</v>
      </c>
      <c r="G7" s="1">
        <f t="shared" si="0"/>
        <v>8.4</v>
      </c>
    </row>
    <row r="8" spans="1:7" x14ac:dyDescent="0.3">
      <c r="A8">
        <f>Summary!A8</f>
        <v>5</v>
      </c>
      <c r="B8" t="str">
        <f>Summary!B8</f>
        <v>Slack- Automate Taskmail</v>
      </c>
      <c r="C8" t="str">
        <f>Summary!C8</f>
        <v>Medium</v>
      </c>
      <c r="D8" t="str">
        <f>Summary!D8</f>
        <v>New Request</v>
      </c>
      <c r="E8" s="1">
        <v>5</v>
      </c>
      <c r="F8" s="10">
        <v>0.05</v>
      </c>
      <c r="G8" s="1">
        <f t="shared" si="0"/>
        <v>5.25</v>
      </c>
    </row>
    <row r="9" spans="1:7" x14ac:dyDescent="0.3">
      <c r="A9">
        <f>Summary!A9</f>
        <v>6</v>
      </c>
      <c r="B9" t="str">
        <f>Summary!B9</f>
        <v>Slack- Standup Meeting</v>
      </c>
      <c r="C9" t="str">
        <f>Summary!C9</f>
        <v>Medium</v>
      </c>
      <c r="D9" t="str">
        <f>Summary!D9</f>
        <v>New Request</v>
      </c>
      <c r="E9" s="1">
        <v>6</v>
      </c>
      <c r="F9" s="10">
        <v>0.05</v>
      </c>
      <c r="G9" s="1">
        <f t="shared" si="0"/>
        <v>6.3</v>
      </c>
    </row>
    <row r="10" spans="1:7" x14ac:dyDescent="0.3">
      <c r="A10">
        <f>Summary!A10</f>
        <v>7</v>
      </c>
      <c r="B10" t="str">
        <f>Summary!B10</f>
        <v>Web Interface for Leave Application</v>
      </c>
      <c r="C10" t="str">
        <f>Summary!C10</f>
        <v>NA</v>
      </c>
      <c r="D10" t="str">
        <f>Summary!D10</f>
        <v>New Request</v>
      </c>
      <c r="E10" s="1">
        <v>4</v>
      </c>
      <c r="F10" s="10">
        <v>0</v>
      </c>
      <c r="G10" s="1">
        <f t="shared" si="0"/>
        <v>4</v>
      </c>
    </row>
    <row r="11" spans="1:7" x14ac:dyDescent="0.3">
      <c r="A11">
        <f>Summary!A11</f>
        <v>8</v>
      </c>
      <c r="B11" t="str">
        <f>Summary!B11</f>
        <v>Web Interface for Task Mail</v>
      </c>
      <c r="C11" t="str">
        <f>Summary!C11</f>
        <v>NA</v>
      </c>
      <c r="D11" t="str">
        <f>Summary!D11</f>
        <v>New Request</v>
      </c>
      <c r="E11" s="1">
        <v>4</v>
      </c>
      <c r="F11" s="10">
        <v>0</v>
      </c>
      <c r="G11" s="1">
        <f t="shared" si="0"/>
        <v>4</v>
      </c>
    </row>
    <row r="12" spans="1:7" x14ac:dyDescent="0.3">
      <c r="A12">
        <f>Summary!A12</f>
        <v>9</v>
      </c>
      <c r="B12" t="str">
        <f>Summary!B12</f>
        <v>Web Interface for Standup Meeting</v>
      </c>
      <c r="C12" t="str">
        <f>Summary!C12</f>
        <v>NA</v>
      </c>
      <c r="D12" t="str">
        <f>Summary!D12</f>
        <v>New Request</v>
      </c>
      <c r="E12" s="1">
        <v>4</v>
      </c>
      <c r="F12" s="10">
        <v>0</v>
      </c>
      <c r="G12" s="1">
        <f t="shared" si="0"/>
        <v>4</v>
      </c>
    </row>
    <row r="13" spans="1:7" x14ac:dyDescent="0.3">
      <c r="A13">
        <f>Summary!A13</f>
        <v>10</v>
      </c>
      <c r="B13" t="str">
        <f>Summary!B13</f>
        <v>Deployment</v>
      </c>
      <c r="C13" t="str">
        <f>Summary!C13</f>
        <v>NA</v>
      </c>
      <c r="D13" t="str">
        <f>Summary!D13</f>
        <v>New Request</v>
      </c>
      <c r="E13" s="1"/>
      <c r="F13" s="10"/>
      <c r="G13" s="1"/>
    </row>
    <row r="14" spans="1:7" x14ac:dyDescent="0.3">
      <c r="A14" s="8"/>
      <c r="B14" s="8"/>
      <c r="C14" s="8"/>
      <c r="D14" s="18" t="s">
        <v>18</v>
      </c>
      <c r="E14" s="11">
        <f>SUM(E4:E13)</f>
        <v>38</v>
      </c>
      <c r="F14" s="13"/>
      <c r="G14" s="11">
        <f>SUM(G4:G13)</f>
        <v>38.950000000000003</v>
      </c>
    </row>
  </sheetData>
  <mergeCells count="6">
    <mergeCell ref="E1:G1"/>
    <mergeCell ref="A2:A3"/>
    <mergeCell ref="B2:B3"/>
    <mergeCell ref="C2:C3"/>
    <mergeCell ref="D2:D3"/>
    <mergeCell ref="E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Normal="100" zoomScalePageLayoutView="150" workbookViewId="0">
      <selection activeCell="A19" sqref="A19"/>
    </sheetView>
  </sheetViews>
  <sheetFormatPr defaultColWidth="11" defaultRowHeight="15.6" x14ac:dyDescent="0.3"/>
  <cols>
    <col min="1" max="1" width="20.5" bestFit="1" customWidth="1"/>
    <col min="2" max="2" width="31.3984375" bestFit="1" customWidth="1"/>
  </cols>
  <sheetData>
    <row r="1" spans="1:3" x14ac:dyDescent="0.3">
      <c r="A1" s="9" t="s">
        <v>33</v>
      </c>
      <c r="C1" s="9" t="s">
        <v>34</v>
      </c>
    </row>
    <row r="2" spans="1:3" x14ac:dyDescent="0.3">
      <c r="A2" t="s">
        <v>30</v>
      </c>
      <c r="C2" t="s">
        <v>27</v>
      </c>
    </row>
    <row r="3" spans="1:3" x14ac:dyDescent="0.3">
      <c r="A3" t="s">
        <v>29</v>
      </c>
      <c r="C3" t="s">
        <v>24</v>
      </c>
    </row>
    <row r="4" spans="1:3" x14ac:dyDescent="0.3">
      <c r="A4" t="s">
        <v>28</v>
      </c>
      <c r="C4" t="s">
        <v>25</v>
      </c>
    </row>
    <row r="5" spans="1:3" x14ac:dyDescent="0.3">
      <c r="A5" t="s">
        <v>31</v>
      </c>
      <c r="C5" t="s">
        <v>26</v>
      </c>
    </row>
    <row r="10" spans="1:3" x14ac:dyDescent="0.3">
      <c r="A10">
        <f>Summary!A4</f>
        <v>1</v>
      </c>
      <c r="B10" t="str">
        <f>(Summary!B4)</f>
        <v>Invite Users</v>
      </c>
      <c r="C10" t="str">
        <f>CONCATENATE(A10," ",B10)</f>
        <v>1 Invite Users</v>
      </c>
    </row>
    <row r="11" spans="1:3" x14ac:dyDescent="0.3">
      <c r="A11">
        <f>Summary!A5</f>
        <v>2</v>
      </c>
      <c r="B11" t="str">
        <f>Summary!B5</f>
        <v>User Registration</v>
      </c>
      <c r="C11" t="str">
        <f t="shared" ref="C11:C19" si="0">CONCATENATE(A11," ",B11)</f>
        <v>2 User Registration</v>
      </c>
    </row>
    <row r="12" spans="1:3" x14ac:dyDescent="0.3">
      <c r="A12">
        <f>Summary!A6</f>
        <v>3</v>
      </c>
      <c r="B12" t="str">
        <f>Summary!B6</f>
        <v>Project/User Management</v>
      </c>
      <c r="C12" t="str">
        <f t="shared" si="0"/>
        <v>3 Project/User Management</v>
      </c>
    </row>
    <row r="13" spans="1:3" x14ac:dyDescent="0.3">
      <c r="A13">
        <f>Summary!A7</f>
        <v>4</v>
      </c>
      <c r="B13" t="str">
        <f>Summary!B7</f>
        <v>Slack- Automate Leave Application</v>
      </c>
      <c r="C13" t="str">
        <f t="shared" si="0"/>
        <v>4 Slack- Automate Leave Application</v>
      </c>
    </row>
    <row r="14" spans="1:3" x14ac:dyDescent="0.3">
      <c r="A14">
        <f>Summary!A8</f>
        <v>5</v>
      </c>
      <c r="B14" t="str">
        <f>Summary!B8</f>
        <v>Slack- Automate Taskmail</v>
      </c>
      <c r="C14" t="str">
        <f t="shared" si="0"/>
        <v>5 Slack- Automate Taskmail</v>
      </c>
    </row>
    <row r="15" spans="1:3" x14ac:dyDescent="0.3">
      <c r="A15">
        <f>Summary!A9</f>
        <v>6</v>
      </c>
      <c r="B15" t="str">
        <f>Summary!B9</f>
        <v>Slack- Standup Meeting</v>
      </c>
      <c r="C15" t="str">
        <f t="shared" si="0"/>
        <v>6 Slack- Standup Meeting</v>
      </c>
    </row>
    <row r="16" spans="1:3" x14ac:dyDescent="0.3">
      <c r="A16">
        <f>Summary!A10</f>
        <v>7</v>
      </c>
      <c r="B16" t="str">
        <f>Summary!B10</f>
        <v>Web Interface for Leave Application</v>
      </c>
      <c r="C16" t="str">
        <f t="shared" si="0"/>
        <v>7 Web Interface for Leave Application</v>
      </c>
    </row>
    <row r="17" spans="1:3" x14ac:dyDescent="0.3">
      <c r="A17">
        <f>Summary!A11</f>
        <v>8</v>
      </c>
      <c r="B17" t="str">
        <f>Summary!B11</f>
        <v>Web Interface for Task Mail</v>
      </c>
      <c r="C17" t="str">
        <f t="shared" si="0"/>
        <v>8 Web Interface for Task Mail</v>
      </c>
    </row>
    <row r="18" spans="1:3" x14ac:dyDescent="0.3">
      <c r="A18">
        <f>Summary!A12</f>
        <v>9</v>
      </c>
      <c r="B18" t="str">
        <f>(Summary!B12)</f>
        <v>Web Interface for Standup Meeting</v>
      </c>
      <c r="C18" t="str">
        <f t="shared" si="0"/>
        <v>9 Web Interface for Standup Meeting</v>
      </c>
    </row>
    <row r="19" spans="1:3" x14ac:dyDescent="0.3">
      <c r="A19">
        <f>Summary!A13</f>
        <v>10</v>
      </c>
      <c r="B19" t="str">
        <f>(Summary!B13)</f>
        <v>Deployment</v>
      </c>
      <c r="C19" t="str">
        <f t="shared" si="0"/>
        <v>10 Deployment</v>
      </c>
    </row>
    <row r="20" spans="1:3" x14ac:dyDescent="0.3">
      <c r="A20" t="s">
        <v>47</v>
      </c>
    </row>
    <row r="21" spans="1:3" x14ac:dyDescent="0.3">
      <c r="A21" t="s">
        <v>48</v>
      </c>
    </row>
    <row r="22" spans="1:3" x14ac:dyDescent="0.3">
      <c r="A22" t="s">
        <v>40</v>
      </c>
    </row>
    <row r="23" spans="1:3" x14ac:dyDescent="0.3">
      <c r="A23" t="s">
        <v>49</v>
      </c>
    </row>
    <row r="24" spans="1:3" x14ac:dyDescent="0.3">
      <c r="A24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3" sqref="D3"/>
    </sheetView>
  </sheetViews>
  <sheetFormatPr defaultRowHeight="15.6" x14ac:dyDescent="0.3"/>
  <cols>
    <col min="2" max="2" width="15.59765625" customWidth="1"/>
    <col min="3" max="3" width="18.09765625" customWidth="1"/>
    <col min="4" max="4" width="14.5" customWidth="1"/>
    <col min="5" max="5" width="63.69921875" customWidth="1"/>
  </cols>
  <sheetData>
    <row r="1" spans="1:5" x14ac:dyDescent="0.3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23</v>
      </c>
    </row>
    <row r="2" spans="1:5" x14ac:dyDescent="0.3">
      <c r="A2" s="24">
        <v>1</v>
      </c>
      <c r="B2" s="24"/>
      <c r="C2" s="24"/>
      <c r="D2" s="24"/>
      <c r="E2" s="24"/>
    </row>
    <row r="3" spans="1:5" x14ac:dyDescent="0.3">
      <c r="A3" s="24">
        <v>2</v>
      </c>
      <c r="B3" s="24"/>
      <c r="C3" s="24"/>
      <c r="D3" s="24" t="s">
        <v>48</v>
      </c>
      <c r="E3" s="24"/>
    </row>
    <row r="4" spans="1:5" x14ac:dyDescent="0.3">
      <c r="A4" s="24">
        <v>3</v>
      </c>
      <c r="B4" s="24"/>
      <c r="C4" s="24"/>
      <c r="D4" s="24"/>
      <c r="E4" s="24"/>
    </row>
    <row r="5" spans="1:5" x14ac:dyDescent="0.3">
      <c r="A5" s="24"/>
      <c r="B5" s="24"/>
      <c r="C5" s="24"/>
      <c r="D5" s="24"/>
      <c r="E5" s="24"/>
    </row>
    <row r="6" spans="1:5" x14ac:dyDescent="0.3">
      <c r="A6" s="24"/>
      <c r="B6" s="24"/>
      <c r="C6" s="24"/>
      <c r="D6" s="24"/>
      <c r="E6" s="24"/>
    </row>
    <row r="7" spans="1:5" x14ac:dyDescent="0.3">
      <c r="A7" s="24"/>
      <c r="B7" s="24"/>
      <c r="C7" s="24"/>
      <c r="D7" s="24"/>
      <c r="E7" s="24"/>
    </row>
    <row r="8" spans="1:5" x14ac:dyDescent="0.3">
      <c r="A8" s="24"/>
      <c r="B8" s="24"/>
      <c r="C8" s="24"/>
      <c r="D8" s="24"/>
      <c r="E8" s="24"/>
    </row>
    <row r="9" spans="1:5" x14ac:dyDescent="0.3">
      <c r="A9" s="24"/>
      <c r="B9" s="24"/>
      <c r="C9" s="24"/>
      <c r="D9" s="24"/>
      <c r="E9" s="24"/>
    </row>
    <row r="10" spans="1:5" x14ac:dyDescent="0.3">
      <c r="A10" s="24"/>
      <c r="B10" s="24"/>
      <c r="C10" s="24"/>
      <c r="D10" s="24"/>
      <c r="E10" s="24"/>
    </row>
    <row r="11" spans="1:5" x14ac:dyDescent="0.3">
      <c r="A11" s="24"/>
      <c r="B11" s="24"/>
      <c r="C11" s="24"/>
      <c r="D11" s="24"/>
      <c r="E11" s="24"/>
    </row>
    <row r="12" spans="1:5" x14ac:dyDescent="0.3">
      <c r="A12" s="24"/>
      <c r="B12" s="24"/>
      <c r="C12" s="24"/>
      <c r="D12" s="24"/>
      <c r="E12" s="24"/>
    </row>
    <row r="13" spans="1:5" x14ac:dyDescent="0.3">
      <c r="A13" s="24"/>
      <c r="B13" s="24"/>
      <c r="C13" s="24"/>
      <c r="D13" s="24"/>
      <c r="E13" s="24"/>
    </row>
    <row r="14" spans="1:5" x14ac:dyDescent="0.3">
      <c r="A14" s="24"/>
      <c r="B14" s="24"/>
      <c r="C14" s="24"/>
      <c r="D14" s="24"/>
      <c r="E14" s="24"/>
    </row>
    <row r="15" spans="1:5" x14ac:dyDescent="0.3">
      <c r="A15" s="24"/>
      <c r="B15" s="24"/>
      <c r="C15" s="24"/>
      <c r="D15" s="24"/>
      <c r="E15" s="24"/>
    </row>
    <row r="16" spans="1:5" x14ac:dyDescent="0.3">
      <c r="A16" s="24"/>
      <c r="B16" s="24"/>
      <c r="C16" s="24"/>
      <c r="D16" s="24"/>
      <c r="E16" s="24"/>
    </row>
    <row r="17" spans="1:5" x14ac:dyDescent="0.3">
      <c r="A17" s="24"/>
      <c r="B17" s="24"/>
      <c r="C17" s="24"/>
      <c r="D17" s="24"/>
      <c r="E17" s="24"/>
    </row>
    <row r="18" spans="1:5" x14ac:dyDescent="0.3">
      <c r="A18" s="24"/>
      <c r="B18" s="24"/>
      <c r="C18" s="24"/>
      <c r="D18" s="24"/>
      <c r="E18" s="24"/>
    </row>
  </sheetData>
  <autoFilter ref="A1:E5">
    <sortState ref="A2:E5">
      <sortCondition ref="B1:B5"/>
    </sortState>
  </autoFilter>
  <dataValidations disablePrompts="1" count="2">
    <dataValidation type="list" allowBlank="1" showInputMessage="1" showErrorMessage="1" sqref="B2:B18">
      <formula1>FeatureRef</formula1>
    </dataValidation>
    <dataValidation type="list" allowBlank="1" showInputMessage="1" showErrorMessage="1" sqref="D2:D18">
      <formula1>TeamMembers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defaultRowHeight="15.6" x14ac:dyDescent="0.3"/>
  <cols>
    <col min="2" max="2" width="18.69921875" customWidth="1"/>
    <col min="3" max="3" width="15.19921875" customWidth="1"/>
    <col min="4" max="4" width="13.3984375" customWidth="1"/>
    <col min="5" max="5" width="48.19921875" customWidth="1"/>
  </cols>
  <sheetData>
    <row r="1" spans="1:5" x14ac:dyDescent="0.3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23</v>
      </c>
    </row>
    <row r="2" spans="1:5" x14ac:dyDescent="0.3">
      <c r="A2" s="24"/>
      <c r="B2" s="24"/>
      <c r="C2" s="24"/>
      <c r="D2" s="24"/>
      <c r="E2" s="24"/>
    </row>
    <row r="3" spans="1:5" x14ac:dyDescent="0.3">
      <c r="A3" s="24"/>
      <c r="B3" s="24"/>
      <c r="C3" s="24"/>
      <c r="D3" s="24"/>
      <c r="E3" s="24"/>
    </row>
    <row r="4" spans="1:5" x14ac:dyDescent="0.3">
      <c r="A4" s="24"/>
      <c r="B4" s="24"/>
      <c r="C4" s="24"/>
      <c r="D4" s="24"/>
      <c r="E4" s="24"/>
    </row>
    <row r="5" spans="1:5" x14ac:dyDescent="0.3">
      <c r="A5" s="24"/>
      <c r="B5" s="24"/>
      <c r="C5" s="24"/>
      <c r="D5" s="24"/>
      <c r="E5" s="24"/>
    </row>
    <row r="6" spans="1:5" x14ac:dyDescent="0.3">
      <c r="A6" s="24"/>
      <c r="B6" s="24"/>
      <c r="C6" s="24"/>
      <c r="D6" s="24"/>
      <c r="E6" s="24"/>
    </row>
    <row r="7" spans="1:5" x14ac:dyDescent="0.3">
      <c r="A7" s="24"/>
      <c r="B7" s="24"/>
      <c r="C7" s="24"/>
      <c r="D7" s="24"/>
      <c r="E7" s="24"/>
    </row>
    <row r="8" spans="1:5" x14ac:dyDescent="0.3">
      <c r="A8" s="24"/>
      <c r="B8" s="24"/>
      <c r="C8" s="24"/>
      <c r="D8" s="24"/>
      <c r="E8" s="24"/>
    </row>
    <row r="9" spans="1:5" x14ac:dyDescent="0.3">
      <c r="A9" s="24"/>
      <c r="B9" s="24"/>
      <c r="C9" s="24"/>
      <c r="D9" s="24"/>
      <c r="E9" s="24"/>
    </row>
    <row r="10" spans="1:5" x14ac:dyDescent="0.3">
      <c r="A10" s="24"/>
      <c r="B10" s="24"/>
      <c r="C10" s="24"/>
      <c r="D10" s="24"/>
      <c r="E10" s="24"/>
    </row>
    <row r="11" spans="1:5" x14ac:dyDescent="0.3">
      <c r="A11" s="24"/>
      <c r="B11" s="24"/>
      <c r="C11" s="24"/>
      <c r="D11" s="24"/>
      <c r="E11" s="24"/>
    </row>
    <row r="12" spans="1:5" x14ac:dyDescent="0.3">
      <c r="A12" s="24"/>
      <c r="B12" s="24"/>
      <c r="C12" s="24"/>
      <c r="D12" s="24"/>
      <c r="E12" s="24"/>
    </row>
    <row r="13" spans="1:5" x14ac:dyDescent="0.3">
      <c r="A13" s="24"/>
      <c r="B13" s="24"/>
      <c r="C13" s="24"/>
      <c r="D13" s="24"/>
      <c r="E13" s="24"/>
    </row>
    <row r="14" spans="1:5" x14ac:dyDescent="0.3">
      <c r="A14" s="24"/>
      <c r="B14" s="24"/>
      <c r="C14" s="24"/>
      <c r="D14" s="24"/>
      <c r="E14" s="24"/>
    </row>
    <row r="15" spans="1:5" x14ac:dyDescent="0.3">
      <c r="A15" s="24"/>
      <c r="B15" s="24"/>
      <c r="C15" s="24"/>
      <c r="D15" s="24"/>
      <c r="E15" s="24"/>
    </row>
    <row r="16" spans="1:5" x14ac:dyDescent="0.3">
      <c r="A16" s="24"/>
      <c r="B16" s="24"/>
      <c r="C16" s="24"/>
      <c r="D16" s="24"/>
      <c r="E16" s="24"/>
    </row>
    <row r="17" spans="1:5" x14ac:dyDescent="0.3">
      <c r="A17" s="24"/>
      <c r="B17" s="24"/>
      <c r="C17" s="24"/>
      <c r="D17" s="24"/>
      <c r="E17" s="24"/>
    </row>
    <row r="18" spans="1:5" x14ac:dyDescent="0.3">
      <c r="A18" s="24"/>
      <c r="B18" s="24"/>
      <c r="C18" s="24"/>
      <c r="D18" s="24"/>
      <c r="E18" s="24"/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Formulae!$C$10:$C$19</xm:f>
          </x14:formula1>
          <xm:sqref>B2:B18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Analysis&amp;Research</vt:lpstr>
      <vt:lpstr>Design</vt:lpstr>
      <vt:lpstr>Development</vt:lpstr>
      <vt:lpstr>Testing</vt:lpstr>
      <vt:lpstr>Documentation</vt:lpstr>
      <vt:lpstr>Formulae</vt:lpstr>
      <vt:lpstr>Assumptions</vt:lpstr>
      <vt:lpstr>Roadblock</vt:lpstr>
      <vt:lpstr>Constraints</vt:lpstr>
      <vt:lpstr>FeatureRef</vt:lpstr>
      <vt:lpstr>Risk</vt:lpstr>
      <vt:lpstr>TeamMembers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Roshni Shah</cp:lastModifiedBy>
  <dcterms:created xsi:type="dcterms:W3CDTF">2016-05-10T06:19:41Z</dcterms:created>
  <dcterms:modified xsi:type="dcterms:W3CDTF">2016-07-14T13:49:57Z</dcterms:modified>
</cp:coreProperties>
</file>