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autoCompressPictures="0"/>
  <bookViews>
    <workbookView xWindow="60" yWindow="0" windowWidth="19460" windowHeight="16000"/>
  </bookViews>
  <sheets>
    <sheet name="MARÇO" sheetId="1" r:id="rId1"/>
  </sheets>
  <definedNames>
    <definedName name="_xlnm.Print_Area" localSheetId="0">MARÇO!$A$1:$N$52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I8" i="1"/>
  <c r="J8" i="1"/>
  <c r="L8" i="1"/>
  <c r="F9" i="1"/>
  <c r="I9" i="1"/>
  <c r="J9" i="1"/>
  <c r="L9" i="1"/>
  <c r="F10" i="1"/>
  <c r="I10" i="1"/>
  <c r="J10" i="1"/>
  <c r="L10" i="1"/>
  <c r="F11" i="1"/>
  <c r="I11" i="1"/>
  <c r="J11" i="1"/>
  <c r="L11" i="1"/>
  <c r="F12" i="1"/>
  <c r="I12" i="1"/>
  <c r="J12" i="1"/>
  <c r="L12" i="1"/>
  <c r="F13" i="1"/>
  <c r="I13" i="1"/>
  <c r="J13" i="1"/>
  <c r="L13" i="1"/>
  <c r="F14" i="1"/>
  <c r="I14" i="1"/>
  <c r="J14" i="1"/>
  <c r="L14" i="1"/>
  <c r="F15" i="1"/>
  <c r="I15" i="1"/>
  <c r="J15" i="1"/>
  <c r="L15" i="1"/>
  <c r="F16" i="1"/>
  <c r="I16" i="1"/>
  <c r="J16" i="1"/>
  <c r="L16" i="1"/>
  <c r="F17" i="1"/>
  <c r="I17" i="1"/>
  <c r="J17" i="1"/>
  <c r="L17" i="1"/>
  <c r="F18" i="1"/>
  <c r="I18" i="1"/>
  <c r="J18" i="1"/>
  <c r="L18" i="1"/>
  <c r="F19" i="1"/>
  <c r="I19" i="1"/>
  <c r="J19" i="1"/>
  <c r="L19" i="1"/>
  <c r="F20" i="1"/>
  <c r="I20" i="1"/>
  <c r="J20" i="1"/>
  <c r="L20" i="1"/>
  <c r="F21" i="1"/>
  <c r="I21" i="1"/>
  <c r="J21" i="1"/>
  <c r="L21" i="1"/>
  <c r="F22" i="1"/>
  <c r="I22" i="1"/>
  <c r="J22" i="1"/>
  <c r="L22" i="1"/>
  <c r="F23" i="1"/>
  <c r="I23" i="1"/>
  <c r="J23" i="1"/>
  <c r="L23" i="1"/>
  <c r="F24" i="1"/>
  <c r="I24" i="1"/>
  <c r="J24" i="1"/>
  <c r="L24" i="1"/>
  <c r="F25" i="1"/>
  <c r="I25" i="1"/>
  <c r="J25" i="1"/>
  <c r="L25" i="1"/>
  <c r="F26" i="1"/>
  <c r="I26" i="1"/>
  <c r="J26" i="1"/>
  <c r="L26" i="1"/>
  <c r="F27" i="1"/>
  <c r="I27" i="1"/>
  <c r="J27" i="1"/>
  <c r="L27" i="1"/>
  <c r="F28" i="1"/>
  <c r="I28" i="1"/>
  <c r="J28" i="1"/>
  <c r="L28" i="1"/>
  <c r="F29" i="1"/>
  <c r="I29" i="1"/>
  <c r="J29" i="1"/>
  <c r="L29" i="1"/>
  <c r="F30" i="1"/>
  <c r="I30" i="1"/>
  <c r="J30" i="1"/>
  <c r="L30" i="1"/>
  <c r="F31" i="1"/>
  <c r="I31" i="1"/>
  <c r="J31" i="1"/>
  <c r="L31" i="1"/>
  <c r="F32" i="1"/>
  <c r="I32" i="1"/>
  <c r="J32" i="1"/>
  <c r="L32" i="1"/>
  <c r="F33" i="1"/>
  <c r="I33" i="1"/>
  <c r="J33" i="1"/>
  <c r="L33" i="1"/>
  <c r="F34" i="1"/>
  <c r="I34" i="1"/>
  <c r="J34" i="1"/>
  <c r="L34" i="1"/>
  <c r="F35" i="1"/>
  <c r="I35" i="1"/>
  <c r="J35" i="1"/>
  <c r="L35" i="1"/>
  <c r="F36" i="1"/>
  <c r="I36" i="1"/>
  <c r="J36" i="1"/>
  <c r="L36" i="1"/>
  <c r="F37" i="1"/>
  <c r="I37" i="1"/>
  <c r="J37" i="1"/>
  <c r="L37" i="1"/>
  <c r="L38" i="1"/>
  <c r="K37" i="1"/>
  <c r="K27" i="1"/>
  <c r="K29" i="1"/>
  <c r="K31" i="1"/>
  <c r="K33" i="1"/>
  <c r="K36" i="1"/>
  <c r="K35" i="1"/>
  <c r="K34" i="1"/>
  <c r="K26" i="1"/>
  <c r="K30" i="1"/>
  <c r="K25" i="1"/>
  <c r="K28" i="1"/>
  <c r="M31" i="1"/>
  <c r="M29" i="1"/>
  <c r="M27" i="1"/>
  <c r="K32" i="1"/>
  <c r="M32" i="1"/>
  <c r="M30" i="1"/>
  <c r="M28" i="1"/>
  <c r="M26" i="1"/>
  <c r="N38" i="1"/>
  <c r="K21" i="1"/>
  <c r="K18" i="1"/>
  <c r="K8" i="1"/>
  <c r="M8" i="1"/>
  <c r="K20" i="1"/>
  <c r="K12" i="1"/>
  <c r="M12" i="1"/>
  <c r="K22" i="1"/>
  <c r="K10" i="1"/>
  <c r="M10" i="1"/>
  <c r="K13" i="1"/>
  <c r="M13" i="1"/>
  <c r="K14" i="1"/>
  <c r="M14" i="1"/>
  <c r="K11" i="1"/>
  <c r="M11" i="1"/>
  <c r="K15" i="1"/>
  <c r="M15" i="1"/>
  <c r="K9" i="1"/>
  <c r="M9" i="1"/>
  <c r="K24" i="1"/>
  <c r="K16" i="1"/>
  <c r="M16" i="1"/>
  <c r="K19" i="1"/>
  <c r="K23" i="1"/>
  <c r="K17" i="1"/>
  <c r="M17" i="1"/>
  <c r="L39" i="1"/>
</calcChain>
</file>

<file path=xl/sharedStrings.xml><?xml version="1.0" encoding="utf-8"?>
<sst xmlns="http://schemas.openxmlformats.org/spreadsheetml/2006/main" count="35" uniqueCount="27">
  <si>
    <t>Colaborador:</t>
  </si>
  <si>
    <t>CONTROLE</t>
  </si>
  <si>
    <t>Departamento:</t>
  </si>
  <si>
    <t>1º Turno(manhã)</t>
  </si>
  <si>
    <t>2º Turno(tarde)</t>
  </si>
  <si>
    <t>Data</t>
  </si>
  <si>
    <t>Salário/Hora</t>
  </si>
  <si>
    <t>Carga Horária/Dia</t>
  </si>
  <si>
    <t>Entrada</t>
  </si>
  <si>
    <t>Saída</t>
  </si>
  <si>
    <t>Total1</t>
  </si>
  <si>
    <t>Total2</t>
  </si>
  <si>
    <t>Total Hora/Dia</t>
  </si>
  <si>
    <t>Salário/Dia</t>
  </si>
  <si>
    <t>Banco Horas</t>
  </si>
  <si>
    <t>Salário/Dia Final</t>
  </si>
  <si>
    <t>Compensação</t>
  </si>
  <si>
    <t>Totais...........</t>
  </si>
  <si>
    <t>Saldo a Compensar</t>
  </si>
  <si>
    <t>Saldo a compensar mês anterior</t>
  </si>
  <si>
    <t>Total a compesar acumulado</t>
  </si>
  <si>
    <t>COLABORADOR</t>
  </si>
  <si>
    <t>RESPONSÁVEL DIRETO</t>
  </si>
  <si>
    <t>STAFF FIN/ADM</t>
  </si>
  <si>
    <t>Staff Adm/Financeiro            Controle de Horas                 Planilha de Controle n 1 - Grupo Sotaque Propagandas</t>
  </si>
  <si>
    <t>DOMINGO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</si>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</sst>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h:mm:ss;@"/>
    <numFmt numFmtId="166" formatCode="_(&quot;R$ &quot;* #,##0.00_);_(&quot;R$ &quot;* \(#,##0.00\);_(&quot;R$ &quot;* &quot;-&quot;??_);_(@_)"/>
    <numFmt numFmtId="167" formatCode="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7" fontId="4" fillId="2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4" fontId="8" fillId="3" borderId="11" xfId="0" applyNumberFormat="1" applyFont="1" applyFill="1" applyBorder="1" applyAlignment="1" applyProtection="1">
      <alignment horizontal="center"/>
      <protection locked="0"/>
    </xf>
    <xf numFmtId="20" fontId="8" fillId="2" borderId="13" xfId="0" applyNumberFormat="1" applyFont="1" applyFill="1" applyBorder="1" applyAlignment="1" applyProtection="1">
      <alignment horizontal="center"/>
      <protection locked="0"/>
    </xf>
    <xf numFmtId="20" fontId="8" fillId="2" borderId="13" xfId="0" applyNumberFormat="1" applyFont="1" applyFill="1" applyBorder="1" applyAlignment="1">
      <alignment horizontal="center"/>
    </xf>
    <xf numFmtId="20" fontId="8" fillId="2" borderId="14" xfId="1" applyNumberFormat="1" applyFont="1" applyFill="1" applyBorder="1" applyAlignment="1">
      <alignment horizontal="center"/>
    </xf>
    <xf numFmtId="167" fontId="8" fillId="2" borderId="15" xfId="0" applyNumberFormat="1" applyFont="1" applyFill="1" applyBorder="1" applyAlignment="1">
      <alignment horizontal="center"/>
    </xf>
    <xf numFmtId="16" fontId="8" fillId="2" borderId="12" xfId="0" applyNumberFormat="1" applyFont="1" applyFill="1" applyBorder="1"/>
    <xf numFmtId="0" fontId="4" fillId="2" borderId="16" xfId="0" applyFont="1" applyFill="1" applyBorder="1"/>
    <xf numFmtId="0" fontId="4" fillId="2" borderId="10" xfId="0" applyFont="1" applyFill="1" applyBorder="1"/>
    <xf numFmtId="165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20" fontId="8" fillId="2" borderId="0" xfId="0" applyNumberFormat="1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>
      <alignment horizontal="center"/>
    </xf>
    <xf numFmtId="166" fontId="8" fillId="2" borderId="14" xfId="2" applyNumberFormat="1" applyFont="1" applyFill="1" applyBorder="1"/>
    <xf numFmtId="0" fontId="8" fillId="2" borderId="14" xfId="0" applyFont="1" applyFill="1" applyBorder="1"/>
    <xf numFmtId="0" fontId="8" fillId="2" borderId="14" xfId="0" applyFont="1" applyFill="1" applyBorder="1" applyAlignment="1" applyProtection="1">
      <alignment horizontal="center"/>
      <protection locked="0"/>
    </xf>
    <xf numFmtId="0" fontId="4" fillId="2" borderId="21" xfId="0" applyFont="1" applyFill="1" applyBorder="1"/>
    <xf numFmtId="0" fontId="8" fillId="2" borderId="21" xfId="0" applyFont="1" applyFill="1" applyBorder="1"/>
    <xf numFmtId="46" fontId="8" fillId="2" borderId="21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4" fillId="2" borderId="18" xfId="0" applyFont="1" applyFill="1" applyBorder="1"/>
    <xf numFmtId="0" fontId="8" fillId="2" borderId="18" xfId="0" applyFont="1" applyFill="1" applyBorder="1"/>
    <xf numFmtId="46" fontId="8" fillId="2" borderId="18" xfId="0" applyNumberFormat="1" applyFont="1" applyFill="1" applyBorder="1" applyAlignment="1">
      <alignment horizontal="center"/>
    </xf>
    <xf numFmtId="20" fontId="8" fillId="3" borderId="2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5" fillId="3" borderId="4" xfId="0" applyFont="1" applyFill="1" applyBorder="1" applyProtection="1">
      <protection locked="0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6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Alignment="1" applyProtection="1">
      <alignment horizontal="center"/>
      <protection locked="0"/>
    </xf>
    <xf numFmtId="0" fontId="5" fillId="3" borderId="24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h:mm:ss;@"/>
    </dxf>
    <dxf>
      <numFmt numFmtId="165" formatCode="h:mm:ss;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h:mm:ss;@"/>
    </dxf>
    <dxf>
      <numFmt numFmtId="165" formatCode="h:mm:ss;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h:mm:ss;@"/>
    </dxf>
    <dxf>
      <numFmt numFmtId="165" formatCode="h:mm:ss;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h:mm:ss;@"/>
    </dxf>
    <dxf>
      <numFmt numFmtId="165" formatCode="h:mm:ss;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h:mm:ss;@"/>
    </dxf>
    <dxf>
      <numFmt numFmtId="165" formatCode="h:mm:ss;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174935</xdr:colOff>
      <xdr:row>3</xdr:row>
      <xdr:rowOff>151006</xdr:rowOff>
    </xdr:to>
    <xdr:pic>
      <xdr:nvPicPr>
        <xdr:cNvPr id="2" name="Imagem 1" descr="C:\Users\Mariana\Downloads\sotaque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908735" cy="5129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86"/>
  <sheetViews>
    <sheetView tabSelected="1" topLeftCell="A22" zoomScale="150" zoomScaleNormal="150" zoomScalePageLayoutView="150" workbookViewId="0">
      <selection activeCell="E36" sqref="E36"/>
    </sheetView>
  </sheetViews>
  <sheetFormatPr baseColWidth="10" defaultColWidth="8.5" defaultRowHeight="14" x14ac:dyDescent="0"/>
  <cols>
    <col min="1" max="1" width="12.5" style="2" customWidth="1"/>
    <col min="2" max="2" width="12.5" style="3" hidden="1" customWidth="1"/>
    <col min="3" max="3" width="14.6640625" style="3" customWidth="1"/>
    <col min="4" max="4" width="7.1640625" style="3" customWidth="1"/>
    <col min="5" max="5" width="5.1640625" style="3" customWidth="1"/>
    <col min="6" max="6" width="5.6640625" style="3" customWidth="1"/>
    <col min="7" max="7" width="6.83203125" style="3" customWidth="1"/>
    <col min="8" max="8" width="4.83203125" style="3" customWidth="1"/>
    <col min="9" max="9" width="6.1640625" style="3" customWidth="1"/>
    <col min="10" max="10" width="11.5" style="3" customWidth="1"/>
    <col min="11" max="11" width="11.5" style="3" hidden="1" customWidth="1"/>
    <col min="12" max="12" width="10.5" style="3" customWidth="1"/>
    <col min="13" max="13" width="16.5" style="3" hidden="1" customWidth="1"/>
    <col min="14" max="14" width="14.5" style="2" bestFit="1" customWidth="1"/>
    <col min="15" max="16384" width="8.5" style="3"/>
  </cols>
  <sheetData>
    <row r="1" spans="1:14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4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>
        <v>41182</v>
      </c>
    </row>
    <row r="4" spans="1:14" ht="15" thickBo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3"/>
      <c r="M4" s="53"/>
      <c r="N4" s="53"/>
    </row>
    <row r="5" spans="1:14" ht="16" customHeight="1" thickTop="1" thickBot="1">
      <c r="A5" s="48" t="s">
        <v>0</v>
      </c>
      <c r="B5" s="8"/>
      <c r="C5" s="54"/>
      <c r="D5" s="55"/>
      <c r="E5" s="55"/>
      <c r="F5" s="56"/>
      <c r="G5" s="51"/>
      <c r="H5" s="51"/>
      <c r="I5" s="51"/>
      <c r="J5" s="57" t="s">
        <v>1</v>
      </c>
      <c r="K5" s="57"/>
      <c r="L5" s="57"/>
      <c r="M5" s="57"/>
      <c r="N5" s="57"/>
    </row>
    <row r="6" spans="1:14" ht="16" customHeight="1" thickBot="1">
      <c r="A6" s="7" t="s">
        <v>2</v>
      </c>
      <c r="B6" s="8"/>
      <c r="C6" s="49"/>
      <c r="D6" s="59" t="s">
        <v>3</v>
      </c>
      <c r="E6" s="51"/>
      <c r="F6" s="60"/>
      <c r="G6" s="59" t="s">
        <v>4</v>
      </c>
      <c r="H6" s="51"/>
      <c r="I6" s="51"/>
      <c r="J6" s="58"/>
      <c r="K6" s="58"/>
      <c r="L6" s="58"/>
      <c r="M6" s="58"/>
      <c r="N6" s="58"/>
    </row>
    <row r="7" spans="1:14" ht="16" customHeight="1" thickTop="1" thickBot="1">
      <c r="A7" s="9" t="s">
        <v>5</v>
      </c>
      <c r="B7" s="10" t="s">
        <v>6</v>
      </c>
      <c r="C7" s="11" t="s">
        <v>7</v>
      </c>
      <c r="D7" s="12" t="s">
        <v>8</v>
      </c>
      <c r="E7" s="13" t="s">
        <v>9</v>
      </c>
      <c r="F7" s="14" t="s">
        <v>10</v>
      </c>
      <c r="G7" s="47" t="s">
        <v>8</v>
      </c>
      <c r="H7" s="13" t="s">
        <v>9</v>
      </c>
      <c r="I7" s="14" t="s">
        <v>11</v>
      </c>
      <c r="J7" s="15" t="s">
        <v>12</v>
      </c>
      <c r="K7" s="15" t="s">
        <v>13</v>
      </c>
      <c r="L7" s="15" t="s">
        <v>14</v>
      </c>
      <c r="M7" s="35" t="s">
        <v>15</v>
      </c>
      <c r="N7" s="15" t="s">
        <v>16</v>
      </c>
    </row>
    <row r="8" spans="1:14" s="28" customFormat="1" ht="15" customHeight="1">
      <c r="A8" s="16">
        <v>41172</v>
      </c>
      <c r="B8" s="16">
        <v>40411</v>
      </c>
      <c r="C8" s="17">
        <v>0.3666666666666667</v>
      </c>
      <c r="D8" s="46">
        <v>0</v>
      </c>
      <c r="E8" s="46">
        <v>0.5</v>
      </c>
      <c r="F8" s="18">
        <f t="shared" ref="F8" si="0">MOD(E8-D8,1)</f>
        <v>0.5</v>
      </c>
      <c r="G8" s="46">
        <v>0.54166666666666663</v>
      </c>
      <c r="H8" s="46">
        <v>0</v>
      </c>
      <c r="I8" s="18">
        <f>MOD(H8-G8,1)</f>
        <v>0.45833333333333337</v>
      </c>
      <c r="J8" s="19">
        <f>F8+I8</f>
        <v>0.95833333333333337</v>
      </c>
      <c r="K8" s="36">
        <f t="shared" ref="K8" si="1">(J8*24)*B8</f>
        <v>929453</v>
      </c>
      <c r="L8" s="20">
        <f>J8-C8</f>
        <v>0.59166666666666667</v>
      </c>
      <c r="M8" s="20">
        <f t="shared" ref="L8:M23" si="2">K8-D8</f>
        <v>929453</v>
      </c>
      <c r="N8" s="38"/>
    </row>
    <row r="9" spans="1:14" s="28" customFormat="1" ht="16" customHeight="1">
      <c r="A9" s="16">
        <v>41173</v>
      </c>
      <c r="B9" s="21">
        <v>41030</v>
      </c>
      <c r="C9" s="17">
        <v>0.3666666666666667</v>
      </c>
      <c r="D9" s="46">
        <v>0</v>
      </c>
      <c r="E9" s="46">
        <v>0.5</v>
      </c>
      <c r="F9" s="18">
        <f t="shared" ref="F9:F25" si="3">MOD(E9-D9,1)</f>
        <v>0.5</v>
      </c>
      <c r="G9" s="46">
        <v>0.54166666666666663</v>
      </c>
      <c r="H9" s="46">
        <v>0</v>
      </c>
      <c r="I9" s="18">
        <f t="shared" ref="I9:I25" si="4">MOD(H9-G9,1)</f>
        <v>0.45833333333333337</v>
      </c>
      <c r="J9" s="19">
        <f t="shared" ref="J9:J25" si="5">F9+I9</f>
        <v>0.95833333333333337</v>
      </c>
      <c r="K9" s="36">
        <f t="shared" ref="K9:K25" si="6">(J9*24)*B9</f>
        <v>943690</v>
      </c>
      <c r="L9" s="20">
        <f t="shared" si="2"/>
        <v>0.59166666666666667</v>
      </c>
      <c r="M9" s="20">
        <f t="shared" si="2"/>
        <v>943690</v>
      </c>
      <c r="N9" s="38"/>
    </row>
    <row r="10" spans="1:14" s="28" customFormat="1" ht="16" customHeight="1">
      <c r="A10" s="16">
        <v>41174</v>
      </c>
      <c r="B10" s="21">
        <v>41030</v>
      </c>
      <c r="C10" s="17">
        <v>0.3666666666666667</v>
      </c>
      <c r="D10" s="46">
        <v>0</v>
      </c>
      <c r="E10" s="46">
        <v>0.5</v>
      </c>
      <c r="F10" s="18">
        <f t="shared" si="3"/>
        <v>0.5</v>
      </c>
      <c r="G10" s="46">
        <v>0.54166666666666663</v>
      </c>
      <c r="H10" s="46">
        <v>0</v>
      </c>
      <c r="I10" s="18">
        <f t="shared" si="4"/>
        <v>0.45833333333333337</v>
      </c>
      <c r="J10" s="19">
        <f t="shared" si="5"/>
        <v>0.95833333333333337</v>
      </c>
      <c r="K10" s="36">
        <f t="shared" si="6"/>
        <v>943690</v>
      </c>
      <c r="L10" s="20">
        <f t="shared" si="2"/>
        <v>0.59166666666666667</v>
      </c>
      <c r="M10" s="36">
        <f t="shared" ref="M10:M17" si="7">K10+L10*24*1.5*B10</f>
        <v>1817629</v>
      </c>
      <c r="N10" s="38"/>
    </row>
    <row r="11" spans="1:14" s="28" customFormat="1" ht="16" customHeight="1">
      <c r="A11" s="16">
        <v>41175</v>
      </c>
      <c r="B11" s="21">
        <v>41030</v>
      </c>
      <c r="C11" s="17"/>
      <c r="D11" s="46">
        <v>0</v>
      </c>
      <c r="E11" s="46">
        <v>0</v>
      </c>
      <c r="F11" s="18">
        <f t="shared" si="3"/>
        <v>0</v>
      </c>
      <c r="G11" s="46">
        <v>0</v>
      </c>
      <c r="H11" s="46">
        <v>0</v>
      </c>
      <c r="I11" s="18">
        <f>MOD(H11-G11,1)</f>
        <v>0</v>
      </c>
      <c r="J11" s="19">
        <f t="shared" si="5"/>
        <v>0</v>
      </c>
      <c r="K11" s="36">
        <f t="shared" si="6"/>
        <v>0</v>
      </c>
      <c r="L11" s="20">
        <f t="shared" si="2"/>
        <v>0</v>
      </c>
      <c r="M11" s="36">
        <f t="shared" si="7"/>
        <v>0</v>
      </c>
      <c r="N11" s="38" t="s">
        <v>26</v>
      </c>
    </row>
    <row r="12" spans="1:14" s="28" customFormat="1" ht="16" customHeight="1">
      <c r="A12" s="16">
        <v>41176</v>
      </c>
      <c r="B12" s="21">
        <v>41030</v>
      </c>
      <c r="C12" s="17"/>
      <c r="D12" s="46">
        <v>0</v>
      </c>
      <c r="E12" s="46">
        <v>0</v>
      </c>
      <c r="F12" s="18">
        <f t="shared" si="3"/>
        <v>0</v>
      </c>
      <c r="G12" s="46">
        <v>0</v>
      </c>
      <c r="H12" s="46">
        <v>0</v>
      </c>
      <c r="I12" s="18">
        <f t="shared" si="4"/>
        <v>0</v>
      </c>
      <c r="J12" s="19">
        <f t="shared" si="5"/>
        <v>0</v>
      </c>
      <c r="K12" s="36">
        <f t="shared" si="6"/>
        <v>0</v>
      </c>
      <c r="L12" s="20">
        <f>J12-C12</f>
        <v>0</v>
      </c>
      <c r="M12" s="36">
        <f t="shared" si="7"/>
        <v>0</v>
      </c>
      <c r="N12" s="38" t="s">
        <v>25</v>
      </c>
    </row>
    <row r="13" spans="1:14" s="28" customFormat="1" ht="16" customHeight="1">
      <c r="A13" s="16">
        <v>41177</v>
      </c>
      <c r="B13" s="21">
        <v>41030</v>
      </c>
      <c r="C13" s="17">
        <v>0.3666666666666667</v>
      </c>
      <c r="D13" s="46">
        <v>0</v>
      </c>
      <c r="E13" s="46">
        <v>0.5</v>
      </c>
      <c r="F13" s="18">
        <f t="shared" si="3"/>
        <v>0.5</v>
      </c>
      <c r="G13" s="46">
        <v>0.54166666666666663</v>
      </c>
      <c r="H13" s="46">
        <v>0</v>
      </c>
      <c r="I13" s="18">
        <f t="shared" si="4"/>
        <v>0.45833333333333337</v>
      </c>
      <c r="J13" s="19">
        <f t="shared" si="5"/>
        <v>0.95833333333333337</v>
      </c>
      <c r="K13" s="36">
        <f t="shared" si="6"/>
        <v>943690</v>
      </c>
      <c r="L13" s="20">
        <f t="shared" si="2"/>
        <v>0.59166666666666667</v>
      </c>
      <c r="M13" s="36">
        <f t="shared" si="7"/>
        <v>1817629</v>
      </c>
      <c r="N13" s="38"/>
    </row>
    <row r="14" spans="1:14" s="28" customFormat="1" ht="16" customHeight="1">
      <c r="A14" s="16">
        <v>41178</v>
      </c>
      <c r="B14" s="21">
        <v>41030</v>
      </c>
      <c r="C14" s="17">
        <v>0.3666666666666667</v>
      </c>
      <c r="D14" s="46">
        <v>0</v>
      </c>
      <c r="E14" s="46">
        <v>0.5</v>
      </c>
      <c r="F14" s="18">
        <f t="shared" si="3"/>
        <v>0.5</v>
      </c>
      <c r="G14" s="46">
        <v>0.54166666666666663</v>
      </c>
      <c r="H14" s="46">
        <v>0</v>
      </c>
      <c r="I14" s="18">
        <f t="shared" si="4"/>
        <v>0.45833333333333337</v>
      </c>
      <c r="J14" s="19">
        <f t="shared" si="5"/>
        <v>0.95833333333333337</v>
      </c>
      <c r="K14" s="36">
        <f t="shared" si="6"/>
        <v>943690</v>
      </c>
      <c r="L14" s="20">
        <f t="shared" si="2"/>
        <v>0.59166666666666667</v>
      </c>
      <c r="M14" s="36">
        <f t="shared" si="7"/>
        <v>1817629</v>
      </c>
      <c r="N14" s="38"/>
    </row>
    <row r="15" spans="1:14" s="28" customFormat="1" ht="16" customHeight="1">
      <c r="A15" s="16">
        <v>41179</v>
      </c>
      <c r="B15" s="21">
        <v>41030</v>
      </c>
      <c r="C15" s="17">
        <v>0.3666666666666667</v>
      </c>
      <c r="D15" s="46">
        <v>0</v>
      </c>
      <c r="E15" s="46">
        <v>0.5</v>
      </c>
      <c r="F15" s="18">
        <f t="shared" si="3"/>
        <v>0.5</v>
      </c>
      <c r="G15" s="46">
        <v>0.54166666666666663</v>
      </c>
      <c r="H15" s="46">
        <v>0</v>
      </c>
      <c r="I15" s="18">
        <f t="shared" si="4"/>
        <v>0.45833333333333337</v>
      </c>
      <c r="J15" s="19">
        <f t="shared" si="5"/>
        <v>0.95833333333333337</v>
      </c>
      <c r="K15" s="36">
        <f t="shared" si="6"/>
        <v>943690</v>
      </c>
      <c r="L15" s="20">
        <f t="shared" si="2"/>
        <v>0.59166666666666667</v>
      </c>
      <c r="M15" s="36">
        <f t="shared" si="7"/>
        <v>1817629</v>
      </c>
      <c r="N15" s="38"/>
    </row>
    <row r="16" spans="1:14" s="28" customFormat="1" ht="16" customHeight="1">
      <c r="A16" s="16">
        <v>41180</v>
      </c>
      <c r="B16" s="21">
        <v>41030</v>
      </c>
      <c r="C16" s="17">
        <v>0.3666666666666667</v>
      </c>
      <c r="D16" s="46">
        <v>0</v>
      </c>
      <c r="E16" s="46">
        <v>0.5</v>
      </c>
      <c r="F16" s="18">
        <f t="shared" si="3"/>
        <v>0.5</v>
      </c>
      <c r="G16" s="46">
        <v>0.54166666666666663</v>
      </c>
      <c r="H16" s="46">
        <v>0</v>
      </c>
      <c r="I16" s="18">
        <f t="shared" si="4"/>
        <v>0.45833333333333337</v>
      </c>
      <c r="J16" s="19">
        <f t="shared" si="5"/>
        <v>0.95833333333333337</v>
      </c>
      <c r="K16" s="36">
        <f t="shared" si="6"/>
        <v>943690</v>
      </c>
      <c r="L16" s="20">
        <f t="shared" si="2"/>
        <v>0.59166666666666667</v>
      </c>
      <c r="M16" s="36">
        <f t="shared" si="7"/>
        <v>1817629</v>
      </c>
      <c r="N16" s="38"/>
    </row>
    <row r="17" spans="1:14" s="28" customFormat="1" ht="16" customHeight="1">
      <c r="A17" s="16">
        <v>41181</v>
      </c>
      <c r="B17" s="21">
        <v>41030</v>
      </c>
      <c r="C17" s="17">
        <v>0.3666666666666667</v>
      </c>
      <c r="D17" s="46">
        <v>0</v>
      </c>
      <c r="E17" s="46">
        <v>0.5</v>
      </c>
      <c r="F17" s="18">
        <f t="shared" si="3"/>
        <v>0.5</v>
      </c>
      <c r="G17" s="46">
        <v>0.54166666666666663</v>
      </c>
      <c r="H17" s="46">
        <v>0</v>
      </c>
      <c r="I17" s="18">
        <f t="shared" si="4"/>
        <v>0.45833333333333337</v>
      </c>
      <c r="J17" s="19">
        <f t="shared" si="5"/>
        <v>0.95833333333333337</v>
      </c>
      <c r="K17" s="36">
        <f t="shared" si="6"/>
        <v>943690</v>
      </c>
      <c r="L17" s="20">
        <f t="shared" si="2"/>
        <v>0.59166666666666667</v>
      </c>
      <c r="M17" s="36">
        <f t="shared" si="7"/>
        <v>1817629</v>
      </c>
      <c r="N17" s="38"/>
    </row>
    <row r="18" spans="1:14" s="28" customFormat="1" ht="16" customHeight="1">
      <c r="A18" s="16">
        <v>41182</v>
      </c>
      <c r="B18" s="21">
        <v>41030</v>
      </c>
      <c r="C18" s="17"/>
      <c r="D18" s="46">
        <v>0</v>
      </c>
      <c r="E18" s="46">
        <v>0</v>
      </c>
      <c r="F18" s="18">
        <f t="shared" si="3"/>
        <v>0</v>
      </c>
      <c r="G18" s="46">
        <v>0</v>
      </c>
      <c r="H18" s="46">
        <v>0</v>
      </c>
      <c r="I18" s="18">
        <f t="shared" si="4"/>
        <v>0</v>
      </c>
      <c r="J18" s="19">
        <f t="shared" si="5"/>
        <v>0</v>
      </c>
      <c r="K18" s="36">
        <f t="shared" si="6"/>
        <v>0</v>
      </c>
      <c r="L18" s="20">
        <f t="shared" si="2"/>
        <v>0</v>
      </c>
      <c r="M18" s="37"/>
      <c r="N18" s="38" t="s">
        <v>26</v>
      </c>
    </row>
    <row r="19" spans="1:14" s="28" customFormat="1" ht="16" customHeight="1">
      <c r="A19" s="16">
        <v>41183</v>
      </c>
      <c r="B19" s="21">
        <v>41030</v>
      </c>
      <c r="C19" s="17"/>
      <c r="D19" s="46">
        <v>0</v>
      </c>
      <c r="E19" s="46">
        <v>0</v>
      </c>
      <c r="F19" s="18">
        <f t="shared" si="3"/>
        <v>0</v>
      </c>
      <c r="G19" s="46">
        <v>0</v>
      </c>
      <c r="H19" s="46">
        <v>0</v>
      </c>
      <c r="I19" s="18">
        <f t="shared" si="4"/>
        <v>0</v>
      </c>
      <c r="J19" s="19">
        <f t="shared" si="5"/>
        <v>0</v>
      </c>
      <c r="K19" s="36">
        <f t="shared" si="6"/>
        <v>0</v>
      </c>
      <c r="L19" s="20">
        <f t="shared" si="2"/>
        <v>0</v>
      </c>
      <c r="M19" s="37"/>
      <c r="N19" s="38" t="s">
        <v>25</v>
      </c>
    </row>
    <row r="20" spans="1:14" s="28" customFormat="1" ht="16" customHeight="1">
      <c r="A20" s="16">
        <v>41184</v>
      </c>
      <c r="B20" s="21">
        <v>41030</v>
      </c>
      <c r="C20" s="17">
        <v>0.3666666666666667</v>
      </c>
      <c r="D20" s="46">
        <v>0</v>
      </c>
      <c r="E20" s="46">
        <v>0.5</v>
      </c>
      <c r="F20" s="18">
        <f t="shared" si="3"/>
        <v>0.5</v>
      </c>
      <c r="G20" s="46">
        <v>0.54166666666666663</v>
      </c>
      <c r="H20" s="46">
        <v>0</v>
      </c>
      <c r="I20" s="18">
        <f t="shared" si="4"/>
        <v>0.45833333333333337</v>
      </c>
      <c r="J20" s="19">
        <f t="shared" si="5"/>
        <v>0.95833333333333337</v>
      </c>
      <c r="K20" s="36">
        <f t="shared" si="6"/>
        <v>943690</v>
      </c>
      <c r="L20" s="20">
        <f t="shared" si="2"/>
        <v>0.59166666666666667</v>
      </c>
      <c r="M20" s="37"/>
      <c r="N20" s="38"/>
    </row>
    <row r="21" spans="1:14" s="28" customFormat="1" ht="16" customHeight="1">
      <c r="A21" s="16">
        <v>41185</v>
      </c>
      <c r="B21" s="21">
        <v>41030</v>
      </c>
      <c r="C21" s="17">
        <v>0.3666666666666667</v>
      </c>
      <c r="D21" s="46">
        <v>0</v>
      </c>
      <c r="E21" s="46">
        <v>0.5</v>
      </c>
      <c r="F21" s="18">
        <f t="shared" ref="F21" si="8">MOD(E21-D21,1)</f>
        <v>0.5</v>
      </c>
      <c r="G21" s="46">
        <v>0.54166666666666663</v>
      </c>
      <c r="H21" s="46">
        <v>0</v>
      </c>
      <c r="I21" s="18">
        <f t="shared" ref="I21" si="9">MOD(H21-G21,1)</f>
        <v>0.45833333333333337</v>
      </c>
      <c r="J21" s="19">
        <f t="shared" ref="J21" si="10">F21+I21</f>
        <v>0.95833333333333337</v>
      </c>
      <c r="K21" s="36">
        <f t="shared" ref="K21" si="11">(J21*24)*B21</f>
        <v>943690</v>
      </c>
      <c r="L21" s="20">
        <f t="shared" si="2"/>
        <v>0.59166666666666667</v>
      </c>
      <c r="M21" s="37"/>
      <c r="N21" s="38"/>
    </row>
    <row r="22" spans="1:14" s="28" customFormat="1" ht="16" customHeight="1">
      <c r="A22" s="16">
        <v>41186</v>
      </c>
      <c r="B22" s="21">
        <v>41030</v>
      </c>
      <c r="C22" s="17">
        <v>0.3666666666666667</v>
      </c>
      <c r="D22" s="46">
        <v>0</v>
      </c>
      <c r="E22" s="46">
        <v>0.5</v>
      </c>
      <c r="F22" s="18">
        <f t="shared" si="3"/>
        <v>0.5</v>
      </c>
      <c r="G22" s="46">
        <v>0.54166666666666663</v>
      </c>
      <c r="H22" s="46">
        <v>0</v>
      </c>
      <c r="I22" s="18">
        <f t="shared" si="4"/>
        <v>0.45833333333333337</v>
      </c>
      <c r="J22" s="19">
        <f t="shared" si="5"/>
        <v>0.95833333333333337</v>
      </c>
      <c r="K22" s="36">
        <f t="shared" si="6"/>
        <v>943690</v>
      </c>
      <c r="L22" s="20">
        <f t="shared" si="2"/>
        <v>0.59166666666666667</v>
      </c>
      <c r="M22" s="37"/>
      <c r="N22" s="38"/>
    </row>
    <row r="23" spans="1:14" s="28" customFormat="1" ht="16" customHeight="1">
      <c r="A23" s="16">
        <v>41187</v>
      </c>
      <c r="B23" s="21">
        <v>41030</v>
      </c>
      <c r="C23" s="17">
        <v>0.3666666666666667</v>
      </c>
      <c r="D23" s="46">
        <v>0</v>
      </c>
      <c r="E23" s="46">
        <v>0.5</v>
      </c>
      <c r="F23" s="18">
        <f t="shared" si="3"/>
        <v>0.5</v>
      </c>
      <c r="G23" s="46">
        <v>0.54166666666666663</v>
      </c>
      <c r="H23" s="46">
        <v>0</v>
      </c>
      <c r="I23" s="18">
        <f t="shared" si="4"/>
        <v>0.45833333333333337</v>
      </c>
      <c r="J23" s="19">
        <f t="shared" si="5"/>
        <v>0.95833333333333337</v>
      </c>
      <c r="K23" s="36">
        <f t="shared" si="6"/>
        <v>943690</v>
      </c>
      <c r="L23" s="20">
        <f t="shared" si="2"/>
        <v>0.59166666666666667</v>
      </c>
      <c r="M23" s="37"/>
      <c r="N23" s="38"/>
    </row>
    <row r="24" spans="1:14" s="28" customFormat="1" ht="16" customHeight="1">
      <c r="A24" s="16">
        <v>41188</v>
      </c>
      <c r="B24" s="21">
        <v>41030</v>
      </c>
      <c r="C24" s="17">
        <v>0.3666666666666667</v>
      </c>
      <c r="D24" s="46">
        <v>0</v>
      </c>
      <c r="E24" s="46">
        <v>0.5</v>
      </c>
      <c r="F24" s="18">
        <f t="shared" si="3"/>
        <v>0.5</v>
      </c>
      <c r="G24" s="46">
        <v>0.54166666666666663</v>
      </c>
      <c r="H24" s="46">
        <v>0</v>
      </c>
      <c r="I24" s="18">
        <f t="shared" si="4"/>
        <v>0.45833333333333337</v>
      </c>
      <c r="J24" s="19">
        <f t="shared" si="5"/>
        <v>0.95833333333333337</v>
      </c>
      <c r="K24" s="36">
        <f t="shared" si="6"/>
        <v>943690</v>
      </c>
      <c r="L24" s="20">
        <f t="shared" ref="L24:L34" si="12">J24-C24</f>
        <v>0.59166666666666667</v>
      </c>
      <c r="M24" s="37"/>
      <c r="N24" s="38"/>
    </row>
    <row r="25" spans="1:14" s="28" customFormat="1" ht="17.25" customHeight="1">
      <c r="A25" s="16">
        <v>41189</v>
      </c>
      <c r="B25" s="21">
        <v>41030</v>
      </c>
      <c r="C25" s="17"/>
      <c r="D25" s="46">
        <v>0</v>
      </c>
      <c r="E25" s="46">
        <v>0</v>
      </c>
      <c r="F25" s="18">
        <f t="shared" si="3"/>
        <v>0</v>
      </c>
      <c r="G25" s="46">
        <v>0</v>
      </c>
      <c r="H25" s="46">
        <v>0</v>
      </c>
      <c r="I25" s="18">
        <f t="shared" si="4"/>
        <v>0</v>
      </c>
      <c r="J25" s="19">
        <f t="shared" si="5"/>
        <v>0</v>
      </c>
      <c r="K25" s="36">
        <f t="shared" si="6"/>
        <v>0</v>
      </c>
      <c r="L25" s="20">
        <f t="shared" si="12"/>
        <v>0</v>
      </c>
      <c r="M25" s="37"/>
      <c r="N25" s="38" t="s">
        <v>26</v>
      </c>
    </row>
    <row r="26" spans="1:14" s="28" customFormat="1" ht="16" customHeight="1">
      <c r="A26" s="16">
        <v>41190</v>
      </c>
      <c r="B26" s="21">
        <v>41030</v>
      </c>
      <c r="C26" s="17"/>
      <c r="D26" s="46">
        <v>0</v>
      </c>
      <c r="E26" s="46">
        <v>0</v>
      </c>
      <c r="F26" s="18">
        <f t="shared" ref="F26:F32" si="13">MOD(E26-D26,1)</f>
        <v>0</v>
      </c>
      <c r="G26" s="46">
        <v>0</v>
      </c>
      <c r="H26" s="46">
        <v>0</v>
      </c>
      <c r="I26" s="18">
        <f t="shared" ref="I26:I32" si="14">MOD(H26-G26,1)</f>
        <v>0</v>
      </c>
      <c r="J26" s="19">
        <f t="shared" ref="J26:J32" si="15">F26+I26</f>
        <v>0</v>
      </c>
      <c r="K26" s="36">
        <f t="shared" ref="K26:K32" si="16">(J26*24)*B26</f>
        <v>0</v>
      </c>
      <c r="L26" s="20">
        <f t="shared" si="12"/>
        <v>0</v>
      </c>
      <c r="M26" s="36">
        <f t="shared" ref="M26:M32" si="17">K26+L26*24*1.5*B26</f>
        <v>0</v>
      </c>
      <c r="N26" s="38" t="s">
        <v>25</v>
      </c>
    </row>
    <row r="27" spans="1:14" s="28" customFormat="1" ht="16" customHeight="1">
      <c r="A27" s="16">
        <v>41191</v>
      </c>
      <c r="B27" s="21">
        <v>41030</v>
      </c>
      <c r="C27" s="17">
        <v>0.3666666666666667</v>
      </c>
      <c r="D27" s="46">
        <v>0</v>
      </c>
      <c r="E27" s="46">
        <v>0.5</v>
      </c>
      <c r="F27" s="18">
        <f t="shared" si="13"/>
        <v>0.5</v>
      </c>
      <c r="G27" s="46">
        <v>0.54166666666666663</v>
      </c>
      <c r="H27" s="46">
        <v>0</v>
      </c>
      <c r="I27" s="18">
        <f t="shared" si="14"/>
        <v>0.45833333333333337</v>
      </c>
      <c r="J27" s="19">
        <f t="shared" si="15"/>
        <v>0.95833333333333337</v>
      </c>
      <c r="K27" s="36">
        <f t="shared" si="16"/>
        <v>943690</v>
      </c>
      <c r="L27" s="20">
        <f t="shared" si="12"/>
        <v>0.59166666666666667</v>
      </c>
      <c r="M27" s="36">
        <f t="shared" si="17"/>
        <v>1817629</v>
      </c>
      <c r="N27" s="38"/>
    </row>
    <row r="28" spans="1:14" s="28" customFormat="1" ht="16" customHeight="1">
      <c r="A28" s="16">
        <v>41192</v>
      </c>
      <c r="B28" s="21">
        <v>41030</v>
      </c>
      <c r="C28" s="17">
        <v>0.3666666666666667</v>
      </c>
      <c r="D28" s="46">
        <v>0</v>
      </c>
      <c r="E28" s="46">
        <v>0.5</v>
      </c>
      <c r="F28" s="18">
        <f t="shared" si="13"/>
        <v>0.5</v>
      </c>
      <c r="G28" s="46">
        <v>0.54166666666666663</v>
      </c>
      <c r="H28" s="46">
        <v>0</v>
      </c>
      <c r="I28" s="18">
        <f t="shared" si="14"/>
        <v>0.45833333333333337</v>
      </c>
      <c r="J28" s="19">
        <f t="shared" si="15"/>
        <v>0.95833333333333337</v>
      </c>
      <c r="K28" s="36">
        <f t="shared" si="16"/>
        <v>943690</v>
      </c>
      <c r="L28" s="20">
        <f t="shared" si="12"/>
        <v>0.59166666666666667</v>
      </c>
      <c r="M28" s="36">
        <f t="shared" si="17"/>
        <v>1817629</v>
      </c>
      <c r="N28" s="38"/>
    </row>
    <row r="29" spans="1:14" s="28" customFormat="1" ht="16" customHeight="1">
      <c r="A29" s="16">
        <v>41193</v>
      </c>
      <c r="B29" s="21">
        <v>41030</v>
      </c>
      <c r="C29" s="17">
        <v>0.3666666666666667</v>
      </c>
      <c r="D29" s="46">
        <v>0</v>
      </c>
      <c r="E29" s="46">
        <v>0.5</v>
      </c>
      <c r="F29" s="18">
        <f t="shared" si="13"/>
        <v>0.5</v>
      </c>
      <c r="G29" s="46">
        <v>0.54166666666666663</v>
      </c>
      <c r="H29" s="46">
        <v>0</v>
      </c>
      <c r="I29" s="18">
        <f t="shared" si="14"/>
        <v>0.45833333333333337</v>
      </c>
      <c r="J29" s="19">
        <f t="shared" si="15"/>
        <v>0.95833333333333337</v>
      </c>
      <c r="K29" s="36">
        <f t="shared" si="16"/>
        <v>943690</v>
      </c>
      <c r="L29" s="20">
        <f t="shared" si="12"/>
        <v>0.59166666666666667</v>
      </c>
      <c r="M29" s="36">
        <f t="shared" si="17"/>
        <v>1817629</v>
      </c>
      <c r="N29" s="38"/>
    </row>
    <row r="30" spans="1:14" s="28" customFormat="1" ht="16" customHeight="1">
      <c r="A30" s="16">
        <v>41194</v>
      </c>
      <c r="B30" s="21">
        <v>41030</v>
      </c>
      <c r="C30" s="17">
        <v>0.3666666666666667</v>
      </c>
      <c r="D30" s="46">
        <v>0</v>
      </c>
      <c r="E30" s="46">
        <v>0.5</v>
      </c>
      <c r="F30" s="18">
        <f t="shared" si="13"/>
        <v>0.5</v>
      </c>
      <c r="G30" s="46">
        <v>0.54166666666666663</v>
      </c>
      <c r="H30" s="46">
        <v>0</v>
      </c>
      <c r="I30" s="18">
        <f t="shared" si="14"/>
        <v>0.45833333333333337</v>
      </c>
      <c r="J30" s="19">
        <f t="shared" si="15"/>
        <v>0.95833333333333337</v>
      </c>
      <c r="K30" s="36">
        <f t="shared" si="16"/>
        <v>943690</v>
      </c>
      <c r="L30" s="20">
        <f t="shared" si="12"/>
        <v>0.59166666666666667</v>
      </c>
      <c r="M30" s="36">
        <f t="shared" si="17"/>
        <v>1817629</v>
      </c>
      <c r="N30" s="38"/>
    </row>
    <row r="31" spans="1:14" s="28" customFormat="1" ht="16" customHeight="1">
      <c r="A31" s="16">
        <v>41195</v>
      </c>
      <c r="B31" s="21">
        <v>41030</v>
      </c>
      <c r="C31" s="17">
        <v>0.3666666666666667</v>
      </c>
      <c r="D31" s="46">
        <v>0</v>
      </c>
      <c r="E31" s="46">
        <v>0.5</v>
      </c>
      <c r="F31" s="18">
        <f t="shared" si="13"/>
        <v>0.5</v>
      </c>
      <c r="G31" s="46">
        <v>0.54166666666666663</v>
      </c>
      <c r="H31" s="46">
        <v>0</v>
      </c>
      <c r="I31" s="18">
        <f t="shared" si="14"/>
        <v>0.45833333333333337</v>
      </c>
      <c r="J31" s="19">
        <f t="shared" si="15"/>
        <v>0.95833333333333337</v>
      </c>
      <c r="K31" s="36">
        <f t="shared" si="16"/>
        <v>943690</v>
      </c>
      <c r="L31" s="20">
        <f t="shared" si="12"/>
        <v>0.59166666666666667</v>
      </c>
      <c r="M31" s="36">
        <f t="shared" si="17"/>
        <v>1817629</v>
      </c>
      <c r="N31" s="38"/>
    </row>
    <row r="32" spans="1:14" s="28" customFormat="1" ht="16" customHeight="1">
      <c r="A32" s="16">
        <v>41196</v>
      </c>
      <c r="B32" s="21">
        <v>41030</v>
      </c>
      <c r="C32" s="17"/>
      <c r="D32" s="46">
        <v>0</v>
      </c>
      <c r="E32" s="46">
        <v>0</v>
      </c>
      <c r="F32" s="18">
        <f t="shared" si="13"/>
        <v>0</v>
      </c>
      <c r="G32" s="46">
        <v>0</v>
      </c>
      <c r="H32" s="46">
        <v>0</v>
      </c>
      <c r="I32" s="18">
        <f t="shared" si="14"/>
        <v>0</v>
      </c>
      <c r="J32" s="19">
        <f t="shared" si="15"/>
        <v>0</v>
      </c>
      <c r="K32" s="36">
        <f t="shared" si="16"/>
        <v>0</v>
      </c>
      <c r="L32" s="20">
        <f t="shared" si="12"/>
        <v>0</v>
      </c>
      <c r="M32" s="36">
        <f t="shared" si="17"/>
        <v>0</v>
      </c>
      <c r="N32" s="38" t="s">
        <v>26</v>
      </c>
    </row>
    <row r="33" spans="1:14" s="28" customFormat="1" ht="16" customHeight="1">
      <c r="A33" s="16">
        <v>41197</v>
      </c>
      <c r="B33" s="21">
        <v>41030</v>
      </c>
      <c r="C33" s="17"/>
      <c r="D33" s="46">
        <v>0</v>
      </c>
      <c r="E33" s="46">
        <v>0</v>
      </c>
      <c r="F33" s="18">
        <f t="shared" ref="F33:F34" si="18">MOD(E33-D33,1)</f>
        <v>0</v>
      </c>
      <c r="G33" s="46">
        <v>0</v>
      </c>
      <c r="H33" s="46">
        <v>0</v>
      </c>
      <c r="I33" s="18">
        <f t="shared" ref="I33:I34" si="19">MOD(H33-G33,1)</f>
        <v>0</v>
      </c>
      <c r="J33" s="19">
        <f t="shared" ref="J33:J34" si="20">F33+I33</f>
        <v>0</v>
      </c>
      <c r="K33" s="36">
        <f t="shared" ref="K33:K34" si="21">(J33*24)*B33</f>
        <v>0</v>
      </c>
      <c r="L33" s="20">
        <f t="shared" si="12"/>
        <v>0</v>
      </c>
      <c r="M33" s="37"/>
      <c r="N33" s="38" t="s">
        <v>25</v>
      </c>
    </row>
    <row r="34" spans="1:14" s="28" customFormat="1" ht="16" customHeight="1">
      <c r="A34" s="16">
        <v>41198</v>
      </c>
      <c r="B34" s="21">
        <v>41030</v>
      </c>
      <c r="C34" s="17">
        <v>0.3666666666666667</v>
      </c>
      <c r="D34" s="46">
        <v>0</v>
      </c>
      <c r="E34" s="46">
        <v>0.5</v>
      </c>
      <c r="F34" s="18">
        <f t="shared" si="18"/>
        <v>0.5</v>
      </c>
      <c r="G34" s="46">
        <v>0.54166666666666663</v>
      </c>
      <c r="H34" s="46">
        <v>0</v>
      </c>
      <c r="I34" s="18">
        <f t="shared" si="19"/>
        <v>0.45833333333333337</v>
      </c>
      <c r="J34" s="19">
        <f t="shared" si="20"/>
        <v>0.95833333333333337</v>
      </c>
      <c r="K34" s="36">
        <f t="shared" si="21"/>
        <v>943690</v>
      </c>
      <c r="L34" s="20">
        <f t="shared" si="12"/>
        <v>0.59166666666666667</v>
      </c>
      <c r="M34" s="37"/>
      <c r="N34" s="38"/>
    </row>
    <row r="35" spans="1:14" s="28" customFormat="1" ht="16" customHeight="1">
      <c r="A35" s="16">
        <v>41199</v>
      </c>
      <c r="B35" s="21"/>
      <c r="C35" s="17">
        <v>0.3666666666666667</v>
      </c>
      <c r="D35" s="46">
        <v>0</v>
      </c>
      <c r="E35" s="46">
        <v>0.5</v>
      </c>
      <c r="F35" s="18">
        <f t="shared" ref="F35:F36" si="22">MOD(E35-D35,1)</f>
        <v>0.5</v>
      </c>
      <c r="G35" s="46">
        <v>0.54166666666666663</v>
      </c>
      <c r="H35" s="46">
        <v>0</v>
      </c>
      <c r="I35" s="18">
        <f t="shared" ref="I35:I36" si="23">MOD(H35-G35,1)</f>
        <v>0.45833333333333337</v>
      </c>
      <c r="J35" s="19">
        <f t="shared" ref="J35:J36" si="24">F35+I35</f>
        <v>0.95833333333333337</v>
      </c>
      <c r="K35" s="36">
        <f t="shared" ref="K35:K36" si="25">(J35*24)*B35</f>
        <v>0</v>
      </c>
      <c r="L35" s="20">
        <f t="shared" ref="L35:L36" si="26">J35-C35</f>
        <v>0.59166666666666667</v>
      </c>
      <c r="M35" s="37"/>
      <c r="N35" s="38"/>
    </row>
    <row r="36" spans="1:14" s="28" customFormat="1" ht="16" customHeight="1">
      <c r="A36" s="16">
        <v>41200</v>
      </c>
      <c r="B36" s="21"/>
      <c r="C36" s="17">
        <v>0.3666666666666667</v>
      </c>
      <c r="D36" s="46">
        <v>0</v>
      </c>
      <c r="E36" s="46">
        <v>0.5</v>
      </c>
      <c r="F36" s="18">
        <f t="shared" si="22"/>
        <v>0.5</v>
      </c>
      <c r="G36" s="46">
        <v>0.54166666666666663</v>
      </c>
      <c r="H36" s="46">
        <v>0</v>
      </c>
      <c r="I36" s="18">
        <f t="shared" si="23"/>
        <v>0.45833333333333337</v>
      </c>
      <c r="J36" s="19">
        <f t="shared" si="24"/>
        <v>0.95833333333333337</v>
      </c>
      <c r="K36" s="36">
        <f t="shared" si="25"/>
        <v>0</v>
      </c>
      <c r="L36" s="20">
        <f t="shared" si="26"/>
        <v>0.59166666666666667</v>
      </c>
      <c r="M36" s="37"/>
      <c r="N36" s="38"/>
    </row>
    <row r="37" spans="1:14" s="28" customFormat="1" ht="16" customHeight="1" thickBot="1">
      <c r="A37" s="16">
        <v>41201</v>
      </c>
      <c r="B37" s="21"/>
      <c r="C37" s="17">
        <v>0.3666666666666667</v>
      </c>
      <c r="D37" s="46">
        <v>0</v>
      </c>
      <c r="E37" s="46">
        <v>0.5</v>
      </c>
      <c r="F37" s="18">
        <f t="shared" ref="F37" si="27">MOD(E37-D37,1)</f>
        <v>0.5</v>
      </c>
      <c r="G37" s="46">
        <v>0.54166666666666663</v>
      </c>
      <c r="H37" s="46">
        <v>0.82361111111111107</v>
      </c>
      <c r="I37" s="18">
        <f t="shared" ref="I37" si="28">MOD(H37-G37,1)</f>
        <v>0.28194444444444444</v>
      </c>
      <c r="J37" s="19">
        <f t="shared" ref="J37" si="29">F37+I37</f>
        <v>0.78194444444444444</v>
      </c>
      <c r="K37" s="36">
        <f t="shared" ref="K37" si="30">(J37*24)*B37</f>
        <v>0</v>
      </c>
      <c r="L37" s="20">
        <f t="shared" ref="L37" si="31">J37-C37</f>
        <v>0.41527777777777775</v>
      </c>
      <c r="M37" s="37"/>
      <c r="N37" s="38"/>
    </row>
    <row r="38" spans="1:14" s="28" customFormat="1" ht="15" thickTop="1">
      <c r="A38" s="33"/>
      <c r="B38" s="31"/>
      <c r="C38" s="34"/>
      <c r="D38" s="31"/>
      <c r="E38" s="31"/>
      <c r="F38" s="31"/>
      <c r="G38" s="31"/>
      <c r="H38" s="31"/>
      <c r="I38" s="31"/>
      <c r="J38" s="43" t="s">
        <v>17</v>
      </c>
      <c r="K38" s="44"/>
      <c r="L38" s="45">
        <f>SUM(L8:L37)</f>
        <v>12.840277777777779</v>
      </c>
      <c r="M38" s="44"/>
      <c r="N38" s="45">
        <f>SUM(N8:N37)</f>
        <v>0</v>
      </c>
    </row>
    <row r="39" spans="1:14" s="28" customFormat="1" ht="15" thickBot="1">
      <c r="A39" s="29"/>
      <c r="B39" s="30"/>
      <c r="C39" s="30"/>
      <c r="D39" s="30"/>
      <c r="E39" s="30"/>
      <c r="F39" s="30"/>
      <c r="G39" s="30"/>
      <c r="H39" s="30"/>
      <c r="I39" s="30"/>
      <c r="J39" s="39" t="s">
        <v>18</v>
      </c>
      <c r="K39" s="40"/>
      <c r="L39" s="41">
        <f>L38-N38</f>
        <v>12.840277777777779</v>
      </c>
      <c r="M39" s="40"/>
      <c r="N39" s="42"/>
    </row>
    <row r="40" spans="1:14" s="28" customFormat="1" ht="15" thickTop="1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9"/>
    </row>
    <row r="41" spans="1:14" s="28" customFormat="1" ht="15" thickBot="1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9"/>
    </row>
    <row r="42" spans="1:14" s="28" customFormat="1" ht="16" thickTop="1" thickBot="1">
      <c r="A42" s="29"/>
      <c r="B42" s="30"/>
      <c r="C42" s="30"/>
      <c r="D42" s="30"/>
      <c r="E42" s="30"/>
      <c r="F42" s="30"/>
      <c r="G42" s="30"/>
      <c r="H42" s="30"/>
      <c r="I42" s="30"/>
      <c r="J42" s="22" t="s">
        <v>19</v>
      </c>
      <c r="K42" s="23"/>
      <c r="L42" s="23"/>
      <c r="M42" s="23"/>
      <c r="N42" s="24"/>
    </row>
    <row r="43" spans="1:14" s="28" customFormat="1" ht="16" thickTop="1" thickBot="1">
      <c r="A43" s="29"/>
      <c r="B43" s="30"/>
      <c r="C43" s="25"/>
      <c r="D43" s="31"/>
      <c r="E43" s="50"/>
      <c r="F43" s="50"/>
      <c r="G43" s="50"/>
      <c r="H43" s="31"/>
      <c r="I43" s="31"/>
      <c r="J43" s="50"/>
      <c r="K43" s="50"/>
      <c r="L43" s="50"/>
      <c r="M43" s="30"/>
      <c r="N43" s="29"/>
    </row>
    <row r="44" spans="1:14" s="28" customFormat="1" ht="16" thickTop="1" thickBot="1">
      <c r="A44" s="29"/>
      <c r="B44" s="30"/>
      <c r="C44" s="30"/>
      <c r="D44" s="30"/>
      <c r="E44" s="30"/>
      <c r="F44" s="30"/>
      <c r="G44" s="30"/>
      <c r="H44" s="30"/>
      <c r="I44" s="30"/>
      <c r="J44" s="22" t="s">
        <v>20</v>
      </c>
      <c r="K44" s="23"/>
      <c r="L44" s="23"/>
      <c r="M44" s="23"/>
      <c r="N44" s="26"/>
    </row>
    <row r="45" spans="1:14" s="28" customFormat="1" ht="15" thickTop="1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29"/>
    </row>
    <row r="46" spans="1:14" s="28" customFormat="1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29"/>
    </row>
    <row r="47" spans="1:14" s="28" customFormat="1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29"/>
    </row>
    <row r="48" spans="1:14" s="28" customFormat="1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29"/>
    </row>
    <row r="49" spans="1:14" s="28" customFormat="1" ht="15" thickBot="1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29"/>
    </row>
    <row r="50" spans="1:14" s="28" customFormat="1">
      <c r="A50" s="29"/>
      <c r="B50" s="30"/>
      <c r="C50" s="27" t="s">
        <v>21</v>
      </c>
      <c r="D50" s="30"/>
      <c r="E50" s="51" t="s">
        <v>22</v>
      </c>
      <c r="F50" s="51"/>
      <c r="G50" s="51"/>
      <c r="H50" s="30"/>
      <c r="I50" s="30"/>
      <c r="J50" s="51" t="s">
        <v>23</v>
      </c>
      <c r="K50" s="51"/>
      <c r="L50" s="51"/>
      <c r="M50" s="30"/>
      <c r="N50" s="29"/>
    </row>
    <row r="51" spans="1:14" s="28" customFormat="1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29"/>
    </row>
    <row r="52" spans="1:14" s="28" customForma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29"/>
    </row>
    <row r="53" spans="1:14" s="28" customFormat="1">
      <c r="A53" s="32"/>
      <c r="N53" s="32"/>
    </row>
    <row r="54" spans="1:14" s="28" customFormat="1">
      <c r="A54" s="32"/>
      <c r="N54" s="32"/>
    </row>
    <row r="55" spans="1:14" s="28" customFormat="1">
      <c r="A55" s="32"/>
      <c r="N55" s="32"/>
    </row>
    <row r="56" spans="1:14" s="28" customFormat="1">
      <c r="A56" s="32"/>
      <c r="N56" s="32"/>
    </row>
    <row r="86" spans="3:3">
      <c r="C86" s="1" t="s">
        <v>24</v>
      </c>
    </row>
  </sheetData>
  <mergeCells count="11">
    <mergeCell ref="E43:G43"/>
    <mergeCell ref="J43:L43"/>
    <mergeCell ref="E50:G50"/>
    <mergeCell ref="J50:L50"/>
    <mergeCell ref="A1:M1"/>
    <mergeCell ref="L4:N4"/>
    <mergeCell ref="C5:F5"/>
    <mergeCell ref="G5:I5"/>
    <mergeCell ref="J5:N6"/>
    <mergeCell ref="D6:F6"/>
    <mergeCell ref="G6:I6"/>
  </mergeCells>
  <conditionalFormatting sqref="N38 M8:M9 L8:L39">
    <cfRule type="cellIs" dxfId="62" priority="528" stopIfTrue="1" operator="greaterThan">
      <formula>0</formula>
    </cfRule>
  </conditionalFormatting>
  <conditionalFormatting sqref="N38">
    <cfRule type="cellIs" dxfId="61" priority="527" operator="greaterThan">
      <formula>30</formula>
    </cfRule>
  </conditionalFormatting>
  <conditionalFormatting sqref="L38 N38">
    <cfRule type="cellIs" dxfId="60" priority="526" operator="greaterThan">
      <formula>30</formula>
    </cfRule>
  </conditionalFormatting>
  <conditionalFormatting sqref="L39">
    <cfRule type="cellIs" dxfId="59" priority="523" operator="greaterThan">
      <formula>1.25</formula>
    </cfRule>
    <cfRule type="cellIs" dxfId="58" priority="524" operator="greaterThan">
      <formula>30</formula>
    </cfRule>
    <cfRule type="cellIs" dxfId="57" priority="525" operator="greaterThan">
      <formula>30</formula>
    </cfRule>
  </conditionalFormatting>
  <conditionalFormatting sqref="L8:M9 L9:L10">
    <cfRule type="cellIs" dxfId="56" priority="519" operator="lessThan">
      <formula>-0.01</formula>
    </cfRule>
  </conditionalFormatting>
  <conditionalFormatting sqref="L8:L37">
    <cfRule type="cellIs" dxfId="55" priority="518" operator="lessThan">
      <formula>-0.01</formula>
    </cfRule>
  </conditionalFormatting>
  <conditionalFormatting sqref="L8:L10">
    <cfRule type="expression" dxfId="54" priority="515">
      <formula>$N$10</formula>
    </cfRule>
    <cfRule type="containsBlanks" priority="516">
      <formula>LEN(TRIM(L8))=0</formula>
    </cfRule>
    <cfRule type="cellIs" dxfId="53" priority="517" operator="between">
      <formula>$N$10</formula>
      <formula>$N$10</formula>
    </cfRule>
  </conditionalFormatting>
  <conditionalFormatting sqref="L38">
    <cfRule type="cellIs" dxfId="52" priority="503" operator="greaterThan">
      <formula>30</formula>
    </cfRule>
  </conditionalFormatting>
  <conditionalFormatting sqref="L39">
    <cfRule type="cellIs" dxfId="51" priority="500" operator="greaterThan">
      <formula>1.25</formula>
    </cfRule>
    <cfRule type="cellIs" dxfId="50" priority="501" operator="greaterThan">
      <formula>30</formula>
    </cfRule>
    <cfRule type="cellIs" dxfId="49" priority="502" operator="greaterThan">
      <formula>30</formula>
    </cfRule>
  </conditionalFormatting>
  <conditionalFormatting sqref="L8:M9 L9:L10">
    <cfRule type="cellIs" dxfId="48" priority="498" operator="lessThan">
      <formula>-0.01</formula>
    </cfRule>
  </conditionalFormatting>
  <conditionalFormatting sqref="L8:M9 L9:L10">
    <cfRule type="cellIs" dxfId="47" priority="497" operator="lessThan">
      <formula>-0.01</formula>
    </cfRule>
  </conditionalFormatting>
  <conditionalFormatting sqref="L8:M9 L9:L10">
    <cfRule type="expression" dxfId="46" priority="494">
      <formula>$N$10</formula>
    </cfRule>
    <cfRule type="containsBlanks" priority="495">
      <formula>LEN(TRIM(L8))=0</formula>
    </cfRule>
    <cfRule type="cellIs" dxfId="45" priority="496" operator="between">
      <formula>$N$10</formula>
      <formula>$N$10</formula>
    </cfRule>
  </conditionalFormatting>
  <conditionalFormatting sqref="L8:M9 L9:L10">
    <cfRule type="cellIs" dxfId="44" priority="493" operator="lessThan">
      <formula>-0.01</formula>
    </cfRule>
  </conditionalFormatting>
  <conditionalFormatting sqref="L8:M9 L9:L10">
    <cfRule type="cellIs" dxfId="43" priority="492" operator="lessThan">
      <formula>-0.01</formula>
    </cfRule>
  </conditionalFormatting>
  <conditionalFormatting sqref="L8:M9 L9:L10">
    <cfRule type="cellIs" dxfId="42" priority="491" operator="lessThan">
      <formula>-0.01</formula>
    </cfRule>
  </conditionalFormatting>
  <conditionalFormatting sqref="L8:M9 L9:L10">
    <cfRule type="cellIs" dxfId="41" priority="490" operator="lessThan">
      <formula>-0.01</formula>
    </cfRule>
  </conditionalFormatting>
  <conditionalFormatting sqref="L8:M9 L9:L10">
    <cfRule type="cellIs" dxfId="40" priority="489" stopIfTrue="1" operator="greaterThan">
      <formula>0</formula>
    </cfRule>
  </conditionalFormatting>
  <conditionalFormatting sqref="L8:M9 L9:L10">
    <cfRule type="cellIs" dxfId="39" priority="488" operator="lessThan">
      <formula>-0.01</formula>
    </cfRule>
  </conditionalFormatting>
  <conditionalFormatting sqref="L8:M9 L9:L10">
    <cfRule type="cellIs" dxfId="38" priority="487" operator="lessThan">
      <formula>-0.01</formula>
    </cfRule>
  </conditionalFormatting>
  <conditionalFormatting sqref="L8:L37">
    <cfRule type="cellIs" dxfId="37" priority="486" operator="lessThan">
      <formula>-0.01</formula>
    </cfRule>
  </conditionalFormatting>
  <conditionalFormatting sqref="L8:L37">
    <cfRule type="cellIs" dxfId="36" priority="485" operator="lessThan">
      <formula>-0.01</formula>
    </cfRule>
  </conditionalFormatting>
  <conditionalFormatting sqref="L8:L37">
    <cfRule type="cellIs" dxfId="35" priority="484" operator="lessThan">
      <formula>-0.01</formula>
    </cfRule>
  </conditionalFormatting>
  <conditionalFormatting sqref="L8:L37">
    <cfRule type="expression" dxfId="34" priority="481">
      <formula>$N$10</formula>
    </cfRule>
    <cfRule type="containsBlanks" priority="482">
      <formula>LEN(TRIM(L8))=0</formula>
    </cfRule>
    <cfRule type="cellIs" dxfId="33" priority="483" operator="between">
      <formula>$N$10</formula>
      <formula>$N$10</formula>
    </cfRule>
  </conditionalFormatting>
  <conditionalFormatting sqref="L8:L37">
    <cfRule type="cellIs" dxfId="32" priority="480" operator="lessThan">
      <formula>-0.01</formula>
    </cfRule>
  </conditionalFormatting>
  <conditionalFormatting sqref="L8:L37">
    <cfRule type="cellIs" dxfId="31" priority="479" operator="lessThan">
      <formula>-0.01</formula>
    </cfRule>
  </conditionalFormatting>
  <conditionalFormatting sqref="L8:L37">
    <cfRule type="cellIs" dxfId="30" priority="478" operator="lessThan">
      <formula>-0.01</formula>
    </cfRule>
  </conditionalFormatting>
  <conditionalFormatting sqref="L8:L37">
    <cfRule type="cellIs" dxfId="29" priority="477" operator="lessThan">
      <formula>-0.01</formula>
    </cfRule>
  </conditionalFormatting>
  <conditionalFormatting sqref="L8:L37">
    <cfRule type="cellIs" dxfId="28" priority="476" stopIfTrue="1" operator="greaterThan">
      <formula>0</formula>
    </cfRule>
  </conditionalFormatting>
  <conditionalFormatting sqref="L8:L37">
    <cfRule type="cellIs" dxfId="27" priority="475" operator="lessThan">
      <formula>-0.01</formula>
    </cfRule>
  </conditionalFormatting>
  <conditionalFormatting sqref="L8:L37">
    <cfRule type="cellIs" dxfId="26" priority="474" operator="lessThan">
      <formula>-0.01</formula>
    </cfRule>
  </conditionalFormatting>
  <conditionalFormatting sqref="N25:N26 N8:N22">
    <cfRule type="containsText" dxfId="25" priority="100" operator="containsText" text="ATESTADO">
      <formula>NOT(ISERROR(SEARCH("ATESTADO",N8)))</formula>
    </cfRule>
  </conditionalFormatting>
  <conditionalFormatting sqref="L8:M9 L9:L10">
    <cfRule type="cellIs" dxfId="24" priority="60" operator="lessThan">
      <formula>-0.01</formula>
    </cfRule>
  </conditionalFormatting>
  <conditionalFormatting sqref="L8:M9 L9:L10">
    <cfRule type="expression" dxfId="23" priority="57">
      <formula>$N$10</formula>
    </cfRule>
    <cfRule type="containsBlanks" priority="58">
      <formula>LEN(TRIM(L8))=0</formula>
    </cfRule>
    <cfRule type="cellIs" dxfId="22" priority="59" operator="between">
      <formula>$N$10</formula>
      <formula>$N$10</formula>
    </cfRule>
  </conditionalFormatting>
  <conditionalFormatting sqref="L8:M9 L9:L10">
    <cfRule type="cellIs" dxfId="21" priority="56" operator="lessThan">
      <formula>-0.01</formula>
    </cfRule>
  </conditionalFormatting>
  <conditionalFormatting sqref="L8:M9 L9:L10">
    <cfRule type="cellIs" dxfId="20" priority="55" operator="lessThan">
      <formula>-0.01</formula>
    </cfRule>
  </conditionalFormatting>
  <conditionalFormatting sqref="L8:M9 L9:L10">
    <cfRule type="cellIs" dxfId="19" priority="54" operator="lessThan">
      <formula>-0.01</formula>
    </cfRule>
  </conditionalFormatting>
  <conditionalFormatting sqref="L8:M9 L9:L10">
    <cfRule type="expression" dxfId="18" priority="51">
      <formula>$N$10</formula>
    </cfRule>
    <cfRule type="containsBlanks" priority="52">
      <formula>LEN(TRIM(L8))=0</formula>
    </cfRule>
    <cfRule type="cellIs" dxfId="17" priority="53" operator="between">
      <formula>$N$10</formula>
      <formula>$N$10</formula>
    </cfRule>
  </conditionalFormatting>
  <conditionalFormatting sqref="L8:M9 L9:L10">
    <cfRule type="cellIs" dxfId="16" priority="50" operator="lessThan">
      <formula>-0.01</formula>
    </cfRule>
  </conditionalFormatting>
  <conditionalFormatting sqref="L8:M9 L9:L10">
    <cfRule type="cellIs" dxfId="15" priority="49" operator="lessThan">
      <formula>-0.01</formula>
    </cfRule>
  </conditionalFormatting>
  <conditionalFormatting sqref="L8:M9 L9:L10">
    <cfRule type="cellIs" dxfId="14" priority="48" operator="lessThan">
      <formula>-0.01</formula>
    </cfRule>
  </conditionalFormatting>
  <conditionalFormatting sqref="L8:M9 L9:L10">
    <cfRule type="cellIs" dxfId="13" priority="47" operator="lessThan">
      <formula>-0.01</formula>
    </cfRule>
  </conditionalFormatting>
  <conditionalFormatting sqref="L8:M9 L9:L10">
    <cfRule type="cellIs" dxfId="12" priority="46" stopIfTrue="1" operator="greaterThan">
      <formula>0</formula>
    </cfRule>
  </conditionalFormatting>
  <conditionalFormatting sqref="L8:M9 L9:L10">
    <cfRule type="cellIs" dxfId="11" priority="45" operator="lessThan">
      <formula>-0.01</formula>
    </cfRule>
  </conditionalFormatting>
  <conditionalFormatting sqref="L8:M9 L9:L10">
    <cfRule type="cellIs" dxfId="10" priority="44" operator="lessThan">
      <formula>-0.01</formula>
    </cfRule>
  </conditionalFormatting>
  <conditionalFormatting sqref="N37">
    <cfRule type="containsText" dxfId="9" priority="29" operator="containsText" text="ATESTADO">
      <formula>NOT(ISERROR(SEARCH("ATESTADO",N37)))</formula>
    </cfRule>
  </conditionalFormatting>
  <conditionalFormatting sqref="N37">
    <cfRule type="containsText" dxfId="8" priority="28" operator="containsText" text="ATESTADO">
      <formula>NOT(ISERROR(SEARCH("ATESTADO",N37)))</formula>
    </cfRule>
  </conditionalFormatting>
  <conditionalFormatting sqref="N23">
    <cfRule type="containsText" dxfId="7" priority="9" operator="containsText" text="ATESTADO">
      <formula>NOT(ISERROR(SEARCH("ATESTADO",N23)))</formula>
    </cfRule>
  </conditionalFormatting>
  <conditionalFormatting sqref="N30">
    <cfRule type="containsText" dxfId="6" priority="8" operator="containsText" text="ATESTADO">
      <formula>NOT(ISERROR(SEARCH("ATESTADO",N30)))</formula>
    </cfRule>
  </conditionalFormatting>
  <conditionalFormatting sqref="N27:N29">
    <cfRule type="containsText" dxfId="5" priority="7" operator="containsText" text="ATESTADO">
      <formula>NOT(ISERROR(SEARCH("ATESTADO",N27)))</formula>
    </cfRule>
  </conditionalFormatting>
  <conditionalFormatting sqref="N34">
    <cfRule type="containsText" dxfId="4" priority="6" operator="containsText" text="ATESTADO">
      <formula>NOT(ISERROR(SEARCH("ATESTADO",N34)))</formula>
    </cfRule>
  </conditionalFormatting>
  <conditionalFormatting sqref="N24">
    <cfRule type="containsText" dxfId="3" priority="5" operator="containsText" text="ATESTADO">
      <formula>NOT(ISERROR(SEARCH("ATESTADO",N24)))</formula>
    </cfRule>
  </conditionalFormatting>
  <conditionalFormatting sqref="N31">
    <cfRule type="containsText" dxfId="2" priority="4" operator="containsText" text="ATESTADO">
      <formula>NOT(ISERROR(SEARCH("ATESTADO",N31)))</formula>
    </cfRule>
  </conditionalFormatting>
  <conditionalFormatting sqref="N32:N33">
    <cfRule type="containsText" dxfId="1" priority="2" operator="containsText" text="ATESTADO">
      <formula>NOT(ISERROR(SEARCH("ATESTADO",N32)))</formula>
    </cfRule>
  </conditionalFormatting>
  <conditionalFormatting sqref="N35:N36">
    <cfRule type="containsText" dxfId="0" priority="1" operator="containsText" text="ATESTADO">
      <formula>NOT(ISERROR(SEARCH("ATESTADO",N35)))</formula>
    </cfRule>
  </conditionalFormatting>
  <pageMargins left="0" right="0" top="0.19685039370078741" bottom="0.19685039370078741" header="0.31496062992125984" footer="0.31496062992125984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MARÇO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GUIMARAES</dc:creator>
  <cp:lastModifiedBy>Stq</cp:lastModifiedBy>
  <cp:lastPrinted>2016-05-24T14:03:55Z</cp:lastPrinted>
  <dcterms:created xsi:type="dcterms:W3CDTF">2012-06-01T11:23:16Z</dcterms:created>
  <dcterms:modified xsi:type="dcterms:W3CDTF">2016-10-21T21:10:52Z</dcterms:modified>
</cp:coreProperties>
</file>