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Ronald Fernando\dauruxu\basesDatos\"/>
    </mc:Choice>
  </mc:AlternateContent>
  <xr:revisionPtr revIDLastSave="0" documentId="13_ncr:1_{21570558-C7FF-4316-9B01-6F7FA13E501D}" xr6:coauthVersionLast="45" xr6:coauthVersionMax="45" xr10:uidLastSave="{00000000-0000-0000-0000-000000000000}"/>
  <bookViews>
    <workbookView xWindow="-108" yWindow="-108" windowWidth="23256" windowHeight="12576" xr2:uid="{4CEA32E9-E774-444D-8AB5-ED43118B390E}"/>
  </bookViews>
  <sheets>
    <sheet name="Bancos" sheetId="1" r:id="rId1"/>
    <sheet name="CriteriosBasesDatos" sheetId="2" r:id="rId2"/>
    <sheet name="EvaluaciónBancos" sheetId="6" r:id="rId3"/>
    <sheet name="Herramientas" sheetId="5" r:id="rId4"/>
    <sheet name="CriteriosHerramientas" sheetId="3" r:id="rId5"/>
  </sheets>
  <definedNames>
    <definedName name="_xlnm._FilterDatabase" localSheetId="0" hidden="1">Bancos!$A$1:$M$15</definedName>
    <definedName name="_xlnm._FilterDatabase" localSheetId="2" hidden="1">EvaluaciónBancos!$A$3:$BB$18</definedName>
    <definedName name="_xlnm._FilterDatabase" localSheetId="3" hidden="1">Herramientas!$A$1:$F$2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S8" i="6" l="1"/>
  <c r="AS5" i="6"/>
  <c r="AT5" i="6"/>
  <c r="AU5" i="6"/>
  <c r="AS6" i="6"/>
  <c r="AT6" i="6"/>
  <c r="AU6" i="6"/>
  <c r="AS7" i="6"/>
  <c r="AT7" i="6"/>
  <c r="AU7" i="6"/>
  <c r="AT8" i="6"/>
  <c r="AU8" i="6"/>
  <c r="AS9" i="6"/>
  <c r="AT9" i="6"/>
  <c r="AU9" i="6"/>
  <c r="AS10" i="6"/>
  <c r="AT10" i="6"/>
  <c r="AU10" i="6"/>
  <c r="AS11" i="6"/>
  <c r="AT11" i="6"/>
  <c r="AU11" i="6"/>
  <c r="AS12" i="6"/>
  <c r="AT12" i="6"/>
  <c r="AU12" i="6"/>
  <c r="AS13" i="6"/>
  <c r="AT13" i="6"/>
  <c r="AU13" i="6"/>
  <c r="AS14" i="6"/>
  <c r="AT14" i="6"/>
  <c r="AU14" i="6"/>
  <c r="AS15" i="6"/>
  <c r="AT15" i="6"/>
  <c r="AU15" i="6"/>
  <c r="AS16" i="6"/>
  <c r="AT16" i="6"/>
  <c r="AU16" i="6"/>
  <c r="AS17" i="6"/>
  <c r="AT17" i="6"/>
  <c r="AU17" i="6"/>
  <c r="AS18" i="6"/>
  <c r="AT18" i="6"/>
  <c r="AU18" i="6"/>
  <c r="AT4" i="6"/>
  <c r="AU4" i="6"/>
  <c r="AS4" i="6"/>
  <c r="AL5" i="6"/>
  <c r="AM5" i="6"/>
  <c r="AN5" i="6"/>
  <c r="AL6" i="6"/>
  <c r="AM6" i="6"/>
  <c r="AN6" i="6"/>
  <c r="AL7" i="6"/>
  <c r="AM7" i="6"/>
  <c r="AN7" i="6"/>
  <c r="AL8" i="6"/>
  <c r="AM8" i="6"/>
  <c r="AN8" i="6"/>
  <c r="AL9" i="6"/>
  <c r="AM9" i="6"/>
  <c r="AN9" i="6"/>
  <c r="AL10" i="6"/>
  <c r="AM10" i="6"/>
  <c r="AN10" i="6"/>
  <c r="AL11" i="6"/>
  <c r="AM11" i="6"/>
  <c r="AN11" i="6"/>
  <c r="AL12" i="6"/>
  <c r="AM12" i="6"/>
  <c r="AN12" i="6"/>
  <c r="AL13" i="6"/>
  <c r="AM13" i="6"/>
  <c r="AN13" i="6"/>
  <c r="AL14" i="6"/>
  <c r="AM14" i="6"/>
  <c r="AN14" i="6"/>
  <c r="AL15" i="6"/>
  <c r="AM15" i="6"/>
  <c r="AN15" i="6"/>
  <c r="AL16" i="6"/>
  <c r="AM16" i="6"/>
  <c r="AN16" i="6"/>
  <c r="AL17" i="6"/>
  <c r="AM17" i="6"/>
  <c r="AN17" i="6"/>
  <c r="AL18" i="6"/>
  <c r="AM18" i="6"/>
  <c r="AN18" i="6"/>
  <c r="AN4" i="6"/>
  <c r="AM4" i="6"/>
  <c r="AL4" i="6"/>
  <c r="AA5" i="6"/>
  <c r="AB5" i="6"/>
  <c r="AC5" i="6"/>
  <c r="AD5" i="6"/>
  <c r="AE5" i="6"/>
  <c r="AF5" i="6"/>
  <c r="AG5" i="6"/>
  <c r="AA6" i="6"/>
  <c r="AB6" i="6"/>
  <c r="AC6" i="6"/>
  <c r="AD6" i="6"/>
  <c r="AE6" i="6"/>
  <c r="AF6" i="6"/>
  <c r="AG6" i="6"/>
  <c r="AA7" i="6"/>
  <c r="AB7" i="6"/>
  <c r="AC7" i="6"/>
  <c r="AD7" i="6"/>
  <c r="AE7" i="6"/>
  <c r="AF7" i="6"/>
  <c r="AG7" i="6"/>
  <c r="AA8" i="6"/>
  <c r="AB8" i="6"/>
  <c r="AC8" i="6"/>
  <c r="AD8" i="6"/>
  <c r="AE8" i="6"/>
  <c r="AF8" i="6"/>
  <c r="AG8" i="6"/>
  <c r="AA9" i="6"/>
  <c r="AB9" i="6"/>
  <c r="AC9" i="6"/>
  <c r="AD9" i="6"/>
  <c r="AE9" i="6"/>
  <c r="AF9" i="6"/>
  <c r="AG9" i="6"/>
  <c r="AA10" i="6"/>
  <c r="AB10" i="6"/>
  <c r="AC10" i="6"/>
  <c r="AD10" i="6"/>
  <c r="AE10" i="6"/>
  <c r="AF10" i="6"/>
  <c r="AG10" i="6"/>
  <c r="AA11" i="6"/>
  <c r="AB11" i="6"/>
  <c r="AC11" i="6"/>
  <c r="AD11" i="6"/>
  <c r="AE11" i="6"/>
  <c r="AF11" i="6"/>
  <c r="AG11" i="6"/>
  <c r="AA12" i="6"/>
  <c r="AB12" i="6"/>
  <c r="AC12" i="6"/>
  <c r="AD12" i="6"/>
  <c r="AE12" i="6"/>
  <c r="AF12" i="6"/>
  <c r="AG12" i="6"/>
  <c r="AA13" i="6"/>
  <c r="AB13" i="6"/>
  <c r="AC13" i="6"/>
  <c r="AD13" i="6"/>
  <c r="AE13" i="6"/>
  <c r="AF13" i="6"/>
  <c r="AG13" i="6"/>
  <c r="AA14" i="6"/>
  <c r="AB14" i="6"/>
  <c r="AC14" i="6"/>
  <c r="AD14" i="6"/>
  <c r="AE14" i="6"/>
  <c r="AF14" i="6"/>
  <c r="AG14" i="6"/>
  <c r="AA15" i="6"/>
  <c r="AB15" i="6"/>
  <c r="AC15" i="6"/>
  <c r="AD15" i="6"/>
  <c r="AE15" i="6"/>
  <c r="AF15" i="6"/>
  <c r="AG15" i="6"/>
  <c r="AA16" i="6"/>
  <c r="AB16" i="6"/>
  <c r="AC16" i="6"/>
  <c r="AD16" i="6"/>
  <c r="AE16" i="6"/>
  <c r="AF16" i="6"/>
  <c r="AG16" i="6"/>
  <c r="AA17" i="6"/>
  <c r="AB17" i="6"/>
  <c r="AC17" i="6"/>
  <c r="AD17" i="6"/>
  <c r="AE17" i="6"/>
  <c r="AF17" i="6"/>
  <c r="AG17" i="6"/>
  <c r="AA18" i="6"/>
  <c r="AB18" i="6"/>
  <c r="AC18" i="6"/>
  <c r="AD18" i="6"/>
  <c r="AE18" i="6"/>
  <c r="AF18" i="6"/>
  <c r="AG18" i="6"/>
  <c r="AG4" i="6"/>
  <c r="AF4" i="6"/>
  <c r="AE4" i="6"/>
  <c r="AD4" i="6"/>
  <c r="AC4" i="6"/>
  <c r="AB4" i="6"/>
  <c r="AA4" i="6"/>
  <c r="AH14" i="6" l="1"/>
  <c r="AY14" i="6" s="1"/>
  <c r="AH15" i="6"/>
  <c r="AY15" i="6" s="1"/>
  <c r="AH17" i="6"/>
  <c r="AY17" i="6" s="1"/>
  <c r="AH9" i="6"/>
  <c r="AY9" i="6" s="1"/>
  <c r="AH10" i="6"/>
  <c r="AY10" i="6" s="1"/>
  <c r="AH12" i="6"/>
  <c r="AY12" i="6" s="1"/>
  <c r="AH11" i="6"/>
  <c r="AY11" i="6" s="1"/>
  <c r="AH8" i="6"/>
  <c r="AY8" i="6" s="1"/>
  <c r="AH13" i="6"/>
  <c r="AY13" i="6" s="1"/>
  <c r="AH16" i="6"/>
  <c r="AY16" i="6" s="1"/>
  <c r="AO11" i="6"/>
  <c r="AZ11" i="6" s="1"/>
  <c r="AO13" i="6"/>
  <c r="AZ13" i="6" s="1"/>
  <c r="AO10" i="6"/>
  <c r="AZ10" i="6" s="1"/>
  <c r="AO15" i="6"/>
  <c r="AZ15" i="6" s="1"/>
  <c r="AO12" i="6"/>
  <c r="AZ12" i="6" s="1"/>
  <c r="AO17" i="6"/>
  <c r="AZ17" i="6" s="1"/>
  <c r="AO14" i="6"/>
  <c r="AZ14" i="6" s="1"/>
  <c r="AO9" i="6"/>
  <c r="AZ9" i="6" s="1"/>
  <c r="AH18" i="6"/>
  <c r="AY18" i="6" s="1"/>
  <c r="AO16" i="6"/>
  <c r="AZ16" i="6" s="1"/>
  <c r="AO18" i="6"/>
  <c r="AZ18" i="6" s="1"/>
  <c r="AV8" i="6"/>
  <c r="BA8" i="6" s="1"/>
  <c r="AV16" i="6"/>
  <c r="BA16" i="6" s="1"/>
  <c r="AV14" i="6"/>
  <c r="BA14" i="6" s="1"/>
  <c r="AV13" i="6"/>
  <c r="BA13" i="6" s="1"/>
  <c r="AV18" i="6"/>
  <c r="BA18" i="6" s="1"/>
  <c r="AV10" i="6"/>
  <c r="BA10" i="6" s="1"/>
  <c r="AV12" i="6"/>
  <c r="BA12" i="6" s="1"/>
  <c r="AV17" i="6"/>
  <c r="BA17" i="6" s="1"/>
  <c r="AV9" i="6"/>
  <c r="BA9" i="6" s="1"/>
  <c r="AV15" i="6"/>
  <c r="BA15" i="6" s="1"/>
  <c r="AV11" i="6"/>
  <c r="BA11" i="6" s="1"/>
  <c r="AV5" i="6"/>
  <c r="BA5" i="6" s="1"/>
  <c r="AO8" i="6"/>
  <c r="AZ8" i="6" s="1"/>
  <c r="AO5" i="6"/>
  <c r="AZ5" i="6" s="1"/>
  <c r="AH5" i="6"/>
  <c r="AY5" i="6" s="1"/>
  <c r="AV4" i="6"/>
  <c r="BA4" i="6" s="1"/>
  <c r="AO4" i="6"/>
  <c r="AZ4" i="6" s="1"/>
  <c r="AV7" i="6"/>
  <c r="BA7" i="6" s="1"/>
  <c r="AV6" i="6"/>
  <c r="BA6" i="6" s="1"/>
  <c r="AO7" i="6"/>
  <c r="AZ7" i="6" s="1"/>
  <c r="AO6" i="6"/>
  <c r="AZ6" i="6" s="1"/>
  <c r="AH6" i="6"/>
  <c r="AY6" i="6" s="1"/>
  <c r="AH7" i="6"/>
  <c r="AY7" i="6" s="1"/>
  <c r="AH4" i="6"/>
  <c r="AY4" i="6" s="1"/>
  <c r="O5" i="6"/>
  <c r="P5" i="6"/>
  <c r="Q5" i="6"/>
  <c r="R5" i="6"/>
  <c r="O6" i="6"/>
  <c r="P6" i="6"/>
  <c r="Q6" i="6"/>
  <c r="R6" i="6"/>
  <c r="O7" i="6"/>
  <c r="P7" i="6"/>
  <c r="Q7" i="6"/>
  <c r="R7" i="6"/>
  <c r="O8" i="6"/>
  <c r="P8" i="6"/>
  <c r="Q8" i="6"/>
  <c r="R8" i="6"/>
  <c r="O9" i="6"/>
  <c r="P9" i="6"/>
  <c r="Q9" i="6"/>
  <c r="R9" i="6"/>
  <c r="O10" i="6"/>
  <c r="P10" i="6"/>
  <c r="Q10" i="6"/>
  <c r="R10" i="6"/>
  <c r="O11" i="6"/>
  <c r="P11" i="6"/>
  <c r="Q11" i="6"/>
  <c r="R11" i="6"/>
  <c r="O12" i="6"/>
  <c r="P12" i="6"/>
  <c r="Q12" i="6"/>
  <c r="R12" i="6"/>
  <c r="O13" i="6"/>
  <c r="P13" i="6"/>
  <c r="Q13" i="6"/>
  <c r="R13" i="6"/>
  <c r="O14" i="6"/>
  <c r="P14" i="6"/>
  <c r="Q14" i="6"/>
  <c r="R14" i="6"/>
  <c r="O15" i="6"/>
  <c r="P15" i="6"/>
  <c r="Q15" i="6"/>
  <c r="R15" i="6"/>
  <c r="O16" i="6"/>
  <c r="P16" i="6"/>
  <c r="Q16" i="6"/>
  <c r="R16" i="6"/>
  <c r="O17" i="6"/>
  <c r="P17" i="6"/>
  <c r="Q17" i="6"/>
  <c r="R17" i="6"/>
  <c r="O18" i="6"/>
  <c r="P18" i="6"/>
  <c r="Q18" i="6"/>
  <c r="R18" i="6"/>
  <c r="O4" i="6"/>
  <c r="P4" i="6"/>
  <c r="Q4" i="6"/>
  <c r="R4" i="6"/>
  <c r="N5" i="6"/>
  <c r="N6" i="6"/>
  <c r="N7" i="6"/>
  <c r="N8" i="6"/>
  <c r="N9" i="6"/>
  <c r="N10" i="6"/>
  <c r="N11" i="6"/>
  <c r="N12" i="6"/>
  <c r="N13" i="6"/>
  <c r="N14" i="6"/>
  <c r="N15" i="6"/>
  <c r="N16" i="6"/>
  <c r="N17" i="6"/>
  <c r="N18" i="6"/>
  <c r="N4" i="6"/>
  <c r="G18" i="6"/>
  <c r="G17" i="6"/>
  <c r="G16" i="6"/>
  <c r="G15" i="6"/>
  <c r="G14" i="6"/>
  <c r="G13" i="6"/>
  <c r="G12" i="6"/>
  <c r="G11" i="6"/>
  <c r="G10" i="6"/>
  <c r="G9" i="6"/>
  <c r="G8" i="6"/>
  <c r="G7" i="6"/>
  <c r="G6" i="6"/>
  <c r="G5" i="6"/>
  <c r="G4" i="6"/>
  <c r="F18" i="6"/>
  <c r="F17" i="6"/>
  <c r="F16" i="6"/>
  <c r="F15" i="6"/>
  <c r="F14" i="6"/>
  <c r="F13" i="6"/>
  <c r="F12" i="6"/>
  <c r="F11" i="6"/>
  <c r="F10" i="6"/>
  <c r="F9" i="6"/>
  <c r="F8" i="6"/>
  <c r="F7" i="6"/>
  <c r="F6" i="6"/>
  <c r="F5" i="6"/>
  <c r="F4" i="6"/>
  <c r="E5" i="6"/>
  <c r="E6" i="6"/>
  <c r="E7" i="6"/>
  <c r="E8" i="6"/>
  <c r="E9" i="6"/>
  <c r="E10" i="6"/>
  <c r="E11" i="6"/>
  <c r="E12" i="6"/>
  <c r="H12" i="6" s="1"/>
  <c r="AW12" i="6" s="1"/>
  <c r="E13" i="6"/>
  <c r="E14" i="6"/>
  <c r="E15" i="6"/>
  <c r="E16" i="6"/>
  <c r="E17" i="6"/>
  <c r="E18" i="6"/>
  <c r="E4" i="6"/>
  <c r="H4" i="6" l="1"/>
  <c r="AW4" i="6" s="1"/>
  <c r="H11" i="6"/>
  <c r="AW11" i="6" s="1"/>
  <c r="H10" i="6"/>
  <c r="AW10" i="6" s="1"/>
  <c r="S17" i="6"/>
  <c r="AX17" i="6" s="1"/>
  <c r="H18" i="6"/>
  <c r="AW18" i="6" s="1"/>
  <c r="H17" i="6"/>
  <c r="AW17" i="6" s="1"/>
  <c r="BB17" i="6" s="1"/>
  <c r="H9" i="6"/>
  <c r="AW9" i="6" s="1"/>
  <c r="S7" i="6"/>
  <c r="AX7" i="6" s="1"/>
  <c r="H16" i="6"/>
  <c r="AW16" i="6" s="1"/>
  <c r="H7" i="6"/>
  <c r="AW7" i="6" s="1"/>
  <c r="S5" i="6"/>
  <c r="AX5" i="6" s="1"/>
  <c r="S14" i="6"/>
  <c r="AX14" i="6" s="1"/>
  <c r="H14" i="6"/>
  <c r="AW14" i="6" s="1"/>
  <c r="H6" i="6"/>
  <c r="AW6" i="6" s="1"/>
  <c r="H8" i="6"/>
  <c r="AW8" i="6" s="1"/>
  <c r="S6" i="6"/>
  <c r="AX6" i="6" s="1"/>
  <c r="H15" i="6"/>
  <c r="AW15" i="6" s="1"/>
  <c r="H13" i="6"/>
  <c r="AW13" i="6" s="1"/>
  <c r="H5" i="6"/>
  <c r="AW5" i="6" s="1"/>
  <c r="S11" i="6"/>
  <c r="AX11" i="6" s="1"/>
  <c r="S10" i="6"/>
  <c r="AX10" i="6" s="1"/>
  <c r="BB10" i="6" s="1"/>
  <c r="S12" i="6"/>
  <c r="AX12" i="6" s="1"/>
  <c r="BB12" i="6" s="1"/>
  <c r="S8" i="6"/>
  <c r="AX8" i="6" s="1"/>
  <c r="S15" i="6"/>
  <c r="AX15" i="6" s="1"/>
  <c r="S13" i="6"/>
  <c r="AX13" i="6" s="1"/>
  <c r="S16" i="6"/>
  <c r="AX16" i="6" s="1"/>
  <c r="S18" i="6"/>
  <c r="AX18" i="6" s="1"/>
  <c r="S9" i="6"/>
  <c r="AX9" i="6" s="1"/>
  <c r="BB5" i="6"/>
  <c r="S4" i="6"/>
  <c r="AX4" i="6" s="1"/>
  <c r="BB13" i="6" l="1"/>
  <c r="BB4" i="6"/>
  <c r="BB15" i="6"/>
  <c r="BB11" i="6"/>
  <c r="BB14" i="6"/>
  <c r="BB18" i="6"/>
  <c r="BB9" i="6"/>
  <c r="BB16" i="6"/>
  <c r="BB8" i="6"/>
  <c r="BB7" i="6"/>
  <c r="BB6" i="6"/>
</calcChain>
</file>

<file path=xl/sharedStrings.xml><?xml version="1.0" encoding="utf-8"?>
<sst xmlns="http://schemas.openxmlformats.org/spreadsheetml/2006/main" count="707" uniqueCount="220">
  <si>
    <t>Nombre Bases de datos</t>
  </si>
  <si>
    <t>URL</t>
  </si>
  <si>
    <t>Disponible</t>
  </si>
  <si>
    <t>Resolución</t>
  </si>
  <si>
    <t>Acciones</t>
  </si>
  <si>
    <t>Cantidad de videos</t>
  </si>
  <si>
    <t>FPS</t>
  </si>
  <si>
    <t>Actions as Space-Time Shapes</t>
  </si>
  <si>
    <t>http://www.wisdom.weizmann.ac.il/~vision/SpaceTimeActions.html</t>
  </si>
  <si>
    <t>SI</t>
  </si>
  <si>
    <t>NO</t>
  </si>
  <si>
    <t>Formato</t>
  </si>
  <si>
    <t>AVI</t>
  </si>
  <si>
    <t>Cod</t>
  </si>
  <si>
    <t>AÑO</t>
  </si>
  <si>
    <t>1-WEIZMANN</t>
  </si>
  <si>
    <t>Acceso 
público</t>
  </si>
  <si>
    <t>Duración 
promedio (s)</t>
  </si>
  <si>
    <t>http://groups.inf.ed.ac.uk/vision/CAVIAR/CAVIARDATA1/</t>
  </si>
  <si>
    <t>http://cvrc.ece.utexas.edu/SDHA2010/Aerial_View_Activity.html</t>
  </si>
  <si>
    <t>http://www.cbsr.ia.ac.cn/english/Action%20Databases%20EN.asp</t>
  </si>
  <si>
    <t>https://vcg.ece.ucr.edu/datasets</t>
  </si>
  <si>
    <t>http://4drepository.inrialpes.fr/public/viewgroup/6</t>
  </si>
  <si>
    <t>https://serre-lab.clps.brown.edu/resource/hmdb-a-large-human-motion-database/#Downloads</t>
  </si>
  <si>
    <t>https://www.crcv.ucf.edu/data/UCF-ARG.php</t>
  </si>
  <si>
    <t>Requiere
Permiso</t>
  </si>
  <si>
    <t>http://kahlan.eps.surrey.ac.uk/i3dpost_action/</t>
  </si>
  <si>
    <t>https://aimagelab.ing.unimore.it/imagelab/datasets.asp</t>
  </si>
  <si>
    <t>http://cvrc.ece.utexas.edu/SDHA2010/Human_Interaction.html</t>
  </si>
  <si>
    <t>http://vision.cs.uiuc.edu/projects/activity/</t>
  </si>
  <si>
    <t>http://velastin.dynu.com/MuHAVi-MAS/</t>
  </si>
  <si>
    <t>Walk, Run, Jump, Gallop, sideways, Bend, One-hand wave, Two-hands wave, Jump in place, Jumping Jack, Skip</t>
  </si>
  <si>
    <t>2-CAVIAR</t>
  </si>
  <si>
    <t>3-ViSOR</t>
  </si>
  <si>
    <t>4-IXMAS</t>
  </si>
  <si>
    <t>5-CASIA Action</t>
  </si>
  <si>
    <t>6-UIUC Action</t>
  </si>
  <si>
    <t>MPEG2</t>
  </si>
  <si>
    <t>384 x 288 PX</t>
  </si>
  <si>
    <t>People walking alone, meeting with others, window shopping, entering and exitting shops, fighting and passing out and last, but not least, leaving a package in a public place</t>
  </si>
  <si>
    <t>walk, run, bend, jump, crouch, faint, wander and punching a car::rob, fight, follow, follow and gather, meet and part, meet and gather, overtake</t>
  </si>
  <si>
    <t>320 x 240 PX</t>
  </si>
  <si>
    <t>180 x 144 PX</t>
  </si>
  <si>
    <t>960 X 540 PX</t>
  </si>
  <si>
    <t>Boxing, Carrying, Clapping, Digging, Jogging, Open-close trunk, Running, Throwing, Walking, Waving</t>
  </si>
  <si>
    <t>MOV</t>
  </si>
  <si>
    <t>Walk, Run, Jump, Bend, Hand-wave, Jump-in-place, Sit-StandUp,Run-fall, Walk-sit, Run-jump-walk, Handshake, Pull, Facial-expressions</t>
  </si>
  <si>
    <t>800 X 450 PX</t>
  </si>
  <si>
    <t>Hand shake, High five, Hug, Kiss, Negative</t>
  </si>
  <si>
    <t>https://www.robots.ox.ac.uk/~vgg/data/tv_human_interactions/ :::  https://www.robots.ox.ac.uk/~vgg/data/</t>
  </si>
  <si>
    <t>MPG</t>
  </si>
  <si>
    <t>640 X 480 PX</t>
  </si>
  <si>
    <t>Varios</t>
  </si>
  <si>
    <t>pointing, standing, digging, walking::carrying, running, wave1, wave2, jumping</t>
  </si>
  <si>
    <t>360 X 240 PX</t>
  </si>
  <si>
    <t>720 x 576</t>
  </si>
  <si>
    <t>AVI/JPEG</t>
  </si>
  <si>
    <t xml:space="preserve">WalkTurnBack; RunStop; Punch; Kick; ShotGunCollapse; PullHeavyObject; PickupThrowObject; WalkFall; LookInCar; CrawlOnKnees; WaveArms; DrawGraffiti; JumpOverFence; DrunkWalk; ClimbLadder; SmashObject; JumpOverGap; </t>
  </si>
  <si>
    <t>General body movements: cartwheel, clap hands, climb, climb stairs, dive, fall on the floor, backhand flip, handstand, jump, pull up, push up, run, sit down, sit up, somersault, stand up, turn, walk, wave.
Body movements with object interaction: brush hair, catch, draw sword, dribble, golf, hit something, kick ball, pick, pour, push something, ride bike, ride horse, shoot ball, shoot bow, shoot gun, swing baseball bat, sword exercise, throw.
Body movements for human interaction: fencing, hug, kick someone, kiss, punch, shake hands, sword fight.</t>
  </si>
  <si>
    <t>Nivel</t>
  </si>
  <si>
    <t>Criterio</t>
  </si>
  <si>
    <t>Indicadores</t>
  </si>
  <si>
    <t>Modo de 
Evaluación</t>
  </si>
  <si>
    <t>Opciones de 
Respuesta</t>
  </si>
  <si>
    <t>Descripción Criterio</t>
  </si>
  <si>
    <t>Significado de Respuesta</t>
  </si>
  <si>
    <t>Umbral de Aceptación</t>
  </si>
  <si>
    <t>Obligatorio</t>
  </si>
  <si>
    <t>Ponderación</t>
  </si>
  <si>
    <t>Cálculo del Criterio</t>
  </si>
  <si>
    <t>Valor deseable</t>
  </si>
  <si>
    <t>Obligatorio/ 
No Obligatorio</t>
  </si>
  <si>
    <t>¿El banco de imágenes incluye la transformación de videos a fotogramas?</t>
  </si>
  <si>
    <t>¿La descarga del banco de imágenes está disponible?</t>
  </si>
  <si>
    <t>¿Las imágenes presentadas en el banco tienen contenido relacionado con actividades?</t>
  </si>
  <si>
    <t>¿Las imágenes presentadas en el banco tienen contenido relacionado con emociones?</t>
  </si>
  <si>
    <t>¿El banco de imágenes contiene escenas simuladas?</t>
  </si>
  <si>
    <t xml:space="preserve">¿El banco de imágenes contiene escenas reales? </t>
  </si>
  <si>
    <t>¿Cantidad de videos incluidos en el banco de imágenes?</t>
  </si>
  <si>
    <t>¿Duración promedio de los videos incluidos en el banco de imágenes</t>
  </si>
  <si>
    <t>¿Resolución de las imágenes?</t>
  </si>
  <si>
    <t>¿La herramienta incluye un entorno gráfico para ejecutar la experimentación?</t>
  </si>
  <si>
    <t>¿La herramienta tiene un costo asociado a su licenciamiento y uso?</t>
  </si>
  <si>
    <t>¿La herramienta incluye un KIT de desarrollo para su implementación en otros lenguajes?</t>
  </si>
  <si>
    <t>¿El investigador tiene afinidad con la herramienta?</t>
  </si>
  <si>
    <t>¿Experiencia y conocimiento de la herramienta?</t>
  </si>
  <si>
    <t>¿El banco de imágenes tiene implementación de código que pueda ser utilizada?</t>
  </si>
  <si>
    <t>Nombre de herramienta</t>
  </si>
  <si>
    <t>Tipo</t>
  </si>
  <si>
    <t>IDE</t>
  </si>
  <si>
    <t>IDE/Lenguaje</t>
  </si>
  <si>
    <t>Librería</t>
  </si>
  <si>
    <t>Plataforma</t>
  </si>
  <si>
    <t>MATLAB</t>
  </si>
  <si>
    <t>WOLFRAM</t>
  </si>
  <si>
    <t>OPENCV</t>
  </si>
  <si>
    <t>OPENPOSE</t>
  </si>
  <si>
    <t>WRNCH</t>
  </si>
  <si>
    <t>https://la.mathworks.com/solutions/image-video-processing.html</t>
  </si>
  <si>
    <t>https://www.wolfram.com/language/12/new-in-image-processing/</t>
  </si>
  <si>
    <t>https://opencv.org/</t>
  </si>
  <si>
    <t>https://www.tensorflow.org/</t>
  </si>
  <si>
    <t>https://wrnch.ai/product/#product_1</t>
  </si>
  <si>
    <t>https://github.com/CMU-Perceptual-Computing-Lab/openpose</t>
  </si>
  <si>
    <t>http://domedb.perception.cs.cmu.edu/index.html</t>
  </si>
  <si>
    <t>CMU PANOPTIC DATASET</t>
  </si>
  <si>
    <t>640 X 480 PX / 1920 x 1080</t>
  </si>
  <si>
    <t>Human Activity Recognition with Metric Learning</t>
  </si>
  <si>
    <t>¿El banco de imágenes contiene etiquetas generales que explique lo que se evidencia en ellas?</t>
  </si>
  <si>
    <t>¿Las imágenes presentadas se desarrollan en un entorno similar a los casos de referencia del proyecto?</t>
  </si>
  <si>
    <t>Criterio 1 
Disposición del banco de imágenes</t>
  </si>
  <si>
    <t>Criterio 3
Variedad del banco de imágenes</t>
  </si>
  <si>
    <t>Criterio 4
Volumen del banco de imágenes</t>
  </si>
  <si>
    <t>Criterio 5
Facilidades para el proyecto</t>
  </si>
  <si>
    <t>Nivel
 1</t>
  </si>
  <si>
    <t>Nivel
 2</t>
  </si>
  <si>
    <t>Nivel
 3</t>
  </si>
  <si>
    <t>¿El banco de imágenes contiene documentación detallada del contenido de los videos?</t>
  </si>
  <si>
    <t>¿El banco de imágenes contiene soporte bibliográfico o articulos asociados a este?</t>
  </si>
  <si>
    <t>SI/NO</t>
  </si>
  <si>
    <t>Criterio 2
Contenido del banco de imágenes</t>
  </si>
  <si>
    <t>Calificación del investigador relacionado con la disponibilidad y forma de disposición del banco de imágenes.</t>
  </si>
  <si>
    <t>¿El banco contiene escenas especificas del rostro?</t>
  </si>
  <si>
    <t>¿El banco contiene escenas de todo el cuerpo?</t>
  </si>
  <si>
    <t>¿El banco tiene tomas de escenas en diferentes ubicaciones?</t>
  </si>
  <si>
    <t>¿El banco tiene tomas de la misma escena en diferentes ángulos o posiciones relevantes para el proyecto?</t>
  </si>
  <si>
    <t>¿El banco contiene videos de diferentes periodos? (historico)</t>
  </si>
  <si>
    <t>¿El banco contiene videos?</t>
  </si>
  <si>
    <t>¿El banco contiene fotogramas?</t>
  </si>
  <si>
    <t>ALTA</t>
  </si>
  <si>
    <t>Significado de 
Respuesta</t>
  </si>
  <si>
    <t>ALTA = 3 
MEDIA = 2 
BAJA = 1</t>
  </si>
  <si>
    <t>SI = 1 
NO=0</t>
  </si>
  <si>
    <t>ALTA 
MEDIA
BAJA</t>
  </si>
  <si>
    <t>SI: 
NO:</t>
  </si>
  <si>
    <t>Umbral de 
Aceptación</t>
  </si>
  <si>
    <t>&gt;=4</t>
  </si>
  <si>
    <t>SI = 3 
NO=0</t>
  </si>
  <si>
    <t>&gt;=6</t>
  </si>
  <si>
    <t>SI = 2 
NO=0</t>
  </si>
  <si>
    <t>ALTA &gt; 120u
MEDIA &lt;= 120u
BAJA &lt;= 40u</t>
  </si>
  <si>
    <t>ALTA &gt; 5min
MEDIA &lt;= 5min 
BAJA &lt;=1min</t>
  </si>
  <si>
    <t>SI = 10 
NO=0</t>
  </si>
  <si>
    <t>No obligatorio</t>
  </si>
  <si>
    <t>Plus</t>
  </si>
  <si>
    <t>&gt;=0</t>
  </si>
  <si>
    <t>Las preguntas que no superen el umbral, se dejará en 0 en su calificación. Posteriormente, se tiene en cuenta la sumatoria de las calificaciones y se multiplica por el porcentaje de aporte</t>
  </si>
  <si>
    <t>Este criterio se adicionará como plus a los bancos finalistas</t>
  </si>
  <si>
    <t>ALTA &gt;1920x1080 
MEDIA &lt;= 1920x1080   
BAJA &lt;= 360x240</t>
  </si>
  <si>
    <t>HMDB: a large human motion database</t>
  </si>
  <si>
    <t>MuHAVi</t>
  </si>
  <si>
    <t>SDHA2010 Human Interaction</t>
  </si>
  <si>
    <t>SDHA2010 Aerial Tower</t>
  </si>
  <si>
    <t>Videoweb Activities Dataset</t>
  </si>
  <si>
    <t xml:space="preserve">TV Human Interactions Dataset </t>
  </si>
  <si>
    <t>i3DPost Multi-view Human Action Datasets</t>
  </si>
  <si>
    <t>UCF-ARG Data Set</t>
  </si>
  <si>
    <t>7-UCF-ARG</t>
  </si>
  <si>
    <t>8-i3DPost Multi-view</t>
  </si>
  <si>
    <t>9-TV Human Interaction</t>
  </si>
  <si>
    <t>10-VideoWeb</t>
  </si>
  <si>
    <t>11-UT-Tower</t>
  </si>
  <si>
    <t>12-UT-Interaction</t>
  </si>
  <si>
    <t>13-MuHAVi</t>
  </si>
  <si>
    <t>14-HMDB51</t>
  </si>
  <si>
    <t>15-PANOPTIC</t>
  </si>
  <si>
    <t>CASIA action database for recognition</t>
  </si>
  <si>
    <t>IXMAS</t>
  </si>
  <si>
    <t>ViSOR</t>
  </si>
  <si>
    <t>CAVIAR Test Case Scenarios</t>
  </si>
  <si>
    <t>Código</t>
  </si>
  <si>
    <t>RESULTADO</t>
  </si>
  <si>
    <t xml:space="preserve">Criterio 1 
</t>
  </si>
  <si>
    <t>CRITERIO 1
Disposición del banco de imágenes</t>
  </si>
  <si>
    <t>CRITERIO 2
Contenido del banco de imágenes</t>
  </si>
  <si>
    <t>CRITERIO 3
Variedad del banco de imágenes</t>
  </si>
  <si>
    <t>CRITERIO 4
Volumen del banco de imágenes</t>
  </si>
  <si>
    <t>CRITERIO 5
Facilidades para el proyecto</t>
  </si>
  <si>
    <t>BAJA</t>
  </si>
  <si>
    <t>SI = 5
NO=0</t>
  </si>
  <si>
    <t>SI = 15
NO=0</t>
  </si>
  <si>
    <t>Este criterio se No es obligatorio pero se tiene en cuenta en la ponderación</t>
  </si>
  <si>
    <t>c1</t>
  </si>
  <si>
    <t>c2</t>
  </si>
  <si>
    <t>c3</t>
  </si>
  <si>
    <t>c4</t>
  </si>
  <si>
    <t>c5</t>
  </si>
  <si>
    <t>Puntaje Final</t>
  </si>
  <si>
    <t>Nivel 2</t>
  </si>
  <si>
    <t>Nivel 3</t>
  </si>
  <si>
    <t>Nivel 1</t>
  </si>
  <si>
    <t>&gt;3</t>
  </si>
  <si>
    <t>"=3"</t>
  </si>
  <si>
    <t>MEDIA</t>
  </si>
  <si>
    <t>Licencia</t>
  </si>
  <si>
    <t>FEE</t>
  </si>
  <si>
    <t>OPEN</t>
  </si>
  <si>
    <t xml:space="preserve">¿La herramienta incluye rutinas de alto nivel preestablecidas para la disposición de los datos? </t>
  </si>
  <si>
    <t xml:space="preserve">¿La herramienta incluye rutinas de alto nivel preestablecidas para la generación de modelos? </t>
  </si>
  <si>
    <t xml:space="preserve">¿La herramienta incluye rutinas de alto nivel preestablecidas para la evaluación de los modelos? </t>
  </si>
  <si>
    <t>¿La herramienta incluye modelos preestablecidos para la clasificación de objetos?</t>
  </si>
  <si>
    <t>¿La herramienta incluye rutinas preestablecidas para la extracción de puntos de licitación?</t>
  </si>
  <si>
    <t>¿La herramienta incluye funcionalidades de AMLT (Automatic Machine Learning Tool)?</t>
  </si>
  <si>
    <t>RAPIDMINER</t>
  </si>
  <si>
    <t>¿La herramienta incluye funcionalidades para el prototipado en computer vision?</t>
  </si>
  <si>
    <t>¿La herramienta incluye funcionalidades para el prototipado en tratamiento de imagenes?</t>
  </si>
  <si>
    <t>¿Compatible con Sistema Operativo Windows?</t>
  </si>
  <si>
    <t>¿Compatible con Sistema Operativo Linux?</t>
  </si>
  <si>
    <t>https://rapidminer.com/</t>
  </si>
  <si>
    <t>Resultados de clasificación</t>
  </si>
  <si>
    <t>YOLOV2</t>
  </si>
  <si>
    <t>TENSORFLOW/keras</t>
  </si>
  <si>
    <t>Clasificación</t>
  </si>
  <si>
    <t>Esqueleto</t>
  </si>
  <si>
    <t>Modelos genéricos</t>
  </si>
  <si>
    <t>3 0 4 categorias</t>
  </si>
  <si>
    <t>Criterio de nivel 1</t>
  </si>
  <si>
    <t>Crtierio de nivel 2</t>
  </si>
  <si>
    <t>Pruebas</t>
  </si>
  <si>
    <t>La necesidad/ accesibilidad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</si>
</sst>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charset val="1"/>
    </font>
    <font>
      <u/>
      <sz val="11"/>
      <color theme="10"/>
      <name val="Calibri"/>
      <family val="2"/>
      <scheme val="minor"/>
    </font>
    <font>
      <b/>
      <sz val="11"/>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92D05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1" fillId="2" borderId="1" xfId="0" applyFont="1" applyFill="1" applyBorder="1" applyAlignment="1">
      <alignment horizontal="center" vertical="center" wrapText="1"/>
    </xf>
    <xf numFmtId="0" fontId="0" fillId="0" borderId="0" xfId="0" applyAlignment="1">
      <alignment wrapText="1"/>
    </xf>
    <xf numFmtId="0" fontId="0" fillId="0" borderId="0" xfId="0" applyAlignment="1">
      <alignment vertical="center" wrapText="1"/>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49" fontId="0" fillId="0" borderId="1" xfId="0" applyNumberFormat="1" applyBorder="1" applyAlignment="1">
      <alignment wrapText="1"/>
    </xf>
    <xf numFmtId="0" fontId="0" fillId="0" borderId="1" xfId="0" applyBorder="1"/>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xf>
    <xf numFmtId="0" fontId="3" fillId="0" borderId="0" xfId="0" applyFont="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49" fontId="0" fillId="0" borderId="2" xfId="0" applyNumberFormat="1" applyBorder="1" applyAlignment="1">
      <alignment horizontal="center" vertical="top" wrapText="1"/>
    </xf>
    <xf numFmtId="49" fontId="0" fillId="0" borderId="2" xfId="0" applyNumberFormat="1" applyBorder="1" applyAlignment="1">
      <alignment vertical="top" wrapText="1"/>
    </xf>
    <xf numFmtId="0" fontId="0" fillId="0" borderId="2" xfId="0" applyNumberFormat="1" applyBorder="1" applyAlignment="1">
      <alignment vertical="top" wrapText="1"/>
    </xf>
    <xf numFmtId="49" fontId="3" fillId="0" borderId="2" xfId="0" applyNumberFormat="1" applyFont="1" applyBorder="1" applyAlignment="1">
      <alignment horizontal="center" vertical="top" wrapText="1"/>
    </xf>
    <xf numFmtId="0" fontId="0" fillId="0" borderId="1" xfId="0" applyFill="1" applyBorder="1"/>
    <xf numFmtId="0" fontId="0" fillId="0" borderId="1" xfId="0" applyFill="1" applyBorder="1" applyAlignment="1">
      <alignment horizontal="center" vertical="center"/>
    </xf>
    <xf numFmtId="49" fontId="3" fillId="0" borderId="1" xfId="0" applyNumberFormat="1" applyFont="1" applyBorder="1" applyAlignment="1">
      <alignment horizontal="center" vertical="center" wrapText="1"/>
    </xf>
    <xf numFmtId="0" fontId="3" fillId="0" borderId="1" xfId="0" applyFont="1" applyBorder="1" applyAlignment="1">
      <alignment horizontal="center"/>
    </xf>
    <xf numFmtId="0" fontId="0" fillId="6" borderId="1" xfId="0" applyFill="1" applyBorder="1"/>
    <xf numFmtId="0" fontId="3" fillId="6" borderId="1" xfId="0" applyFont="1" applyFill="1" applyBorder="1" applyAlignment="1">
      <alignment horizontal="center"/>
    </xf>
    <xf numFmtId="0" fontId="2" fillId="0" borderId="1" xfId="1" applyBorder="1"/>
    <xf numFmtId="0" fontId="2" fillId="0" borderId="1" xfId="1" applyFill="1" applyBorder="1"/>
    <xf numFmtId="0" fontId="0" fillId="0" borderId="1" xfId="0" applyFill="1" applyBorder="1" applyAlignment="1">
      <alignment wrapText="1"/>
    </xf>
    <xf numFmtId="0" fontId="0" fillId="8" borderId="1" xfId="0" applyFill="1" applyBorder="1"/>
    <xf numFmtId="0" fontId="0" fillId="3" borderId="1" xfId="0" applyFill="1" applyBorder="1"/>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xf>
    <xf numFmtId="9" fontId="0" fillId="0" borderId="1" xfId="0" applyNumberFormat="1" applyBorder="1" applyAlignment="1">
      <alignment horizontal="center" vertical="center"/>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0" borderId="1" xfId="0" applyBorder="1" applyAlignment="1">
      <alignment horizontal="center"/>
    </xf>
    <xf numFmtId="0" fontId="0" fillId="5" borderId="1"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cellXfs>
  <cellStyles count="2">
    <cellStyle name="Hipervínculo" xfId="1" builtinId="8"/>
    <cellStyle name="Normal" xfId="0" builtinId="0"/>
  </cellStyles>
  <dxfs count="2">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erre-lab.clps.brown.edu/resource/hmdb-a-large-human-motion-database/" TargetMode="External"/><Relationship Id="rId13" Type="http://schemas.openxmlformats.org/officeDocument/2006/relationships/hyperlink" Target="http://vision.cs.uiuc.edu/projects/activity/" TargetMode="External"/><Relationship Id="rId3" Type="http://schemas.openxmlformats.org/officeDocument/2006/relationships/hyperlink" Target="http://cvrc.ece.utexas.edu/SDHA2010/Aerial_View_Activity.html" TargetMode="External"/><Relationship Id="rId7" Type="http://schemas.openxmlformats.org/officeDocument/2006/relationships/hyperlink" Target="http://4drepository.inrialpes.fr/public/viewgroup/6" TargetMode="External"/><Relationship Id="rId12" Type="http://schemas.openxmlformats.org/officeDocument/2006/relationships/hyperlink" Target="http://cvrc.ece.utexas.edu/SDHA2010/Human_Interaction.html" TargetMode="External"/><Relationship Id="rId2" Type="http://schemas.openxmlformats.org/officeDocument/2006/relationships/hyperlink" Target="http://groups.inf.ed.ac.uk/vision/CAVIAR/CAVIARDATA1/" TargetMode="External"/><Relationship Id="rId1" Type="http://schemas.openxmlformats.org/officeDocument/2006/relationships/hyperlink" Target="http://www.wisdom.weizmann.ac.il/~vision/SpaceTimeActions.html" TargetMode="External"/><Relationship Id="rId6" Type="http://schemas.openxmlformats.org/officeDocument/2006/relationships/hyperlink" Target="https://www.robots.ox.ac.uk/~vgg/data/tv_human_interactions/" TargetMode="External"/><Relationship Id="rId11" Type="http://schemas.openxmlformats.org/officeDocument/2006/relationships/hyperlink" Target="https://aimagelab.ing.unimore.it/imagelab/datasets.asp" TargetMode="External"/><Relationship Id="rId5" Type="http://schemas.openxmlformats.org/officeDocument/2006/relationships/hyperlink" Target="https://vcg.ece.ucr.edu/datasets" TargetMode="External"/><Relationship Id="rId15" Type="http://schemas.openxmlformats.org/officeDocument/2006/relationships/hyperlink" Target="http://domedb.perception.cs.cmu.edu/index.html" TargetMode="External"/><Relationship Id="rId10" Type="http://schemas.openxmlformats.org/officeDocument/2006/relationships/hyperlink" Target="http://kahlan.eps.surrey.ac.uk/i3dpost_action/" TargetMode="External"/><Relationship Id="rId4" Type="http://schemas.openxmlformats.org/officeDocument/2006/relationships/hyperlink" Target="http://www.cbsr.ia.ac.cn/english/Action%20Databases%20EN.asp" TargetMode="External"/><Relationship Id="rId9" Type="http://schemas.openxmlformats.org/officeDocument/2006/relationships/hyperlink" Target="https://www.crcv.ucf.edu/data/UCF-ARG.php" TargetMode="External"/><Relationship Id="rId14" Type="http://schemas.openxmlformats.org/officeDocument/2006/relationships/hyperlink" Target="http://velastin.dynu.com/MuHAVi-MA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opencv.org/" TargetMode="External"/><Relationship Id="rId7" Type="http://schemas.openxmlformats.org/officeDocument/2006/relationships/hyperlink" Target="https://rapidminer.com/" TargetMode="External"/><Relationship Id="rId2" Type="http://schemas.openxmlformats.org/officeDocument/2006/relationships/hyperlink" Target="https://www.wolfram.com/language/12/new-in-image-processing/" TargetMode="External"/><Relationship Id="rId1" Type="http://schemas.openxmlformats.org/officeDocument/2006/relationships/hyperlink" Target="https://la.mathworks.com/solutions/image-video-processing.html" TargetMode="External"/><Relationship Id="rId6" Type="http://schemas.openxmlformats.org/officeDocument/2006/relationships/hyperlink" Target="https://github.com/CMU-Perceptual-Computing-Lab/openpose" TargetMode="External"/><Relationship Id="rId5" Type="http://schemas.openxmlformats.org/officeDocument/2006/relationships/hyperlink" Target="https://wrnch.ai/product/" TargetMode="External"/><Relationship Id="rId4" Type="http://schemas.openxmlformats.org/officeDocument/2006/relationships/hyperlink" Target="https://www.tensorflow.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64D74-FB97-4AE3-BCDA-D11D9B800FC7}">
  <dimension ref="A1:R16"/>
  <sheetViews>
    <sheetView tabSelected="1" topLeftCell="E1" zoomScaleNormal="100" workbookViewId="0">
      <selection activeCell="H3" sqref="H3"/>
    </sheetView>
  </sheetViews>
  <sheetFormatPr baseColWidth="10" defaultRowHeight="14.4" x14ac:dyDescent="0.3"/>
  <cols>
    <col min="1" max="1" width="16.109375" bestFit="1" customWidth="1"/>
    <col min="2" max="2" width="27.6640625" customWidth="1"/>
    <col min="3" max="3" width="7.109375" customWidth="1"/>
    <col min="4" max="4" width="39" customWidth="1"/>
    <col min="5" max="5" width="7.5546875" bestFit="1" customWidth="1"/>
    <col min="6" max="6" width="6.33203125" customWidth="1"/>
    <col min="7" max="7" width="12.21875" customWidth="1"/>
    <col min="8" max="8" width="23.33203125" customWidth="1"/>
    <col min="10" max="10" width="29.109375" customWidth="1"/>
    <col min="11" max="11" width="16.21875" customWidth="1"/>
  </cols>
  <sheetData>
    <row r="1" spans="1:18" ht="86.4" x14ac:dyDescent="0.3">
      <c r="A1" s="1" t="s">
        <v>13</v>
      </c>
      <c r="B1" s="1" t="s">
        <v>0</v>
      </c>
      <c r="C1" s="1" t="s">
        <v>14</v>
      </c>
      <c r="D1" s="1" t="s">
        <v>1</v>
      </c>
      <c r="E1" s="1" t="s">
        <v>16</v>
      </c>
      <c r="F1" s="1" t="s">
        <v>2</v>
      </c>
      <c r="G1" s="1" t="s">
        <v>25</v>
      </c>
      <c r="H1" s="1" t="s">
        <v>3</v>
      </c>
      <c r="I1" s="1" t="s">
        <v>11</v>
      </c>
      <c r="J1" s="1" t="s">
        <v>4</v>
      </c>
      <c r="K1" s="1" t="s">
        <v>17</v>
      </c>
      <c r="L1" s="1" t="s">
        <v>5</v>
      </c>
      <c r="M1" s="1" t="s">
        <v>6</v>
      </c>
    </row>
    <row r="2" spans="1:18" ht="57.6" x14ac:dyDescent="0.3">
      <c r="A2" s="19" t="s">
        <v>15</v>
      </c>
      <c r="B2" s="19" t="s">
        <v>7</v>
      </c>
      <c r="C2" s="19">
        <v>2001</v>
      </c>
      <c r="D2" s="26" t="s">
        <v>8</v>
      </c>
      <c r="E2" s="19" t="s">
        <v>9</v>
      </c>
      <c r="F2" s="19" t="s">
        <v>9</v>
      </c>
      <c r="G2" s="19" t="s">
        <v>10</v>
      </c>
      <c r="H2" s="19" t="s">
        <v>42</v>
      </c>
      <c r="I2" s="19" t="s">
        <v>12</v>
      </c>
      <c r="J2" s="27" t="s">
        <v>31</v>
      </c>
      <c r="K2" s="19">
        <v>3</v>
      </c>
      <c r="L2" s="19">
        <v>90</v>
      </c>
      <c r="M2" s="19">
        <v>50</v>
      </c>
    </row>
    <row r="3" spans="1:18" ht="86.4" x14ac:dyDescent="0.3">
      <c r="A3" s="19" t="s">
        <v>32</v>
      </c>
      <c r="B3" s="19" t="s">
        <v>169</v>
      </c>
      <c r="C3" s="19">
        <v>2004</v>
      </c>
      <c r="D3" s="26" t="s">
        <v>18</v>
      </c>
      <c r="E3" s="19" t="s">
        <v>9</v>
      </c>
      <c r="F3" s="19" t="s">
        <v>9</v>
      </c>
      <c r="G3" s="19" t="s">
        <v>10</v>
      </c>
      <c r="H3" s="19" t="s">
        <v>38</v>
      </c>
      <c r="I3" s="19" t="s">
        <v>37</v>
      </c>
      <c r="J3" s="27" t="s">
        <v>39</v>
      </c>
      <c r="K3" s="19">
        <v>420</v>
      </c>
      <c r="L3" s="19">
        <v>77</v>
      </c>
      <c r="M3" s="19">
        <v>25</v>
      </c>
    </row>
    <row r="4" spans="1:18" x14ac:dyDescent="0.3">
      <c r="A4" s="19" t="s">
        <v>33</v>
      </c>
      <c r="B4" s="19" t="s">
        <v>168</v>
      </c>
      <c r="C4" s="19">
        <v>2005</v>
      </c>
      <c r="D4" s="26" t="s">
        <v>27</v>
      </c>
      <c r="E4" s="19" t="s">
        <v>9</v>
      </c>
      <c r="F4" s="19" t="s">
        <v>10</v>
      </c>
      <c r="G4" s="19"/>
      <c r="H4" s="19"/>
      <c r="I4" s="19"/>
      <c r="J4" s="27"/>
      <c r="K4" s="19"/>
      <c r="L4" s="19"/>
      <c r="M4" s="19"/>
    </row>
    <row r="5" spans="1:18" x14ac:dyDescent="0.3">
      <c r="A5" s="19" t="s">
        <v>34</v>
      </c>
      <c r="B5" s="19" t="s">
        <v>167</v>
      </c>
      <c r="C5" s="19">
        <v>2006</v>
      </c>
      <c r="D5" s="26" t="s">
        <v>22</v>
      </c>
      <c r="E5" s="19" t="s">
        <v>9</v>
      </c>
      <c r="F5" s="19" t="s">
        <v>10</v>
      </c>
      <c r="G5" s="19"/>
      <c r="H5" s="19"/>
      <c r="I5" s="19"/>
      <c r="J5" s="27"/>
      <c r="K5" s="19"/>
      <c r="L5" s="19"/>
      <c r="M5" s="19"/>
    </row>
    <row r="6" spans="1:18" ht="18" customHeight="1" x14ac:dyDescent="0.3">
      <c r="A6" s="19" t="s">
        <v>35</v>
      </c>
      <c r="B6" s="19" t="s">
        <v>166</v>
      </c>
      <c r="C6" s="19">
        <v>2007</v>
      </c>
      <c r="D6" s="26" t="s">
        <v>20</v>
      </c>
      <c r="E6" s="19" t="s">
        <v>9</v>
      </c>
      <c r="F6" s="19" t="s">
        <v>9</v>
      </c>
      <c r="G6" s="19" t="s">
        <v>9</v>
      </c>
      <c r="H6" s="19" t="s">
        <v>41</v>
      </c>
      <c r="I6" s="19" t="s">
        <v>12</v>
      </c>
      <c r="J6" s="27" t="s">
        <v>40</v>
      </c>
      <c r="K6" s="19">
        <v>5</v>
      </c>
      <c r="L6" s="19">
        <v>1446</v>
      </c>
      <c r="M6" s="19">
        <v>25</v>
      </c>
      <c r="O6" s="3"/>
      <c r="P6" s="3"/>
      <c r="Q6" s="3"/>
      <c r="R6" s="3"/>
    </row>
    <row r="7" spans="1:18" x14ac:dyDescent="0.3">
      <c r="A7" s="19" t="s">
        <v>36</v>
      </c>
      <c r="B7" s="19" t="s">
        <v>107</v>
      </c>
      <c r="C7" s="19">
        <v>2008</v>
      </c>
      <c r="D7" s="26" t="s">
        <v>29</v>
      </c>
      <c r="E7" s="19" t="s">
        <v>9</v>
      </c>
      <c r="F7" s="19" t="s">
        <v>9</v>
      </c>
      <c r="G7" s="19" t="s">
        <v>9</v>
      </c>
      <c r="H7" s="19"/>
      <c r="I7" s="19"/>
      <c r="J7" s="27"/>
      <c r="K7" s="19"/>
      <c r="L7" s="19">
        <v>3</v>
      </c>
      <c r="M7" s="19">
        <v>30</v>
      </c>
      <c r="O7" s="3"/>
      <c r="P7" s="3"/>
      <c r="Q7" s="3"/>
      <c r="R7" s="3"/>
    </row>
    <row r="8" spans="1:18" ht="57.6" x14ac:dyDescent="0.3">
      <c r="A8" s="19" t="s">
        <v>157</v>
      </c>
      <c r="B8" s="19" t="s">
        <v>156</v>
      </c>
      <c r="C8" s="19">
        <v>2008</v>
      </c>
      <c r="D8" s="26" t="s">
        <v>24</v>
      </c>
      <c r="E8" s="19" t="s">
        <v>9</v>
      </c>
      <c r="F8" s="19" t="s">
        <v>9</v>
      </c>
      <c r="G8" s="19" t="s">
        <v>10</v>
      </c>
      <c r="H8" s="19" t="s">
        <v>43</v>
      </c>
      <c r="I8" s="19" t="s">
        <v>12</v>
      </c>
      <c r="J8" s="27" t="s">
        <v>44</v>
      </c>
      <c r="K8" s="19">
        <v>120</v>
      </c>
      <c r="L8" s="19">
        <v>1440</v>
      </c>
      <c r="M8" s="19">
        <v>30</v>
      </c>
      <c r="O8" s="3"/>
      <c r="P8" s="3"/>
      <c r="Q8" s="3"/>
      <c r="R8" s="3"/>
    </row>
    <row r="9" spans="1:18" ht="14.4" customHeight="1" x14ac:dyDescent="0.3">
      <c r="A9" s="19" t="s">
        <v>158</v>
      </c>
      <c r="B9" s="19" t="s">
        <v>155</v>
      </c>
      <c r="C9" s="19">
        <v>2009</v>
      </c>
      <c r="D9" s="26" t="s">
        <v>26</v>
      </c>
      <c r="E9" s="19" t="s">
        <v>9</v>
      </c>
      <c r="F9" s="19" t="s">
        <v>9</v>
      </c>
      <c r="G9" s="19" t="s">
        <v>9</v>
      </c>
      <c r="H9" s="19" t="s">
        <v>47</v>
      </c>
      <c r="I9" s="19" t="s">
        <v>45</v>
      </c>
      <c r="J9" s="27" t="s">
        <v>46</v>
      </c>
      <c r="K9" s="19">
        <v>5</v>
      </c>
      <c r="L9" s="19">
        <v>104</v>
      </c>
      <c r="M9" s="19">
        <v>25</v>
      </c>
      <c r="O9" s="3"/>
      <c r="P9" s="3"/>
      <c r="Q9" s="3"/>
      <c r="R9" s="3"/>
    </row>
    <row r="10" spans="1:18" ht="28.8" x14ac:dyDescent="0.3">
      <c r="A10" s="19" t="s">
        <v>159</v>
      </c>
      <c r="B10" s="19" t="s">
        <v>154</v>
      </c>
      <c r="C10" s="19">
        <v>2010</v>
      </c>
      <c r="D10" s="26" t="s">
        <v>49</v>
      </c>
      <c r="E10" s="19" t="s">
        <v>9</v>
      </c>
      <c r="F10" s="19" t="s">
        <v>9</v>
      </c>
      <c r="G10" s="19" t="s">
        <v>10</v>
      </c>
      <c r="H10" s="19"/>
      <c r="I10" s="19" t="s">
        <v>12</v>
      </c>
      <c r="J10" s="27" t="s">
        <v>48</v>
      </c>
      <c r="K10" s="19"/>
      <c r="L10" s="19">
        <v>300</v>
      </c>
      <c r="M10" s="19">
        <v>25</v>
      </c>
      <c r="O10" s="3"/>
      <c r="P10" s="3"/>
      <c r="Q10" s="3"/>
      <c r="R10" s="3"/>
    </row>
    <row r="11" spans="1:18" x14ac:dyDescent="0.3">
      <c r="A11" s="19" t="s">
        <v>160</v>
      </c>
      <c r="B11" s="19" t="s">
        <v>153</v>
      </c>
      <c r="C11" s="19">
        <v>2010</v>
      </c>
      <c r="D11" s="26" t="s">
        <v>21</v>
      </c>
      <c r="E11" s="19" t="s">
        <v>9</v>
      </c>
      <c r="F11" s="19" t="s">
        <v>9</v>
      </c>
      <c r="G11" s="19" t="s">
        <v>9</v>
      </c>
      <c r="H11" s="19" t="s">
        <v>51</v>
      </c>
      <c r="I11" s="19" t="s">
        <v>50</v>
      </c>
      <c r="J11" s="27" t="s">
        <v>52</v>
      </c>
      <c r="K11" s="19">
        <v>30</v>
      </c>
      <c r="L11" s="19">
        <v>300</v>
      </c>
      <c r="M11" s="19">
        <v>30</v>
      </c>
      <c r="O11" s="3"/>
      <c r="P11" s="3"/>
      <c r="Q11" s="3"/>
      <c r="R11" s="3"/>
    </row>
    <row r="12" spans="1:18" ht="43.2" x14ac:dyDescent="0.3">
      <c r="A12" s="19" t="s">
        <v>161</v>
      </c>
      <c r="B12" s="19" t="s">
        <v>152</v>
      </c>
      <c r="C12" s="19">
        <v>2010</v>
      </c>
      <c r="D12" s="26" t="s">
        <v>19</v>
      </c>
      <c r="E12" s="19" t="s">
        <v>9</v>
      </c>
      <c r="F12" s="19" t="s">
        <v>9</v>
      </c>
      <c r="G12" s="19" t="s">
        <v>10</v>
      </c>
      <c r="H12" s="19" t="s">
        <v>54</v>
      </c>
      <c r="I12" s="19" t="s">
        <v>12</v>
      </c>
      <c r="J12" s="27" t="s">
        <v>53</v>
      </c>
      <c r="K12" s="19"/>
      <c r="L12" s="19"/>
      <c r="M12" s="19">
        <v>10</v>
      </c>
      <c r="O12" s="3"/>
      <c r="P12" s="3"/>
      <c r="Q12" s="3"/>
      <c r="R12" s="3"/>
    </row>
    <row r="13" spans="1:18" x14ac:dyDescent="0.3">
      <c r="A13" s="19" t="s">
        <v>162</v>
      </c>
      <c r="B13" s="19" t="s">
        <v>151</v>
      </c>
      <c r="C13" s="19">
        <v>2010</v>
      </c>
      <c r="D13" s="26" t="s">
        <v>28</v>
      </c>
      <c r="E13" s="19" t="s">
        <v>9</v>
      </c>
      <c r="F13" s="19" t="s">
        <v>9</v>
      </c>
      <c r="G13" s="19" t="s">
        <v>10</v>
      </c>
      <c r="H13" s="19"/>
      <c r="I13" s="19"/>
      <c r="J13" s="27"/>
      <c r="K13" s="19"/>
      <c r="L13" s="19"/>
      <c r="M13" s="19"/>
      <c r="O13" s="3"/>
      <c r="P13" s="3"/>
      <c r="Q13" s="3"/>
      <c r="R13" s="3"/>
    </row>
    <row r="14" spans="1:18" ht="16.2" customHeight="1" x14ac:dyDescent="0.3">
      <c r="A14" s="19" t="s">
        <v>163</v>
      </c>
      <c r="B14" s="19" t="s">
        <v>150</v>
      </c>
      <c r="C14" s="19">
        <v>2010</v>
      </c>
      <c r="D14" s="26" t="s">
        <v>30</v>
      </c>
      <c r="E14" s="19" t="s">
        <v>9</v>
      </c>
      <c r="F14" s="19" t="s">
        <v>9</v>
      </c>
      <c r="G14" s="19" t="s">
        <v>9</v>
      </c>
      <c r="H14" s="19" t="s">
        <v>55</v>
      </c>
      <c r="I14" s="19" t="s">
        <v>56</v>
      </c>
      <c r="J14" s="27" t="s">
        <v>57</v>
      </c>
      <c r="K14" s="19">
        <v>10</v>
      </c>
      <c r="L14" s="19">
        <v>20</v>
      </c>
      <c r="M14" s="19">
        <v>25</v>
      </c>
      <c r="O14" s="3"/>
      <c r="P14" s="3"/>
      <c r="Q14" s="3"/>
      <c r="R14" s="3"/>
    </row>
    <row r="15" spans="1:18" ht="12.6" customHeight="1" x14ac:dyDescent="0.3">
      <c r="A15" s="19" t="s">
        <v>164</v>
      </c>
      <c r="B15" s="19" t="s">
        <v>149</v>
      </c>
      <c r="C15" s="19">
        <v>2011</v>
      </c>
      <c r="D15" s="26" t="s">
        <v>23</v>
      </c>
      <c r="E15" s="19" t="s">
        <v>9</v>
      </c>
      <c r="F15" s="19" t="s">
        <v>9</v>
      </c>
      <c r="G15" s="19" t="s">
        <v>10</v>
      </c>
      <c r="H15" s="19"/>
      <c r="I15" s="19"/>
      <c r="J15" s="27" t="s">
        <v>58</v>
      </c>
      <c r="K15" s="19">
        <v>3</v>
      </c>
      <c r="L15" s="19">
        <v>6849</v>
      </c>
      <c r="M15" s="19">
        <v>30</v>
      </c>
    </row>
    <row r="16" spans="1:18" x14ac:dyDescent="0.3">
      <c r="A16" s="19" t="s">
        <v>165</v>
      </c>
      <c r="B16" s="19" t="s">
        <v>105</v>
      </c>
      <c r="C16" s="19">
        <v>2016</v>
      </c>
      <c r="D16" s="26" t="s">
        <v>104</v>
      </c>
      <c r="E16" s="19" t="s">
        <v>9</v>
      </c>
      <c r="F16" s="19" t="s">
        <v>9</v>
      </c>
      <c r="G16" s="19" t="s">
        <v>10</v>
      </c>
      <c r="H16" s="19" t="s">
        <v>106</v>
      </c>
      <c r="I16" s="19" t="s">
        <v>12</v>
      </c>
      <c r="J16" s="27"/>
      <c r="K16" s="19">
        <v>4</v>
      </c>
      <c r="L16" s="19">
        <v>250</v>
      </c>
      <c r="M16" s="19">
        <v>30</v>
      </c>
    </row>
  </sheetData>
  <autoFilter ref="A1:M15" xr:uid="{FB645DF5-57CE-4705-8939-4E613CAA0E01}">
    <sortState xmlns:xlrd2="http://schemas.microsoft.com/office/spreadsheetml/2017/richdata2" ref="A2:M15">
      <sortCondition ref="C2:C15"/>
    </sortState>
  </autoFilter>
  <sortState xmlns:xlrd2="http://schemas.microsoft.com/office/spreadsheetml/2017/richdata2" ref="A2:M15">
    <sortCondition ref="D2:D15"/>
  </sortState>
  <hyperlinks>
    <hyperlink ref="D2" r:id="rId1" xr:uid="{1A09F79C-5898-416B-ACCC-FB3F14D52E8E}"/>
    <hyperlink ref="D3" r:id="rId2" xr:uid="{9A4A5E2D-D868-4CDC-B626-C5FF93A94AB0}"/>
    <hyperlink ref="D12" r:id="rId3" xr:uid="{A1E70EBD-97DA-4E27-919B-D06FD2C49627}"/>
    <hyperlink ref="D6" r:id="rId4" xr:uid="{E35E1805-DB4D-4508-BFE0-DCFACA7536A0}"/>
    <hyperlink ref="D11" r:id="rId5" xr:uid="{98269E84-450E-467B-A699-2FC85220E16F}"/>
    <hyperlink ref="D10" r:id="rId6" display="https://www.robots.ox.ac.uk/~vgg/data/tv_human_interactions/" xr:uid="{8CC20234-D485-4AE2-A192-039FF2110FB2}"/>
    <hyperlink ref="D5" r:id="rId7" xr:uid="{14886303-2B5F-40F2-8F78-4FA6AE1AAD9D}"/>
    <hyperlink ref="D15" r:id="rId8" location="Downloads" xr:uid="{64B2303A-D3F9-42B8-9072-D50ED9C92E64}"/>
    <hyperlink ref="D8" r:id="rId9" xr:uid="{0F287905-6699-4895-B5E6-DFDC6E538419}"/>
    <hyperlink ref="D9" r:id="rId10" xr:uid="{E6D50E0D-FF34-4497-8AB1-A39C7C6503D8}"/>
    <hyperlink ref="D4" r:id="rId11" xr:uid="{DDE2A7FB-68DA-4571-BD68-6D79D8413481}"/>
    <hyperlink ref="D13" r:id="rId12" xr:uid="{30764C50-4C34-457E-AA2A-93FE17B90FB0}"/>
    <hyperlink ref="D7" r:id="rId13" xr:uid="{815F9655-E26C-468D-A670-AC0CF909C63C}"/>
    <hyperlink ref="D14" r:id="rId14" xr:uid="{527B8C05-2F58-4307-A419-2D0A02C0CB73}"/>
    <hyperlink ref="D16" r:id="rId15" xr:uid="{77390B14-C08C-48B3-8EF0-3C946159C07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FFEDA-9550-483A-AC97-B6C8CDD5AFE0}">
  <dimension ref="A1:L22"/>
  <sheetViews>
    <sheetView workbookViewId="0">
      <selection activeCell="F4" sqref="F4"/>
    </sheetView>
  </sheetViews>
  <sheetFormatPr baseColWidth="10" defaultRowHeight="14.4" x14ac:dyDescent="0.3"/>
  <cols>
    <col min="1" max="1" width="6.5546875" bestFit="1" customWidth="1"/>
    <col min="2" max="2" width="16.88671875" customWidth="1"/>
    <col min="3" max="3" width="19.77734375" bestFit="1" customWidth="1"/>
    <col min="4" max="4" width="38.44140625" customWidth="1"/>
    <col min="5" max="5" width="11" bestFit="1" customWidth="1"/>
    <col min="6" max="6" width="18.44140625" customWidth="1"/>
    <col min="7" max="7" width="10.109375" bestFit="1" customWidth="1"/>
    <col min="8" max="8" width="13" bestFit="1" customWidth="1"/>
    <col min="9" max="9" width="10.109375" bestFit="1" customWidth="1"/>
    <col min="10" max="10" width="13" bestFit="1" customWidth="1"/>
    <col min="12" max="12" width="16.5546875" bestFit="1" customWidth="1"/>
  </cols>
  <sheetData>
    <row r="1" spans="1:12" ht="43.2" x14ac:dyDescent="0.3">
      <c r="A1" s="4" t="s">
        <v>59</v>
      </c>
      <c r="B1" s="4" t="s">
        <v>60</v>
      </c>
      <c r="C1" s="4" t="s">
        <v>64</v>
      </c>
      <c r="D1" s="4" t="s">
        <v>61</v>
      </c>
      <c r="E1" s="5" t="s">
        <v>63</v>
      </c>
      <c r="F1" s="5" t="s">
        <v>130</v>
      </c>
      <c r="G1" s="5" t="s">
        <v>62</v>
      </c>
      <c r="H1" s="5" t="s">
        <v>70</v>
      </c>
      <c r="I1" s="5" t="s">
        <v>135</v>
      </c>
      <c r="J1" s="5" t="s">
        <v>71</v>
      </c>
      <c r="K1" s="4" t="s">
        <v>68</v>
      </c>
      <c r="L1" s="4" t="s">
        <v>69</v>
      </c>
    </row>
    <row r="2" spans="1:12" ht="58.8" customHeight="1" x14ac:dyDescent="0.3">
      <c r="A2" s="39" t="s">
        <v>114</v>
      </c>
      <c r="B2" s="30" t="s">
        <v>110</v>
      </c>
      <c r="C2" s="30" t="s">
        <v>121</v>
      </c>
      <c r="D2" s="6" t="s">
        <v>73</v>
      </c>
      <c r="E2" s="7" t="s">
        <v>119</v>
      </c>
      <c r="F2" s="8" t="s">
        <v>134</v>
      </c>
      <c r="G2" s="8" t="s">
        <v>132</v>
      </c>
      <c r="H2" s="7" t="s">
        <v>9</v>
      </c>
      <c r="I2" s="34" t="s">
        <v>192</v>
      </c>
      <c r="J2" s="34" t="s">
        <v>67</v>
      </c>
      <c r="K2" s="35">
        <v>0.1</v>
      </c>
      <c r="L2" s="30" t="s">
        <v>146</v>
      </c>
    </row>
    <row r="3" spans="1:12" ht="63" customHeight="1" x14ac:dyDescent="0.3">
      <c r="A3" s="39"/>
      <c r="B3" s="34"/>
      <c r="C3" s="30"/>
      <c r="D3" s="6" t="s">
        <v>118</v>
      </c>
      <c r="E3" s="7" t="s">
        <v>119</v>
      </c>
      <c r="F3" s="8" t="s">
        <v>134</v>
      </c>
      <c r="G3" s="8" t="s">
        <v>132</v>
      </c>
      <c r="H3" s="7" t="s">
        <v>9</v>
      </c>
      <c r="I3" s="34"/>
      <c r="J3" s="34"/>
      <c r="K3" s="34"/>
      <c r="L3" s="30"/>
    </row>
    <row r="4" spans="1:12" ht="84.6" customHeight="1" x14ac:dyDescent="0.3">
      <c r="A4" s="39"/>
      <c r="B4" s="34"/>
      <c r="C4" s="30"/>
      <c r="D4" s="6" t="s">
        <v>108</v>
      </c>
      <c r="E4" s="7" t="s">
        <v>119</v>
      </c>
      <c r="F4" s="8" t="s">
        <v>134</v>
      </c>
      <c r="G4" s="8" t="s">
        <v>132</v>
      </c>
      <c r="H4" s="7" t="s">
        <v>9</v>
      </c>
      <c r="I4" s="34"/>
      <c r="J4" s="34"/>
      <c r="K4" s="34"/>
      <c r="L4" s="30"/>
    </row>
    <row r="5" spans="1:12" ht="28.8" x14ac:dyDescent="0.3">
      <c r="A5" s="36" t="s">
        <v>115</v>
      </c>
      <c r="B5" s="30" t="s">
        <v>120</v>
      </c>
      <c r="C5" s="30"/>
      <c r="D5" s="6" t="s">
        <v>127</v>
      </c>
      <c r="E5" s="7" t="s">
        <v>119</v>
      </c>
      <c r="F5" s="8" t="s">
        <v>134</v>
      </c>
      <c r="G5" s="8" t="s">
        <v>132</v>
      </c>
      <c r="H5" s="7" t="s">
        <v>9</v>
      </c>
      <c r="I5" s="34" t="s">
        <v>191</v>
      </c>
      <c r="J5" s="34" t="s">
        <v>67</v>
      </c>
      <c r="K5" s="35">
        <v>0.3</v>
      </c>
      <c r="L5" s="30" t="s">
        <v>146</v>
      </c>
    </row>
    <row r="6" spans="1:12" ht="28.8" x14ac:dyDescent="0.3">
      <c r="A6" s="36"/>
      <c r="B6" s="30"/>
      <c r="C6" s="30"/>
      <c r="D6" s="6" t="s">
        <v>128</v>
      </c>
      <c r="E6" s="7" t="s">
        <v>119</v>
      </c>
      <c r="F6" s="8" t="s">
        <v>134</v>
      </c>
      <c r="G6" s="8" t="s">
        <v>132</v>
      </c>
      <c r="H6" s="7" t="s">
        <v>9</v>
      </c>
      <c r="I6" s="34"/>
      <c r="J6" s="34"/>
      <c r="K6" s="34"/>
      <c r="L6" s="30"/>
    </row>
    <row r="7" spans="1:12" ht="48" customHeight="1" x14ac:dyDescent="0.3">
      <c r="A7" s="36"/>
      <c r="B7" s="30"/>
      <c r="C7" s="30"/>
      <c r="D7" s="6" t="s">
        <v>75</v>
      </c>
      <c r="E7" s="7" t="s">
        <v>119</v>
      </c>
      <c r="F7" s="8" t="s">
        <v>134</v>
      </c>
      <c r="G7" s="8" t="s">
        <v>139</v>
      </c>
      <c r="H7" s="7" t="s">
        <v>9</v>
      </c>
      <c r="I7" s="34"/>
      <c r="J7" s="34"/>
      <c r="K7" s="34"/>
      <c r="L7" s="30"/>
    </row>
    <row r="8" spans="1:12" ht="29.4" customHeight="1" x14ac:dyDescent="0.3">
      <c r="A8" s="36"/>
      <c r="B8" s="30"/>
      <c r="C8" s="30"/>
      <c r="D8" s="6" t="s">
        <v>74</v>
      </c>
      <c r="E8" s="7" t="s">
        <v>119</v>
      </c>
      <c r="F8" s="8" t="s">
        <v>134</v>
      </c>
      <c r="G8" s="8" t="s">
        <v>139</v>
      </c>
      <c r="H8" s="7" t="s">
        <v>9</v>
      </c>
      <c r="I8" s="34"/>
      <c r="J8" s="34"/>
      <c r="K8" s="34"/>
      <c r="L8" s="30"/>
    </row>
    <row r="9" spans="1:12" ht="43.2" x14ac:dyDescent="0.3">
      <c r="A9" s="36"/>
      <c r="B9" s="30"/>
      <c r="C9" s="30"/>
      <c r="D9" s="6" t="s">
        <v>109</v>
      </c>
      <c r="E9" s="7" t="s">
        <v>119</v>
      </c>
      <c r="F9" s="8" t="s">
        <v>134</v>
      </c>
      <c r="G9" s="8" t="s">
        <v>139</v>
      </c>
      <c r="H9" s="7" t="s">
        <v>9</v>
      </c>
      <c r="I9" s="34"/>
      <c r="J9" s="34"/>
      <c r="K9" s="34"/>
      <c r="L9" s="30"/>
    </row>
    <row r="10" spans="1:12" ht="30.6" customHeight="1" x14ac:dyDescent="0.3">
      <c r="A10" s="36"/>
      <c r="B10" s="30" t="s">
        <v>111</v>
      </c>
      <c r="C10" s="38"/>
      <c r="D10" s="6" t="s">
        <v>123</v>
      </c>
      <c r="E10" s="7" t="s">
        <v>119</v>
      </c>
      <c r="F10" s="8" t="s">
        <v>134</v>
      </c>
      <c r="G10" s="8" t="s">
        <v>137</v>
      </c>
      <c r="H10" s="7" t="s">
        <v>9</v>
      </c>
      <c r="I10" s="34" t="s">
        <v>138</v>
      </c>
      <c r="J10" s="34" t="s">
        <v>67</v>
      </c>
      <c r="K10" s="35">
        <v>0.4</v>
      </c>
      <c r="L10" s="30" t="s">
        <v>146</v>
      </c>
    </row>
    <row r="11" spans="1:12" ht="43.2" x14ac:dyDescent="0.3">
      <c r="A11" s="36"/>
      <c r="B11" s="30"/>
      <c r="C11" s="38"/>
      <c r="D11" s="6" t="s">
        <v>125</v>
      </c>
      <c r="E11" s="7" t="s">
        <v>119</v>
      </c>
      <c r="F11" s="8" t="s">
        <v>134</v>
      </c>
      <c r="G11" s="8" t="s">
        <v>137</v>
      </c>
      <c r="H11" s="7" t="s">
        <v>9</v>
      </c>
      <c r="I11" s="34"/>
      <c r="J11" s="34"/>
      <c r="K11" s="34"/>
      <c r="L11" s="30"/>
    </row>
    <row r="12" spans="1:12" ht="28.8" x14ac:dyDescent="0.3">
      <c r="A12" s="36"/>
      <c r="B12" s="30"/>
      <c r="C12" s="38"/>
      <c r="D12" s="6" t="s">
        <v>126</v>
      </c>
      <c r="E12" s="7" t="s">
        <v>119</v>
      </c>
      <c r="F12" s="8" t="s">
        <v>134</v>
      </c>
      <c r="G12" s="8" t="s">
        <v>139</v>
      </c>
      <c r="H12" s="7" t="s">
        <v>9</v>
      </c>
      <c r="I12" s="34"/>
      <c r="J12" s="34"/>
      <c r="K12" s="34"/>
      <c r="L12" s="30"/>
    </row>
    <row r="13" spans="1:12" ht="28.8" x14ac:dyDescent="0.3">
      <c r="A13" s="36"/>
      <c r="B13" s="30"/>
      <c r="C13" s="38"/>
      <c r="D13" s="6" t="s">
        <v>124</v>
      </c>
      <c r="E13" s="7" t="s">
        <v>119</v>
      </c>
      <c r="F13" s="8" t="s">
        <v>134</v>
      </c>
      <c r="G13" s="8" t="s">
        <v>132</v>
      </c>
      <c r="H13" s="7" t="s">
        <v>9</v>
      </c>
      <c r="I13" s="34"/>
      <c r="J13" s="34"/>
      <c r="K13" s="34"/>
      <c r="L13" s="30"/>
    </row>
    <row r="14" spans="1:12" ht="28.8" x14ac:dyDescent="0.3">
      <c r="A14" s="36"/>
      <c r="B14" s="30"/>
      <c r="C14" s="38"/>
      <c r="D14" s="6" t="s">
        <v>122</v>
      </c>
      <c r="E14" s="7" t="s">
        <v>119</v>
      </c>
      <c r="F14" s="8" t="s">
        <v>134</v>
      </c>
      <c r="G14" s="8" t="s">
        <v>132</v>
      </c>
      <c r="H14" s="7" t="s">
        <v>9</v>
      </c>
      <c r="I14" s="34"/>
      <c r="J14" s="34"/>
      <c r="K14" s="34"/>
      <c r="L14" s="30"/>
    </row>
    <row r="15" spans="1:12" ht="28.8" x14ac:dyDescent="0.3">
      <c r="A15" s="36"/>
      <c r="B15" s="30"/>
      <c r="C15" s="38"/>
      <c r="D15" s="6" t="s">
        <v>77</v>
      </c>
      <c r="E15" s="7" t="s">
        <v>119</v>
      </c>
      <c r="F15" s="8" t="s">
        <v>134</v>
      </c>
      <c r="G15" s="8" t="s">
        <v>132</v>
      </c>
      <c r="H15" s="7" t="s">
        <v>9</v>
      </c>
      <c r="I15" s="34"/>
      <c r="J15" s="34"/>
      <c r="K15" s="34"/>
      <c r="L15" s="30"/>
    </row>
    <row r="16" spans="1:12" ht="28.8" x14ac:dyDescent="0.3">
      <c r="A16" s="36"/>
      <c r="B16" s="30"/>
      <c r="C16" s="38"/>
      <c r="D16" s="6" t="s">
        <v>76</v>
      </c>
      <c r="E16" s="7" t="s">
        <v>119</v>
      </c>
      <c r="F16" s="8" t="s">
        <v>134</v>
      </c>
      <c r="G16" s="8" t="s">
        <v>132</v>
      </c>
      <c r="H16" s="7" t="s">
        <v>9</v>
      </c>
      <c r="I16" s="34"/>
      <c r="J16" s="34"/>
      <c r="K16" s="34"/>
      <c r="L16" s="30"/>
    </row>
    <row r="17" spans="1:12" ht="43.2" x14ac:dyDescent="0.3">
      <c r="A17" s="37" t="s">
        <v>116</v>
      </c>
      <c r="B17" s="30" t="s">
        <v>112</v>
      </c>
      <c r="C17" s="38"/>
      <c r="D17" s="6" t="s">
        <v>78</v>
      </c>
      <c r="E17" s="8" t="s">
        <v>133</v>
      </c>
      <c r="F17" s="8" t="s">
        <v>140</v>
      </c>
      <c r="G17" s="8" t="s">
        <v>131</v>
      </c>
      <c r="H17" s="7" t="s">
        <v>129</v>
      </c>
      <c r="I17" s="34" t="s">
        <v>136</v>
      </c>
      <c r="J17" s="34" t="s">
        <v>143</v>
      </c>
      <c r="K17" s="35">
        <v>0.2</v>
      </c>
      <c r="L17" s="31" t="s">
        <v>181</v>
      </c>
    </row>
    <row r="18" spans="1:12" ht="45.6" customHeight="1" x14ac:dyDescent="0.3">
      <c r="A18" s="37"/>
      <c r="B18" s="34"/>
      <c r="C18" s="38"/>
      <c r="D18" s="6" t="s">
        <v>79</v>
      </c>
      <c r="E18" s="8" t="s">
        <v>133</v>
      </c>
      <c r="F18" s="8" t="s">
        <v>141</v>
      </c>
      <c r="G18" s="8" t="s">
        <v>131</v>
      </c>
      <c r="H18" s="7" t="s">
        <v>129</v>
      </c>
      <c r="I18" s="34"/>
      <c r="J18" s="34"/>
      <c r="K18" s="34"/>
      <c r="L18" s="32"/>
    </row>
    <row r="19" spans="1:12" ht="43.2" x14ac:dyDescent="0.3">
      <c r="A19" s="37"/>
      <c r="B19" s="34"/>
      <c r="C19" s="38"/>
      <c r="D19" s="6" t="s">
        <v>80</v>
      </c>
      <c r="E19" s="8" t="s">
        <v>133</v>
      </c>
      <c r="F19" s="8" t="s">
        <v>148</v>
      </c>
      <c r="G19" s="8" t="s">
        <v>131</v>
      </c>
      <c r="H19" s="7" t="s">
        <v>129</v>
      </c>
      <c r="I19" s="34"/>
      <c r="J19" s="34"/>
      <c r="K19" s="34"/>
      <c r="L19" s="33"/>
    </row>
    <row r="20" spans="1:12" ht="43.2" x14ac:dyDescent="0.3">
      <c r="A20" s="37"/>
      <c r="B20" s="30" t="s">
        <v>113</v>
      </c>
      <c r="C20" s="38"/>
      <c r="D20" s="6" t="s">
        <v>117</v>
      </c>
      <c r="E20" s="7" t="s">
        <v>119</v>
      </c>
      <c r="F20" s="8" t="s">
        <v>134</v>
      </c>
      <c r="G20" s="8" t="s">
        <v>142</v>
      </c>
      <c r="H20" s="7" t="s">
        <v>9</v>
      </c>
      <c r="I20" s="34" t="s">
        <v>145</v>
      </c>
      <c r="J20" s="34" t="s">
        <v>144</v>
      </c>
      <c r="K20" s="35">
        <v>0.05</v>
      </c>
      <c r="L20" s="31" t="s">
        <v>147</v>
      </c>
    </row>
    <row r="21" spans="1:12" ht="28.8" x14ac:dyDescent="0.3">
      <c r="A21" s="37"/>
      <c r="B21" s="30"/>
      <c r="C21" s="38"/>
      <c r="D21" s="6" t="s">
        <v>72</v>
      </c>
      <c r="E21" s="7" t="s">
        <v>119</v>
      </c>
      <c r="F21" s="8" t="s">
        <v>134</v>
      </c>
      <c r="G21" s="8" t="s">
        <v>179</v>
      </c>
      <c r="H21" s="7" t="s">
        <v>9</v>
      </c>
      <c r="I21" s="34"/>
      <c r="J21" s="34"/>
      <c r="K21" s="34"/>
      <c r="L21" s="32"/>
    </row>
    <row r="22" spans="1:12" ht="43.2" customHeight="1" x14ac:dyDescent="0.3">
      <c r="A22" s="37"/>
      <c r="B22" s="30"/>
      <c r="C22" s="38"/>
      <c r="D22" s="6" t="s">
        <v>86</v>
      </c>
      <c r="E22" s="7" t="s">
        <v>119</v>
      </c>
      <c r="F22" s="8" t="s">
        <v>134</v>
      </c>
      <c r="G22" s="8" t="s">
        <v>180</v>
      </c>
      <c r="H22" s="7" t="s">
        <v>9</v>
      </c>
      <c r="I22" s="34"/>
      <c r="J22" s="34"/>
      <c r="K22" s="34"/>
      <c r="L22" s="33"/>
    </row>
  </sheetData>
  <mergeCells count="33">
    <mergeCell ref="C2:C4"/>
    <mergeCell ref="B5:B9"/>
    <mergeCell ref="C5:C9"/>
    <mergeCell ref="A5:A16"/>
    <mergeCell ref="A17:A22"/>
    <mergeCell ref="C10:C16"/>
    <mergeCell ref="C17:C19"/>
    <mergeCell ref="C20:C22"/>
    <mergeCell ref="B17:B19"/>
    <mergeCell ref="B20:B22"/>
    <mergeCell ref="B2:B4"/>
    <mergeCell ref="A2:A4"/>
    <mergeCell ref="B10:B16"/>
    <mergeCell ref="I17:I19"/>
    <mergeCell ref="J17:J19"/>
    <mergeCell ref="J20:J22"/>
    <mergeCell ref="I20:I22"/>
    <mergeCell ref="K2:K4"/>
    <mergeCell ref="K5:K9"/>
    <mergeCell ref="K10:K16"/>
    <mergeCell ref="K17:K19"/>
    <mergeCell ref="K20:K22"/>
    <mergeCell ref="I2:I4"/>
    <mergeCell ref="I5:I9"/>
    <mergeCell ref="J2:J4"/>
    <mergeCell ref="J5:J9"/>
    <mergeCell ref="J10:J16"/>
    <mergeCell ref="I10:I16"/>
    <mergeCell ref="L2:L4"/>
    <mergeCell ref="L5:L9"/>
    <mergeCell ref="L10:L16"/>
    <mergeCell ref="L17:L19"/>
    <mergeCell ref="L20:L2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409B8-2734-4A01-9F95-F6225630AB05}">
  <dimension ref="A1:BB18"/>
  <sheetViews>
    <sheetView zoomScale="70" zoomScaleNormal="70" workbookViewId="0">
      <pane xSplit="1" ySplit="2" topLeftCell="AH3" activePane="bottomRight" state="frozen"/>
      <selection pane="topRight" activeCell="B1" sqref="B1"/>
      <selection pane="bottomLeft" activeCell="A3" sqref="A3"/>
      <selection pane="bottomRight" activeCell="A18" sqref="A18"/>
    </sheetView>
  </sheetViews>
  <sheetFormatPr baseColWidth="10" defaultRowHeight="14.4" x14ac:dyDescent="0.3"/>
  <cols>
    <col min="1" max="1" width="21.6640625" customWidth="1"/>
    <col min="2" max="2" width="14.5546875" customWidth="1"/>
    <col min="3" max="3" width="21.6640625" customWidth="1"/>
    <col min="4" max="4" width="18" customWidth="1"/>
    <col min="5" max="7" width="2.21875" hidden="1" customWidth="1"/>
    <col min="8" max="8" width="14.33203125" customWidth="1"/>
    <col min="9" max="9" width="15.109375" customWidth="1"/>
    <col min="10" max="10" width="16.5546875" customWidth="1"/>
    <col min="11" max="11" width="25" customWidth="1"/>
    <col min="12" max="12" width="17.5546875" customWidth="1"/>
    <col min="13" max="13" width="20.21875" customWidth="1"/>
    <col min="14" max="18" width="2.21875" hidden="1" customWidth="1"/>
    <col min="19" max="19" width="13.109375" customWidth="1"/>
    <col min="20" max="20" width="14.5546875" customWidth="1"/>
    <col min="21" max="21" width="21.109375" customWidth="1"/>
    <col min="22" max="26" width="14.5546875" customWidth="1"/>
    <col min="27" max="33" width="2.21875" hidden="1" customWidth="1"/>
    <col min="34" max="34" width="12.21875" bestFit="1" customWidth="1"/>
    <col min="35" max="36" width="19.5546875" customWidth="1"/>
    <col min="37" max="37" width="16.33203125" customWidth="1"/>
    <col min="38" max="40" width="2.21875" hidden="1" customWidth="1"/>
    <col min="41" max="41" width="14.5546875" customWidth="1"/>
    <col min="42" max="42" width="17.77734375" customWidth="1"/>
    <col min="43" max="44" width="19.5546875" customWidth="1"/>
    <col min="45" max="45" width="3.33203125" hidden="1" customWidth="1"/>
    <col min="46" max="46" width="2.21875" hidden="1" customWidth="1"/>
    <col min="47" max="47" width="3.33203125" hidden="1" customWidth="1"/>
    <col min="48" max="48" width="14.88671875" customWidth="1"/>
    <col min="49" max="52" width="4.44140625" bestFit="1" customWidth="1"/>
    <col min="53" max="53" width="5.5546875" customWidth="1"/>
  </cols>
  <sheetData>
    <row r="1" spans="1:54" x14ac:dyDescent="0.3">
      <c r="B1" s="40" t="s">
        <v>190</v>
      </c>
      <c r="C1" s="41"/>
      <c r="D1" s="41"/>
      <c r="E1" s="41"/>
      <c r="F1" s="41"/>
      <c r="G1" s="41"/>
      <c r="H1" s="42"/>
      <c r="I1" s="36" t="s">
        <v>188</v>
      </c>
      <c r="J1" s="36"/>
      <c r="K1" s="36"/>
      <c r="L1" s="36"/>
      <c r="M1" s="36"/>
      <c r="N1" s="36"/>
      <c r="O1" s="36"/>
      <c r="P1" s="36"/>
      <c r="Q1" s="36"/>
      <c r="R1" s="36"/>
      <c r="S1" s="36"/>
      <c r="T1" s="36"/>
      <c r="U1" s="36"/>
      <c r="V1" s="36"/>
      <c r="W1" s="36"/>
      <c r="X1" s="36"/>
      <c r="Y1" s="36"/>
      <c r="Z1" s="36"/>
      <c r="AA1" s="36"/>
      <c r="AB1" s="36"/>
      <c r="AC1" s="36"/>
      <c r="AD1" s="36"/>
      <c r="AE1" s="36"/>
      <c r="AF1" s="36"/>
      <c r="AG1" s="36"/>
      <c r="AH1" s="36"/>
      <c r="AI1" s="37" t="s">
        <v>189</v>
      </c>
      <c r="AJ1" s="37"/>
      <c r="AK1" s="37"/>
      <c r="AL1" s="37"/>
      <c r="AM1" s="37"/>
      <c r="AN1" s="37"/>
      <c r="AO1" s="37"/>
      <c r="AP1" s="37"/>
      <c r="AQ1" s="37"/>
      <c r="AR1" s="37"/>
      <c r="AS1" s="37"/>
      <c r="AT1" s="37"/>
      <c r="AU1" s="37"/>
      <c r="AV1" s="37"/>
    </row>
    <row r="2" spans="1:54" x14ac:dyDescent="0.3">
      <c r="B2" s="43" t="s">
        <v>172</v>
      </c>
      <c r="C2" s="44"/>
      <c r="D2" s="44"/>
      <c r="E2" s="13"/>
      <c r="F2" s="13"/>
      <c r="G2" s="13"/>
      <c r="H2" s="13" t="s">
        <v>171</v>
      </c>
      <c r="I2" s="43" t="s">
        <v>120</v>
      </c>
      <c r="J2" s="43"/>
      <c r="K2" s="43"/>
      <c r="L2" s="43"/>
      <c r="M2" s="43"/>
      <c r="N2" s="14"/>
      <c r="O2" s="14"/>
      <c r="P2" s="14"/>
      <c r="Q2" s="14"/>
      <c r="R2" s="14"/>
      <c r="S2" s="13" t="s">
        <v>171</v>
      </c>
      <c r="T2" s="43" t="s">
        <v>111</v>
      </c>
      <c r="U2" s="43"/>
      <c r="V2" s="43"/>
      <c r="W2" s="43"/>
      <c r="X2" s="43"/>
      <c r="Y2" s="43"/>
      <c r="Z2" s="43"/>
      <c r="AA2" s="43"/>
      <c r="AB2" s="43"/>
      <c r="AC2" s="43"/>
      <c r="AD2" s="43"/>
      <c r="AE2" s="43"/>
      <c r="AF2" s="43"/>
      <c r="AG2" s="43"/>
      <c r="AH2" s="43"/>
      <c r="AI2" s="43" t="s">
        <v>112</v>
      </c>
      <c r="AJ2" s="44"/>
      <c r="AK2" s="44"/>
      <c r="AL2" s="44"/>
      <c r="AM2" s="44"/>
      <c r="AN2" s="44"/>
      <c r="AO2" s="44"/>
      <c r="AP2" s="43" t="s">
        <v>113</v>
      </c>
      <c r="AQ2" s="43"/>
      <c r="AR2" s="43"/>
      <c r="AS2" s="43"/>
      <c r="AT2" s="43"/>
      <c r="AU2" s="43"/>
      <c r="AV2" s="43"/>
      <c r="AW2" s="7" t="s">
        <v>182</v>
      </c>
      <c r="AX2" s="7" t="s">
        <v>183</v>
      </c>
      <c r="AY2" s="7" t="s">
        <v>184</v>
      </c>
      <c r="AZ2" s="7" t="s">
        <v>185</v>
      </c>
      <c r="BA2" s="7" t="s">
        <v>186</v>
      </c>
      <c r="BB2" s="7"/>
    </row>
    <row r="3" spans="1:54" ht="91.8" customHeight="1" x14ac:dyDescent="0.3">
      <c r="A3" s="12" t="s">
        <v>170</v>
      </c>
      <c r="B3" s="15" t="s">
        <v>73</v>
      </c>
      <c r="C3" s="15" t="s">
        <v>118</v>
      </c>
      <c r="D3" s="15" t="s">
        <v>108</v>
      </c>
      <c r="E3" s="16"/>
      <c r="F3" s="16"/>
      <c r="G3" s="16"/>
      <c r="H3" s="15" t="s">
        <v>173</v>
      </c>
      <c r="I3" s="15" t="s">
        <v>127</v>
      </c>
      <c r="J3" s="15" t="s">
        <v>128</v>
      </c>
      <c r="K3" s="15" t="s">
        <v>75</v>
      </c>
      <c r="L3" s="15" t="s">
        <v>74</v>
      </c>
      <c r="M3" s="15" t="s">
        <v>109</v>
      </c>
      <c r="N3" s="17">
        <v>1</v>
      </c>
      <c r="O3" s="17">
        <v>1</v>
      </c>
      <c r="P3" s="17">
        <v>2</v>
      </c>
      <c r="Q3" s="17">
        <v>2</v>
      </c>
      <c r="R3" s="17">
        <v>2</v>
      </c>
      <c r="S3" s="18" t="s">
        <v>174</v>
      </c>
      <c r="T3" s="15" t="s">
        <v>123</v>
      </c>
      <c r="U3" s="15" t="s">
        <v>125</v>
      </c>
      <c r="V3" s="15" t="s">
        <v>126</v>
      </c>
      <c r="W3" s="15" t="s">
        <v>124</v>
      </c>
      <c r="X3" s="15" t="s">
        <v>122</v>
      </c>
      <c r="Y3" s="15" t="s">
        <v>77</v>
      </c>
      <c r="Z3" s="15" t="s">
        <v>76</v>
      </c>
      <c r="AA3" s="17">
        <v>3</v>
      </c>
      <c r="AB3" s="17">
        <v>3</v>
      </c>
      <c r="AC3" s="17">
        <v>2</v>
      </c>
      <c r="AD3" s="17">
        <v>2</v>
      </c>
      <c r="AE3" s="17">
        <v>1</v>
      </c>
      <c r="AF3" s="17">
        <v>1</v>
      </c>
      <c r="AG3" s="17">
        <v>1</v>
      </c>
      <c r="AH3" s="18" t="s">
        <v>175</v>
      </c>
      <c r="AI3" s="15" t="s">
        <v>78</v>
      </c>
      <c r="AJ3" s="15" t="s">
        <v>79</v>
      </c>
      <c r="AK3" s="15" t="s">
        <v>80</v>
      </c>
      <c r="AL3" s="16"/>
      <c r="AM3" s="16"/>
      <c r="AN3" s="16"/>
      <c r="AO3" s="18" t="s">
        <v>176</v>
      </c>
      <c r="AP3" s="15" t="s">
        <v>117</v>
      </c>
      <c r="AQ3" s="15" t="s">
        <v>72</v>
      </c>
      <c r="AR3" s="15" t="s">
        <v>86</v>
      </c>
      <c r="AS3" s="17">
        <v>2</v>
      </c>
      <c r="AT3" s="17">
        <v>1</v>
      </c>
      <c r="AU3" s="17">
        <v>3</v>
      </c>
      <c r="AV3" s="18" t="s">
        <v>177</v>
      </c>
      <c r="AW3" s="9">
        <v>0.1</v>
      </c>
      <c r="AX3" s="11">
        <v>0.3</v>
      </c>
      <c r="AY3" s="11">
        <v>0.4</v>
      </c>
      <c r="AZ3" s="11">
        <v>0.2</v>
      </c>
      <c r="BA3" s="20">
        <v>0.05</v>
      </c>
      <c r="BB3" s="21" t="s">
        <v>187</v>
      </c>
    </row>
    <row r="4" spans="1:54" x14ac:dyDescent="0.3">
      <c r="A4" s="19" t="s">
        <v>15</v>
      </c>
      <c r="B4" s="10" t="s">
        <v>9</v>
      </c>
      <c r="C4" s="10" t="s">
        <v>9</v>
      </c>
      <c r="D4" s="10" t="s">
        <v>9</v>
      </c>
      <c r="E4" s="10">
        <f>IF(B4="SI",1,0)</f>
        <v>1</v>
      </c>
      <c r="F4" s="10">
        <f>IF(C4="SI",1,0)</f>
        <v>1</v>
      </c>
      <c r="G4" s="10">
        <f>IF(D4="SI",1,0)</f>
        <v>1</v>
      </c>
      <c r="H4" s="10">
        <f>SUM(E4:G4)</f>
        <v>3</v>
      </c>
      <c r="I4" s="10" t="s">
        <v>9</v>
      </c>
      <c r="J4" s="10" t="s">
        <v>10</v>
      </c>
      <c r="K4" s="10" t="s">
        <v>10</v>
      </c>
      <c r="L4" s="10" t="s">
        <v>9</v>
      </c>
      <c r="M4" s="10" t="s">
        <v>10</v>
      </c>
      <c r="N4" s="7">
        <f>IF(I4="SI",N$3,0)</f>
        <v>1</v>
      </c>
      <c r="O4" s="7">
        <f t="shared" ref="O4:R4" si="0">IF(J4="SI",O$3,0)</f>
        <v>0</v>
      </c>
      <c r="P4" s="7">
        <f t="shared" si="0"/>
        <v>0</v>
      </c>
      <c r="Q4" s="7">
        <f t="shared" si="0"/>
        <v>2</v>
      </c>
      <c r="R4" s="7">
        <f t="shared" si="0"/>
        <v>0</v>
      </c>
      <c r="S4" s="10">
        <f>SUM(N4:R4)</f>
        <v>3</v>
      </c>
      <c r="T4" s="10" t="s">
        <v>10</v>
      </c>
      <c r="U4" s="10" t="s">
        <v>10</v>
      </c>
      <c r="V4" s="10" t="s">
        <v>10</v>
      </c>
      <c r="W4" s="10" t="s">
        <v>10</v>
      </c>
      <c r="X4" s="10" t="s">
        <v>10</v>
      </c>
      <c r="Y4" s="10" t="s">
        <v>10</v>
      </c>
      <c r="Z4" s="10" t="s">
        <v>10</v>
      </c>
      <c r="AA4" s="7">
        <f t="shared" ref="AA4:AG4" si="1">IF(T4="SI",AA$3,0)</f>
        <v>0</v>
      </c>
      <c r="AB4" s="7">
        <f t="shared" si="1"/>
        <v>0</v>
      </c>
      <c r="AC4" s="7">
        <f t="shared" si="1"/>
        <v>0</v>
      </c>
      <c r="AD4" s="7">
        <f t="shared" si="1"/>
        <v>0</v>
      </c>
      <c r="AE4" s="7">
        <f t="shared" si="1"/>
        <v>0</v>
      </c>
      <c r="AF4" s="7">
        <f t="shared" si="1"/>
        <v>0</v>
      </c>
      <c r="AG4" s="7">
        <f t="shared" si="1"/>
        <v>0</v>
      </c>
      <c r="AH4" s="10">
        <f>SUM(AA4:AG4)</f>
        <v>0</v>
      </c>
      <c r="AI4" s="10"/>
      <c r="AJ4" s="10"/>
      <c r="AK4" s="10"/>
      <c r="AL4" s="7">
        <f>IF(AI4="ALTA",3,IF(AI4="MEDIA",2,IF(AI4="BAJA",1,0)))</f>
        <v>0</v>
      </c>
      <c r="AM4" s="7">
        <f>IF(AJ4="ALTA",3,IF(AJ4="MEDIA",2,IF(AJ4="BAJA",1,0)))</f>
        <v>0</v>
      </c>
      <c r="AN4" s="7">
        <f>IF(AK4="ALTA",3,IF(AK4="MEDIA",2,IF(AK4="BAJA",1,0)))</f>
        <v>0</v>
      </c>
      <c r="AO4" s="10">
        <f>SUM(AL4:AN4)</f>
        <v>0</v>
      </c>
      <c r="AP4" s="10" t="s">
        <v>10</v>
      </c>
      <c r="AQ4" s="10" t="s">
        <v>10</v>
      </c>
      <c r="AR4" s="10" t="s">
        <v>10</v>
      </c>
      <c r="AS4" s="7">
        <f>IF(AP4="SI",AS$3,0)</f>
        <v>0</v>
      </c>
      <c r="AT4" s="7">
        <f t="shared" ref="AT4:AU4" si="2">IF(AQ4="SI",AT$3,0)</f>
        <v>0</v>
      </c>
      <c r="AU4" s="7">
        <f t="shared" si="2"/>
        <v>0</v>
      </c>
      <c r="AV4" s="10">
        <f>SUM(AS4:AU4)</f>
        <v>0</v>
      </c>
      <c r="AW4" s="7">
        <f>H4*AW$3</f>
        <v>0.30000000000000004</v>
      </c>
      <c r="AX4" s="7">
        <f>S4*AX$3</f>
        <v>0.89999999999999991</v>
      </c>
      <c r="AY4" s="7">
        <f>AH4*AY$3</f>
        <v>0</v>
      </c>
      <c r="AZ4" s="7">
        <f>AO4*AZ$3</f>
        <v>0</v>
      </c>
      <c r="BA4" s="7">
        <f>AV4*BA$3</f>
        <v>0</v>
      </c>
      <c r="BB4" s="22">
        <f>SUM(AW4:BA4)</f>
        <v>1.2</v>
      </c>
    </row>
    <row r="5" spans="1:54" x14ac:dyDescent="0.3">
      <c r="A5" s="19" t="s">
        <v>32</v>
      </c>
      <c r="B5" s="10" t="s">
        <v>9</v>
      </c>
      <c r="C5" s="10" t="s">
        <v>9</v>
      </c>
      <c r="D5" s="10" t="s">
        <v>9</v>
      </c>
      <c r="E5" s="10">
        <f t="shared" ref="E5:G18" si="3">IF(B5="SI",1,0)</f>
        <v>1</v>
      </c>
      <c r="F5" s="10">
        <f t="shared" si="3"/>
        <v>1</v>
      </c>
      <c r="G5" s="10">
        <f t="shared" si="3"/>
        <v>1</v>
      </c>
      <c r="H5" s="10">
        <f t="shared" ref="H5:H18" si="4">SUM(E5:G5)</f>
        <v>3</v>
      </c>
      <c r="I5" s="10" t="s">
        <v>9</v>
      </c>
      <c r="J5" s="10" t="s">
        <v>10</v>
      </c>
      <c r="K5" s="10" t="s">
        <v>10</v>
      </c>
      <c r="L5" s="10" t="s">
        <v>9</v>
      </c>
      <c r="M5" s="10" t="s">
        <v>10</v>
      </c>
      <c r="N5" s="7">
        <f t="shared" ref="N5:N18" si="5">IF(I5="SI",N$3,0)</f>
        <v>1</v>
      </c>
      <c r="O5" s="7">
        <f t="shared" ref="O5:O18" si="6">IF(J5="SI",O$3,0)</f>
        <v>0</v>
      </c>
      <c r="P5" s="7">
        <f t="shared" ref="P5:P18" si="7">IF(K5="SI",P$3,0)</f>
        <v>0</v>
      </c>
      <c r="Q5" s="7">
        <f t="shared" ref="Q5:Q18" si="8">IF(L5="SI",Q$3,0)</f>
        <v>2</v>
      </c>
      <c r="R5" s="7">
        <f t="shared" ref="R5:R18" si="9">IF(M5="SI",R$3,0)</f>
        <v>0</v>
      </c>
      <c r="S5" s="10">
        <f t="shared" ref="S5:S18" si="10">SUM(N5:R5)</f>
        <v>3</v>
      </c>
      <c r="T5" s="10" t="s">
        <v>10</v>
      </c>
      <c r="U5" s="10" t="s">
        <v>10</v>
      </c>
      <c r="V5" s="10" t="s">
        <v>10</v>
      </c>
      <c r="W5" s="10" t="s">
        <v>10</v>
      </c>
      <c r="X5" s="10" t="s">
        <v>10</v>
      </c>
      <c r="Y5" s="10" t="s">
        <v>10</v>
      </c>
      <c r="Z5" s="10" t="s">
        <v>10</v>
      </c>
      <c r="AA5" s="7">
        <f t="shared" ref="AA5:AA18" si="11">IF(T5="SI",AA$3,0)</f>
        <v>0</v>
      </c>
      <c r="AB5" s="7">
        <f t="shared" ref="AB5:AB18" si="12">IF(U5="SI",AB$3,0)</f>
        <v>0</v>
      </c>
      <c r="AC5" s="7">
        <f t="shared" ref="AC5:AC18" si="13">IF(V5="SI",AC$3,0)</f>
        <v>0</v>
      </c>
      <c r="AD5" s="7">
        <f t="shared" ref="AD5:AD18" si="14">IF(W5="SI",AD$3,0)</f>
        <v>0</v>
      </c>
      <c r="AE5" s="7">
        <f t="shared" ref="AE5:AE18" si="15">IF(X5="SI",AE$3,0)</f>
        <v>0</v>
      </c>
      <c r="AF5" s="7">
        <f t="shared" ref="AF5:AF18" si="16">IF(Y5="SI",AF$3,0)</f>
        <v>0</v>
      </c>
      <c r="AG5" s="7">
        <f t="shared" ref="AG5:AG18" si="17">IF(Z5="SI",AG$3,0)</f>
        <v>0</v>
      </c>
      <c r="AH5" s="10">
        <f t="shared" ref="AH5:AH18" si="18">SUM(AA5:AG5)</f>
        <v>0</v>
      </c>
      <c r="AI5" s="10"/>
      <c r="AJ5" s="10"/>
      <c r="AK5" s="10"/>
      <c r="AL5" s="7">
        <f t="shared" ref="AL5:AL18" si="19">IF(AI5="ALTA",3,IF(AI5="MEDIA",2,IF(AI5="BAJA",1,0)))</f>
        <v>0</v>
      </c>
      <c r="AM5" s="7">
        <f t="shared" ref="AM5:AM18" si="20">IF(AJ5="ALTA",3,IF(AJ5="MEDIA",2,IF(AJ5="BAJA",1,0)))</f>
        <v>0</v>
      </c>
      <c r="AN5" s="7">
        <f t="shared" ref="AN5:AN18" si="21">IF(AK5="ALTA",3,IF(AK5="MEDIA",2,IF(AK5="BAJA",1,0)))</f>
        <v>0</v>
      </c>
      <c r="AO5" s="10">
        <f t="shared" ref="AO5:AO18" si="22">SUM(AL5:AN5)</f>
        <v>0</v>
      </c>
      <c r="AP5" s="10" t="s">
        <v>10</v>
      </c>
      <c r="AQ5" s="10" t="s">
        <v>10</v>
      </c>
      <c r="AR5" s="10" t="s">
        <v>10</v>
      </c>
      <c r="AS5" s="7">
        <f t="shared" ref="AS5:AS18" si="23">IF(AP5="SI",AS$3,0)</f>
        <v>0</v>
      </c>
      <c r="AT5" s="7">
        <f t="shared" ref="AT5:AT18" si="24">IF(AQ5="SI",AT$3,0)</f>
        <v>0</v>
      </c>
      <c r="AU5" s="7">
        <f t="shared" ref="AU5:AU18" si="25">IF(AR5="SI",AU$3,0)</f>
        <v>0</v>
      </c>
      <c r="AV5" s="10">
        <f t="shared" ref="AV5:AV18" si="26">SUM(AS5:AU5)</f>
        <v>0</v>
      </c>
      <c r="AW5" s="7">
        <f t="shared" ref="AW5:AW18" si="27">H5*AW$3</f>
        <v>0.30000000000000004</v>
      </c>
      <c r="AX5" s="7">
        <f t="shared" ref="AX5:AX18" si="28">S5*AX$3</f>
        <v>0.89999999999999991</v>
      </c>
      <c r="AY5" s="7">
        <f t="shared" ref="AY5:AY18" si="29">AH5*AY$3</f>
        <v>0</v>
      </c>
      <c r="AZ5" s="7">
        <f t="shared" ref="AZ5:AZ18" si="30">AO5*AZ$3</f>
        <v>0</v>
      </c>
      <c r="BA5" s="7">
        <f t="shared" ref="BA5:BA18" si="31">AV5*BA$3</f>
        <v>0</v>
      </c>
      <c r="BB5" s="22">
        <f t="shared" ref="BB5:BB18" si="32">SUM(AW5:BA5)</f>
        <v>1.2</v>
      </c>
    </row>
    <row r="6" spans="1:54" x14ac:dyDescent="0.3">
      <c r="A6" s="19" t="s">
        <v>33</v>
      </c>
      <c r="B6" s="10" t="s">
        <v>10</v>
      </c>
      <c r="C6" s="10" t="s">
        <v>10</v>
      </c>
      <c r="D6" s="10" t="s">
        <v>10</v>
      </c>
      <c r="E6" s="10">
        <f t="shared" si="3"/>
        <v>0</v>
      </c>
      <c r="F6" s="10">
        <f t="shared" si="3"/>
        <v>0</v>
      </c>
      <c r="G6" s="10">
        <f t="shared" si="3"/>
        <v>0</v>
      </c>
      <c r="H6" s="10">
        <f t="shared" si="4"/>
        <v>0</v>
      </c>
      <c r="I6" s="10" t="s">
        <v>10</v>
      </c>
      <c r="J6" s="10" t="s">
        <v>10</v>
      </c>
      <c r="K6" s="10" t="s">
        <v>10</v>
      </c>
      <c r="L6" s="10" t="s">
        <v>10</v>
      </c>
      <c r="M6" s="10" t="s">
        <v>10</v>
      </c>
      <c r="N6" s="7">
        <f t="shared" si="5"/>
        <v>0</v>
      </c>
      <c r="O6" s="7">
        <f t="shared" si="6"/>
        <v>0</v>
      </c>
      <c r="P6" s="7">
        <f t="shared" si="7"/>
        <v>0</v>
      </c>
      <c r="Q6" s="7">
        <f t="shared" si="8"/>
        <v>0</v>
      </c>
      <c r="R6" s="7">
        <f t="shared" si="9"/>
        <v>0</v>
      </c>
      <c r="S6" s="10">
        <f t="shared" si="10"/>
        <v>0</v>
      </c>
      <c r="T6" s="10" t="s">
        <v>10</v>
      </c>
      <c r="U6" s="10" t="s">
        <v>10</v>
      </c>
      <c r="V6" s="10" t="s">
        <v>10</v>
      </c>
      <c r="W6" s="10" t="s">
        <v>10</v>
      </c>
      <c r="X6" s="10" t="s">
        <v>10</v>
      </c>
      <c r="Y6" s="10" t="s">
        <v>10</v>
      </c>
      <c r="Z6" s="10" t="s">
        <v>10</v>
      </c>
      <c r="AA6" s="7">
        <f t="shared" si="11"/>
        <v>0</v>
      </c>
      <c r="AB6" s="7">
        <f t="shared" si="12"/>
        <v>0</v>
      </c>
      <c r="AC6" s="7">
        <f t="shared" si="13"/>
        <v>0</v>
      </c>
      <c r="AD6" s="7">
        <f t="shared" si="14"/>
        <v>0</v>
      </c>
      <c r="AE6" s="7">
        <f t="shared" si="15"/>
        <v>0</v>
      </c>
      <c r="AF6" s="7">
        <f t="shared" si="16"/>
        <v>0</v>
      </c>
      <c r="AG6" s="7">
        <f t="shared" si="17"/>
        <v>0</v>
      </c>
      <c r="AH6" s="10">
        <f t="shared" si="18"/>
        <v>0</v>
      </c>
      <c r="AI6" s="10"/>
      <c r="AJ6" s="10"/>
      <c r="AK6" s="10"/>
      <c r="AL6" s="7">
        <f t="shared" si="19"/>
        <v>0</v>
      </c>
      <c r="AM6" s="7">
        <f t="shared" si="20"/>
        <v>0</v>
      </c>
      <c r="AN6" s="7">
        <f t="shared" si="21"/>
        <v>0</v>
      </c>
      <c r="AO6" s="10">
        <f t="shared" si="22"/>
        <v>0</v>
      </c>
      <c r="AP6" s="10" t="s">
        <v>10</v>
      </c>
      <c r="AQ6" s="10" t="s">
        <v>10</v>
      </c>
      <c r="AR6" s="10" t="s">
        <v>10</v>
      </c>
      <c r="AS6" s="7">
        <f t="shared" si="23"/>
        <v>0</v>
      </c>
      <c r="AT6" s="7">
        <f t="shared" si="24"/>
        <v>0</v>
      </c>
      <c r="AU6" s="7">
        <f t="shared" si="25"/>
        <v>0</v>
      </c>
      <c r="AV6" s="10">
        <f t="shared" si="26"/>
        <v>0</v>
      </c>
      <c r="AW6" s="7">
        <f t="shared" si="27"/>
        <v>0</v>
      </c>
      <c r="AX6" s="7">
        <f t="shared" si="28"/>
        <v>0</v>
      </c>
      <c r="AY6" s="7">
        <f t="shared" si="29"/>
        <v>0</v>
      </c>
      <c r="AZ6" s="7">
        <f t="shared" si="30"/>
        <v>0</v>
      </c>
      <c r="BA6" s="7">
        <f t="shared" si="31"/>
        <v>0</v>
      </c>
      <c r="BB6" s="22">
        <f t="shared" si="32"/>
        <v>0</v>
      </c>
    </row>
    <row r="7" spans="1:54" x14ac:dyDescent="0.3">
      <c r="A7" s="19" t="s">
        <v>34</v>
      </c>
      <c r="B7" s="10" t="s">
        <v>10</v>
      </c>
      <c r="C7" s="10" t="s">
        <v>10</v>
      </c>
      <c r="D7" s="10" t="s">
        <v>10</v>
      </c>
      <c r="E7" s="10">
        <f t="shared" si="3"/>
        <v>0</v>
      </c>
      <c r="F7" s="10">
        <f t="shared" si="3"/>
        <v>0</v>
      </c>
      <c r="G7" s="10">
        <f t="shared" si="3"/>
        <v>0</v>
      </c>
      <c r="H7" s="10">
        <f t="shared" si="4"/>
        <v>0</v>
      </c>
      <c r="I7" s="10" t="s">
        <v>10</v>
      </c>
      <c r="J7" s="10" t="s">
        <v>10</v>
      </c>
      <c r="K7" s="10" t="s">
        <v>10</v>
      </c>
      <c r="L7" s="10" t="s">
        <v>10</v>
      </c>
      <c r="M7" s="10" t="s">
        <v>10</v>
      </c>
      <c r="N7" s="7">
        <f t="shared" si="5"/>
        <v>0</v>
      </c>
      <c r="O7" s="7">
        <f t="shared" si="6"/>
        <v>0</v>
      </c>
      <c r="P7" s="7">
        <f t="shared" si="7"/>
        <v>0</v>
      </c>
      <c r="Q7" s="7">
        <f t="shared" si="8"/>
        <v>0</v>
      </c>
      <c r="R7" s="7">
        <f t="shared" si="9"/>
        <v>0</v>
      </c>
      <c r="S7" s="10">
        <f t="shared" si="10"/>
        <v>0</v>
      </c>
      <c r="T7" s="10" t="s">
        <v>10</v>
      </c>
      <c r="U7" s="10" t="s">
        <v>10</v>
      </c>
      <c r="V7" s="10" t="s">
        <v>10</v>
      </c>
      <c r="W7" s="10" t="s">
        <v>10</v>
      </c>
      <c r="X7" s="10" t="s">
        <v>10</v>
      </c>
      <c r="Y7" s="10" t="s">
        <v>10</v>
      </c>
      <c r="Z7" s="10" t="s">
        <v>10</v>
      </c>
      <c r="AA7" s="7">
        <f t="shared" si="11"/>
        <v>0</v>
      </c>
      <c r="AB7" s="7">
        <f t="shared" si="12"/>
        <v>0</v>
      </c>
      <c r="AC7" s="7">
        <f t="shared" si="13"/>
        <v>0</v>
      </c>
      <c r="AD7" s="7">
        <f t="shared" si="14"/>
        <v>0</v>
      </c>
      <c r="AE7" s="7">
        <f t="shared" si="15"/>
        <v>0</v>
      </c>
      <c r="AF7" s="7">
        <f t="shared" si="16"/>
        <v>0</v>
      </c>
      <c r="AG7" s="7">
        <f t="shared" si="17"/>
        <v>0</v>
      </c>
      <c r="AH7" s="10">
        <f t="shared" si="18"/>
        <v>0</v>
      </c>
      <c r="AI7" s="10"/>
      <c r="AJ7" s="10"/>
      <c r="AK7" s="10"/>
      <c r="AL7" s="7">
        <f t="shared" si="19"/>
        <v>0</v>
      </c>
      <c r="AM7" s="7">
        <f t="shared" si="20"/>
        <v>0</v>
      </c>
      <c r="AN7" s="7">
        <f t="shared" si="21"/>
        <v>0</v>
      </c>
      <c r="AO7" s="10">
        <f t="shared" si="22"/>
        <v>0</v>
      </c>
      <c r="AP7" s="10" t="s">
        <v>10</v>
      </c>
      <c r="AQ7" s="10" t="s">
        <v>10</v>
      </c>
      <c r="AR7" s="10" t="s">
        <v>10</v>
      </c>
      <c r="AS7" s="7">
        <f t="shared" si="23"/>
        <v>0</v>
      </c>
      <c r="AT7" s="7">
        <f t="shared" si="24"/>
        <v>0</v>
      </c>
      <c r="AU7" s="7">
        <f t="shared" si="25"/>
        <v>0</v>
      </c>
      <c r="AV7" s="10">
        <f t="shared" si="26"/>
        <v>0</v>
      </c>
      <c r="AW7" s="7">
        <f t="shared" si="27"/>
        <v>0</v>
      </c>
      <c r="AX7" s="7">
        <f t="shared" si="28"/>
        <v>0</v>
      </c>
      <c r="AY7" s="7">
        <f t="shared" si="29"/>
        <v>0</v>
      </c>
      <c r="AZ7" s="7">
        <f t="shared" si="30"/>
        <v>0</v>
      </c>
      <c r="BA7" s="7">
        <f t="shared" si="31"/>
        <v>0</v>
      </c>
      <c r="BB7" s="22">
        <f t="shared" si="32"/>
        <v>0</v>
      </c>
    </row>
    <row r="8" spans="1:54" x14ac:dyDescent="0.3">
      <c r="A8" s="23" t="s">
        <v>35</v>
      </c>
      <c r="B8" s="10" t="s">
        <v>9</v>
      </c>
      <c r="C8" s="10" t="s">
        <v>9</v>
      </c>
      <c r="D8" s="10" t="s">
        <v>9</v>
      </c>
      <c r="E8" s="10">
        <f t="shared" si="3"/>
        <v>1</v>
      </c>
      <c r="F8" s="10">
        <f t="shared" si="3"/>
        <v>1</v>
      </c>
      <c r="G8" s="10">
        <f t="shared" si="3"/>
        <v>1</v>
      </c>
      <c r="H8" s="10">
        <f t="shared" si="4"/>
        <v>3</v>
      </c>
      <c r="I8" s="10" t="s">
        <v>9</v>
      </c>
      <c r="J8" s="10" t="s">
        <v>9</v>
      </c>
      <c r="K8" s="10" t="s">
        <v>10</v>
      </c>
      <c r="L8" s="10" t="s">
        <v>9</v>
      </c>
      <c r="M8" s="10" t="s">
        <v>10</v>
      </c>
      <c r="N8" s="7">
        <f t="shared" si="5"/>
        <v>1</v>
      </c>
      <c r="O8" s="7">
        <f t="shared" si="6"/>
        <v>1</v>
      </c>
      <c r="P8" s="7">
        <f t="shared" si="7"/>
        <v>0</v>
      </c>
      <c r="Q8" s="7">
        <f t="shared" si="8"/>
        <v>2</v>
      </c>
      <c r="R8" s="7">
        <f t="shared" si="9"/>
        <v>0</v>
      </c>
      <c r="S8" s="10">
        <f t="shared" si="10"/>
        <v>4</v>
      </c>
      <c r="T8" s="10" t="s">
        <v>9</v>
      </c>
      <c r="U8" s="10" t="s">
        <v>9</v>
      </c>
      <c r="V8" s="10" t="s">
        <v>10</v>
      </c>
      <c r="W8" s="10" t="s">
        <v>9</v>
      </c>
      <c r="X8" s="10" t="s">
        <v>10</v>
      </c>
      <c r="Y8" s="10" t="s">
        <v>9</v>
      </c>
      <c r="Z8" s="10" t="s">
        <v>9</v>
      </c>
      <c r="AA8" s="7">
        <f t="shared" si="11"/>
        <v>3</v>
      </c>
      <c r="AB8" s="7">
        <f t="shared" si="12"/>
        <v>3</v>
      </c>
      <c r="AC8" s="7">
        <f t="shared" si="13"/>
        <v>0</v>
      </c>
      <c r="AD8" s="7">
        <f t="shared" si="14"/>
        <v>2</v>
      </c>
      <c r="AE8" s="7">
        <f t="shared" si="15"/>
        <v>0</v>
      </c>
      <c r="AF8" s="7">
        <f t="shared" si="16"/>
        <v>1</v>
      </c>
      <c r="AG8" s="7">
        <f t="shared" si="17"/>
        <v>1</v>
      </c>
      <c r="AH8" s="10">
        <f t="shared" si="18"/>
        <v>10</v>
      </c>
      <c r="AI8" s="10" t="s">
        <v>193</v>
      </c>
      <c r="AJ8" s="10" t="s">
        <v>193</v>
      </c>
      <c r="AK8" s="10" t="s">
        <v>193</v>
      </c>
      <c r="AL8" s="7">
        <f t="shared" si="19"/>
        <v>2</v>
      </c>
      <c r="AM8" s="7">
        <f t="shared" si="20"/>
        <v>2</v>
      </c>
      <c r="AN8" s="7">
        <f t="shared" si="21"/>
        <v>2</v>
      </c>
      <c r="AO8" s="10">
        <f t="shared" si="22"/>
        <v>6</v>
      </c>
      <c r="AP8" s="10" t="s">
        <v>9</v>
      </c>
      <c r="AQ8" s="10" t="s">
        <v>9</v>
      </c>
      <c r="AR8" s="10" t="s">
        <v>9</v>
      </c>
      <c r="AS8" s="7">
        <f t="shared" si="23"/>
        <v>2</v>
      </c>
      <c r="AT8" s="7">
        <f t="shared" si="24"/>
        <v>1</v>
      </c>
      <c r="AU8" s="7">
        <f t="shared" si="25"/>
        <v>3</v>
      </c>
      <c r="AV8" s="10">
        <f t="shared" si="26"/>
        <v>6</v>
      </c>
      <c r="AW8" s="7">
        <f t="shared" si="27"/>
        <v>0.30000000000000004</v>
      </c>
      <c r="AX8" s="7">
        <f t="shared" si="28"/>
        <v>1.2</v>
      </c>
      <c r="AY8" s="7">
        <f t="shared" si="29"/>
        <v>4</v>
      </c>
      <c r="AZ8" s="7">
        <f t="shared" si="30"/>
        <v>1.2000000000000002</v>
      </c>
      <c r="BA8" s="7">
        <f t="shared" si="31"/>
        <v>0.30000000000000004</v>
      </c>
      <c r="BB8" s="24">
        <f t="shared" si="32"/>
        <v>7</v>
      </c>
    </row>
    <row r="9" spans="1:54" x14ac:dyDescent="0.3">
      <c r="A9" s="19" t="s">
        <v>36</v>
      </c>
      <c r="B9" s="10" t="s">
        <v>9</v>
      </c>
      <c r="C9" s="10" t="s">
        <v>9</v>
      </c>
      <c r="D9" s="10" t="s">
        <v>9</v>
      </c>
      <c r="E9" s="10">
        <f t="shared" si="3"/>
        <v>1</v>
      </c>
      <c r="F9" s="10">
        <f t="shared" si="3"/>
        <v>1</v>
      </c>
      <c r="G9" s="10">
        <f t="shared" si="3"/>
        <v>1</v>
      </c>
      <c r="H9" s="10">
        <f t="shared" si="4"/>
        <v>3</v>
      </c>
      <c r="I9" s="10" t="s">
        <v>9</v>
      </c>
      <c r="J9" s="10" t="s">
        <v>10</v>
      </c>
      <c r="K9" s="10" t="s">
        <v>10</v>
      </c>
      <c r="L9" s="10" t="s">
        <v>9</v>
      </c>
      <c r="M9" s="10" t="s">
        <v>9</v>
      </c>
      <c r="N9" s="7">
        <f t="shared" si="5"/>
        <v>1</v>
      </c>
      <c r="O9" s="7">
        <f t="shared" si="6"/>
        <v>0</v>
      </c>
      <c r="P9" s="7">
        <f t="shared" si="7"/>
        <v>0</v>
      </c>
      <c r="Q9" s="7">
        <f t="shared" si="8"/>
        <v>2</v>
      </c>
      <c r="R9" s="7">
        <f t="shared" si="9"/>
        <v>2</v>
      </c>
      <c r="S9" s="10">
        <f t="shared" si="10"/>
        <v>5</v>
      </c>
      <c r="T9" s="10" t="s">
        <v>9</v>
      </c>
      <c r="U9" s="10" t="s">
        <v>9</v>
      </c>
      <c r="V9" s="10" t="s">
        <v>10</v>
      </c>
      <c r="W9" s="10" t="s">
        <v>9</v>
      </c>
      <c r="X9" s="10" t="s">
        <v>10</v>
      </c>
      <c r="Y9" s="10" t="s">
        <v>10</v>
      </c>
      <c r="Z9" s="10" t="s">
        <v>9</v>
      </c>
      <c r="AA9" s="7">
        <f t="shared" si="11"/>
        <v>3</v>
      </c>
      <c r="AB9" s="7">
        <f t="shared" si="12"/>
        <v>3</v>
      </c>
      <c r="AC9" s="7">
        <f t="shared" si="13"/>
        <v>0</v>
      </c>
      <c r="AD9" s="7">
        <f t="shared" si="14"/>
        <v>2</v>
      </c>
      <c r="AE9" s="7">
        <f t="shared" si="15"/>
        <v>0</v>
      </c>
      <c r="AF9" s="7">
        <f t="shared" si="16"/>
        <v>0</v>
      </c>
      <c r="AG9" s="7">
        <f t="shared" si="17"/>
        <v>1</v>
      </c>
      <c r="AH9" s="10">
        <f t="shared" si="18"/>
        <v>9</v>
      </c>
      <c r="AI9" s="10" t="s">
        <v>178</v>
      </c>
      <c r="AJ9" s="10" t="s">
        <v>178</v>
      </c>
      <c r="AK9" s="10" t="s">
        <v>178</v>
      </c>
      <c r="AL9" s="7">
        <f t="shared" si="19"/>
        <v>1</v>
      </c>
      <c r="AM9" s="7">
        <f t="shared" si="20"/>
        <v>1</v>
      </c>
      <c r="AN9" s="7">
        <f t="shared" si="21"/>
        <v>1</v>
      </c>
      <c r="AO9" s="10">
        <f t="shared" si="22"/>
        <v>3</v>
      </c>
      <c r="AP9" s="10" t="s">
        <v>9</v>
      </c>
      <c r="AQ9" s="10" t="s">
        <v>9</v>
      </c>
      <c r="AR9" s="10" t="s">
        <v>9</v>
      </c>
      <c r="AS9" s="7">
        <f t="shared" si="23"/>
        <v>2</v>
      </c>
      <c r="AT9" s="7">
        <f t="shared" si="24"/>
        <v>1</v>
      </c>
      <c r="AU9" s="7">
        <f t="shared" si="25"/>
        <v>3</v>
      </c>
      <c r="AV9" s="10">
        <f t="shared" si="26"/>
        <v>6</v>
      </c>
      <c r="AW9" s="7">
        <f t="shared" si="27"/>
        <v>0.30000000000000004</v>
      </c>
      <c r="AX9" s="7">
        <f t="shared" si="28"/>
        <v>1.5</v>
      </c>
      <c r="AY9" s="7">
        <f t="shared" si="29"/>
        <v>3.6</v>
      </c>
      <c r="AZ9" s="7">
        <f t="shared" si="30"/>
        <v>0.60000000000000009</v>
      </c>
      <c r="BA9" s="7">
        <f t="shared" si="31"/>
        <v>0.30000000000000004</v>
      </c>
      <c r="BB9" s="22">
        <f t="shared" si="32"/>
        <v>6.3</v>
      </c>
    </row>
    <row r="10" spans="1:54" x14ac:dyDescent="0.3">
      <c r="A10" s="19" t="s">
        <v>157</v>
      </c>
      <c r="B10" s="10" t="s">
        <v>9</v>
      </c>
      <c r="C10" s="10" t="s">
        <v>9</v>
      </c>
      <c r="D10" s="10" t="s">
        <v>9</v>
      </c>
      <c r="E10" s="10">
        <f t="shared" si="3"/>
        <v>1</v>
      </c>
      <c r="F10" s="10">
        <f t="shared" si="3"/>
        <v>1</v>
      </c>
      <c r="G10" s="10">
        <f t="shared" si="3"/>
        <v>1</v>
      </c>
      <c r="H10" s="10">
        <f t="shared" si="4"/>
        <v>3</v>
      </c>
      <c r="I10" s="10" t="s">
        <v>9</v>
      </c>
      <c r="J10" s="10" t="s">
        <v>9</v>
      </c>
      <c r="K10" s="10" t="s">
        <v>9</v>
      </c>
      <c r="L10" s="10" t="s">
        <v>9</v>
      </c>
      <c r="M10" s="10" t="s">
        <v>9</v>
      </c>
      <c r="N10" s="7">
        <f t="shared" si="5"/>
        <v>1</v>
      </c>
      <c r="O10" s="7">
        <f t="shared" si="6"/>
        <v>1</v>
      </c>
      <c r="P10" s="7">
        <f t="shared" si="7"/>
        <v>2</v>
      </c>
      <c r="Q10" s="7">
        <f t="shared" si="8"/>
        <v>2</v>
      </c>
      <c r="R10" s="7">
        <f t="shared" si="9"/>
        <v>2</v>
      </c>
      <c r="S10" s="10">
        <f t="shared" si="10"/>
        <v>8</v>
      </c>
      <c r="T10" s="10" t="s">
        <v>9</v>
      </c>
      <c r="U10" s="10" t="s">
        <v>10</v>
      </c>
      <c r="V10" s="10" t="s">
        <v>10</v>
      </c>
      <c r="W10" s="10" t="s">
        <v>9</v>
      </c>
      <c r="X10" s="10" t="s">
        <v>10</v>
      </c>
      <c r="Y10" s="10" t="s">
        <v>10</v>
      </c>
      <c r="Z10" s="10" t="s">
        <v>9</v>
      </c>
      <c r="AA10" s="7">
        <f t="shared" si="11"/>
        <v>3</v>
      </c>
      <c r="AB10" s="7">
        <f t="shared" si="12"/>
        <v>0</v>
      </c>
      <c r="AC10" s="7">
        <f t="shared" si="13"/>
        <v>0</v>
      </c>
      <c r="AD10" s="7">
        <f t="shared" si="14"/>
        <v>2</v>
      </c>
      <c r="AE10" s="7">
        <f t="shared" si="15"/>
        <v>0</v>
      </c>
      <c r="AF10" s="7">
        <f t="shared" si="16"/>
        <v>0</v>
      </c>
      <c r="AG10" s="7">
        <f t="shared" si="17"/>
        <v>1</v>
      </c>
      <c r="AH10" s="10">
        <f t="shared" si="18"/>
        <v>6</v>
      </c>
      <c r="AI10" s="10" t="s">
        <v>178</v>
      </c>
      <c r="AJ10" s="10" t="s">
        <v>178</v>
      </c>
      <c r="AK10" s="10" t="s">
        <v>178</v>
      </c>
      <c r="AL10" s="7">
        <f t="shared" si="19"/>
        <v>1</v>
      </c>
      <c r="AM10" s="7">
        <f t="shared" si="20"/>
        <v>1</v>
      </c>
      <c r="AN10" s="7">
        <f t="shared" si="21"/>
        <v>1</v>
      </c>
      <c r="AO10" s="10">
        <f t="shared" si="22"/>
        <v>3</v>
      </c>
      <c r="AP10" s="10" t="s">
        <v>9</v>
      </c>
      <c r="AQ10" s="10" t="s">
        <v>9</v>
      </c>
      <c r="AR10" s="10" t="s">
        <v>9</v>
      </c>
      <c r="AS10" s="7">
        <f t="shared" si="23"/>
        <v>2</v>
      </c>
      <c r="AT10" s="7">
        <f t="shared" si="24"/>
        <v>1</v>
      </c>
      <c r="AU10" s="7">
        <f t="shared" si="25"/>
        <v>3</v>
      </c>
      <c r="AV10" s="10">
        <f t="shared" si="26"/>
        <v>6</v>
      </c>
      <c r="AW10" s="7">
        <f t="shared" si="27"/>
        <v>0.30000000000000004</v>
      </c>
      <c r="AX10" s="7">
        <f t="shared" si="28"/>
        <v>2.4</v>
      </c>
      <c r="AY10" s="7">
        <f t="shared" si="29"/>
        <v>2.4000000000000004</v>
      </c>
      <c r="AZ10" s="7">
        <f t="shared" si="30"/>
        <v>0.60000000000000009</v>
      </c>
      <c r="BA10" s="7">
        <f t="shared" si="31"/>
        <v>0.30000000000000004</v>
      </c>
      <c r="BB10" s="22">
        <f t="shared" si="32"/>
        <v>6.0000000000000009</v>
      </c>
    </row>
    <row r="11" spans="1:54" x14ac:dyDescent="0.3">
      <c r="A11" s="23" t="s">
        <v>158</v>
      </c>
      <c r="B11" s="10" t="s">
        <v>9</v>
      </c>
      <c r="C11" s="10" t="s">
        <v>9</v>
      </c>
      <c r="D11" s="10" t="s">
        <v>9</v>
      </c>
      <c r="E11" s="10">
        <f t="shared" si="3"/>
        <v>1</v>
      </c>
      <c r="F11" s="10">
        <f t="shared" si="3"/>
        <v>1</v>
      </c>
      <c r="G11" s="10">
        <f t="shared" si="3"/>
        <v>1</v>
      </c>
      <c r="H11" s="10">
        <f t="shared" si="4"/>
        <v>3</v>
      </c>
      <c r="I11" s="10" t="s">
        <v>9</v>
      </c>
      <c r="J11" s="10" t="s">
        <v>9</v>
      </c>
      <c r="K11" s="10" t="s">
        <v>10</v>
      </c>
      <c r="L11" s="10" t="s">
        <v>9</v>
      </c>
      <c r="M11" s="10" t="s">
        <v>10</v>
      </c>
      <c r="N11" s="7">
        <f t="shared" si="5"/>
        <v>1</v>
      </c>
      <c r="O11" s="7">
        <f t="shared" si="6"/>
        <v>1</v>
      </c>
      <c r="P11" s="7">
        <f t="shared" si="7"/>
        <v>0</v>
      </c>
      <c r="Q11" s="7">
        <f t="shared" si="8"/>
        <v>2</v>
      </c>
      <c r="R11" s="7">
        <f t="shared" si="9"/>
        <v>0</v>
      </c>
      <c r="S11" s="10">
        <f t="shared" si="10"/>
        <v>4</v>
      </c>
      <c r="T11" s="10" t="s">
        <v>9</v>
      </c>
      <c r="U11" s="10" t="s">
        <v>9</v>
      </c>
      <c r="V11" s="10" t="s">
        <v>10</v>
      </c>
      <c r="W11" s="10" t="s">
        <v>9</v>
      </c>
      <c r="X11" s="10" t="s">
        <v>9</v>
      </c>
      <c r="Y11" s="10" t="s">
        <v>9</v>
      </c>
      <c r="Z11" s="10" t="s">
        <v>9</v>
      </c>
      <c r="AA11" s="7">
        <f t="shared" si="11"/>
        <v>3</v>
      </c>
      <c r="AB11" s="7">
        <f t="shared" si="12"/>
        <v>3</v>
      </c>
      <c r="AC11" s="7">
        <f t="shared" si="13"/>
        <v>0</v>
      </c>
      <c r="AD11" s="7">
        <f t="shared" si="14"/>
        <v>2</v>
      </c>
      <c r="AE11" s="7">
        <f t="shared" si="15"/>
        <v>1</v>
      </c>
      <c r="AF11" s="7">
        <f t="shared" si="16"/>
        <v>1</v>
      </c>
      <c r="AG11" s="7">
        <f t="shared" si="17"/>
        <v>1</v>
      </c>
      <c r="AH11" s="10">
        <f t="shared" si="18"/>
        <v>11</v>
      </c>
      <c r="AI11" s="10" t="s">
        <v>193</v>
      </c>
      <c r="AJ11" s="10" t="s">
        <v>193</v>
      </c>
      <c r="AK11" s="10" t="s">
        <v>193</v>
      </c>
      <c r="AL11" s="7">
        <f t="shared" si="19"/>
        <v>2</v>
      </c>
      <c r="AM11" s="7">
        <f t="shared" si="20"/>
        <v>2</v>
      </c>
      <c r="AN11" s="7">
        <f t="shared" si="21"/>
        <v>2</v>
      </c>
      <c r="AO11" s="10">
        <f t="shared" si="22"/>
        <v>6</v>
      </c>
      <c r="AP11" s="10" t="s">
        <v>9</v>
      </c>
      <c r="AQ11" s="10" t="s">
        <v>9</v>
      </c>
      <c r="AR11" s="10" t="s">
        <v>9</v>
      </c>
      <c r="AS11" s="7">
        <f t="shared" si="23"/>
        <v>2</v>
      </c>
      <c r="AT11" s="7">
        <f t="shared" si="24"/>
        <v>1</v>
      </c>
      <c r="AU11" s="7">
        <f t="shared" si="25"/>
        <v>3</v>
      </c>
      <c r="AV11" s="10">
        <f t="shared" si="26"/>
        <v>6</v>
      </c>
      <c r="AW11" s="7">
        <f t="shared" si="27"/>
        <v>0.30000000000000004</v>
      </c>
      <c r="AX11" s="7">
        <f t="shared" si="28"/>
        <v>1.2</v>
      </c>
      <c r="AY11" s="7">
        <f t="shared" si="29"/>
        <v>4.4000000000000004</v>
      </c>
      <c r="AZ11" s="7">
        <f t="shared" si="30"/>
        <v>1.2000000000000002</v>
      </c>
      <c r="BA11" s="7">
        <f t="shared" si="31"/>
        <v>0.30000000000000004</v>
      </c>
      <c r="BB11" s="24">
        <f t="shared" si="32"/>
        <v>7.4</v>
      </c>
    </row>
    <row r="12" spans="1:54" ht="12.6" customHeight="1" x14ac:dyDescent="0.3">
      <c r="A12" s="19" t="s">
        <v>159</v>
      </c>
      <c r="B12" s="10" t="s">
        <v>9</v>
      </c>
      <c r="C12" s="10" t="s">
        <v>9</v>
      </c>
      <c r="D12" s="10" t="s">
        <v>9</v>
      </c>
      <c r="E12" s="10">
        <f t="shared" si="3"/>
        <v>1</v>
      </c>
      <c r="F12" s="10">
        <f t="shared" si="3"/>
        <v>1</v>
      </c>
      <c r="G12" s="10">
        <f t="shared" si="3"/>
        <v>1</v>
      </c>
      <c r="H12" s="10">
        <f t="shared" si="4"/>
        <v>3</v>
      </c>
      <c r="I12" s="10" t="s">
        <v>9</v>
      </c>
      <c r="J12" s="10" t="s">
        <v>10</v>
      </c>
      <c r="K12" s="10" t="s">
        <v>10</v>
      </c>
      <c r="L12" s="10" t="s">
        <v>9</v>
      </c>
      <c r="M12" s="10" t="s">
        <v>10</v>
      </c>
      <c r="N12" s="7">
        <f t="shared" si="5"/>
        <v>1</v>
      </c>
      <c r="O12" s="7">
        <f t="shared" si="6"/>
        <v>0</v>
      </c>
      <c r="P12" s="7">
        <f t="shared" si="7"/>
        <v>0</v>
      </c>
      <c r="Q12" s="7">
        <f t="shared" si="8"/>
        <v>2</v>
      </c>
      <c r="R12" s="7">
        <f t="shared" si="9"/>
        <v>0</v>
      </c>
      <c r="S12" s="10">
        <f t="shared" si="10"/>
        <v>3</v>
      </c>
      <c r="T12" s="10" t="s">
        <v>10</v>
      </c>
      <c r="U12" s="10" t="s">
        <v>10</v>
      </c>
      <c r="V12" s="10" t="s">
        <v>10</v>
      </c>
      <c r="W12" s="10" t="s">
        <v>10</v>
      </c>
      <c r="X12" s="10" t="s">
        <v>10</v>
      </c>
      <c r="Y12" s="10" t="s">
        <v>10</v>
      </c>
      <c r="Z12" s="10" t="s">
        <v>10</v>
      </c>
      <c r="AA12" s="7">
        <f t="shared" si="11"/>
        <v>0</v>
      </c>
      <c r="AB12" s="7">
        <f t="shared" si="12"/>
        <v>0</v>
      </c>
      <c r="AC12" s="7">
        <f t="shared" si="13"/>
        <v>0</v>
      </c>
      <c r="AD12" s="7">
        <f t="shared" si="14"/>
        <v>0</v>
      </c>
      <c r="AE12" s="7">
        <f t="shared" si="15"/>
        <v>0</v>
      </c>
      <c r="AF12" s="7">
        <f t="shared" si="16"/>
        <v>0</v>
      </c>
      <c r="AG12" s="7">
        <f t="shared" si="17"/>
        <v>0</v>
      </c>
      <c r="AH12" s="10">
        <f t="shared" si="18"/>
        <v>0</v>
      </c>
      <c r="AI12" s="10"/>
      <c r="AJ12" s="10"/>
      <c r="AK12" s="10"/>
      <c r="AL12" s="7">
        <f t="shared" si="19"/>
        <v>0</v>
      </c>
      <c r="AM12" s="7">
        <f t="shared" si="20"/>
        <v>0</v>
      </c>
      <c r="AN12" s="7">
        <f t="shared" si="21"/>
        <v>0</v>
      </c>
      <c r="AO12" s="10">
        <f t="shared" si="22"/>
        <v>0</v>
      </c>
      <c r="AP12" s="10" t="s">
        <v>9</v>
      </c>
      <c r="AQ12" s="10" t="s">
        <v>9</v>
      </c>
      <c r="AR12" s="10" t="s">
        <v>9</v>
      </c>
      <c r="AS12" s="7">
        <f t="shared" si="23"/>
        <v>2</v>
      </c>
      <c r="AT12" s="7">
        <f t="shared" si="24"/>
        <v>1</v>
      </c>
      <c r="AU12" s="7">
        <f t="shared" si="25"/>
        <v>3</v>
      </c>
      <c r="AV12" s="10">
        <f t="shared" si="26"/>
        <v>6</v>
      </c>
      <c r="AW12" s="7">
        <f t="shared" si="27"/>
        <v>0.30000000000000004</v>
      </c>
      <c r="AX12" s="7">
        <f t="shared" si="28"/>
        <v>0.89999999999999991</v>
      </c>
      <c r="AY12" s="7">
        <f t="shared" si="29"/>
        <v>0</v>
      </c>
      <c r="AZ12" s="7">
        <f t="shared" si="30"/>
        <v>0</v>
      </c>
      <c r="BA12" s="7">
        <f t="shared" si="31"/>
        <v>0.30000000000000004</v>
      </c>
      <c r="BB12" s="22">
        <f t="shared" si="32"/>
        <v>1.5</v>
      </c>
    </row>
    <row r="13" spans="1:54" x14ac:dyDescent="0.3">
      <c r="A13" s="23" t="s">
        <v>160</v>
      </c>
      <c r="B13" s="10" t="s">
        <v>9</v>
      </c>
      <c r="C13" s="10" t="s">
        <v>9</v>
      </c>
      <c r="D13" s="10" t="s">
        <v>9</v>
      </c>
      <c r="E13" s="10">
        <f t="shared" si="3"/>
        <v>1</v>
      </c>
      <c r="F13" s="10">
        <f t="shared" si="3"/>
        <v>1</v>
      </c>
      <c r="G13" s="10">
        <f t="shared" si="3"/>
        <v>1</v>
      </c>
      <c r="H13" s="10">
        <f t="shared" si="4"/>
        <v>3</v>
      </c>
      <c r="I13" s="10" t="s">
        <v>9</v>
      </c>
      <c r="J13" s="10" t="s">
        <v>9</v>
      </c>
      <c r="K13" s="10" t="s">
        <v>9</v>
      </c>
      <c r="L13" s="10" t="s">
        <v>9</v>
      </c>
      <c r="M13" s="10" t="s">
        <v>10</v>
      </c>
      <c r="N13" s="7">
        <f t="shared" si="5"/>
        <v>1</v>
      </c>
      <c r="O13" s="7">
        <f t="shared" si="6"/>
        <v>1</v>
      </c>
      <c r="P13" s="7">
        <f t="shared" si="7"/>
        <v>2</v>
      </c>
      <c r="Q13" s="7">
        <f t="shared" si="8"/>
        <v>2</v>
      </c>
      <c r="R13" s="7">
        <f t="shared" si="9"/>
        <v>0</v>
      </c>
      <c r="S13" s="10">
        <f t="shared" si="10"/>
        <v>6</v>
      </c>
      <c r="T13" s="10" t="s">
        <v>9</v>
      </c>
      <c r="U13" s="10" t="s">
        <v>9</v>
      </c>
      <c r="V13" s="10" t="s">
        <v>9</v>
      </c>
      <c r="W13" s="10" t="s">
        <v>9</v>
      </c>
      <c r="X13" s="10" t="s">
        <v>10</v>
      </c>
      <c r="Y13" s="10" t="s">
        <v>10</v>
      </c>
      <c r="Z13" s="10" t="s">
        <v>9</v>
      </c>
      <c r="AA13" s="7">
        <f t="shared" si="11"/>
        <v>3</v>
      </c>
      <c r="AB13" s="7">
        <f t="shared" si="12"/>
        <v>3</v>
      </c>
      <c r="AC13" s="7">
        <f t="shared" si="13"/>
        <v>2</v>
      </c>
      <c r="AD13" s="7">
        <f t="shared" si="14"/>
        <v>2</v>
      </c>
      <c r="AE13" s="7">
        <f t="shared" si="15"/>
        <v>0</v>
      </c>
      <c r="AF13" s="7">
        <f t="shared" si="16"/>
        <v>0</v>
      </c>
      <c r="AG13" s="7">
        <f t="shared" si="17"/>
        <v>1</v>
      </c>
      <c r="AH13" s="10">
        <f t="shared" si="18"/>
        <v>11</v>
      </c>
      <c r="AI13" s="10" t="s">
        <v>129</v>
      </c>
      <c r="AJ13" s="10" t="s">
        <v>193</v>
      </c>
      <c r="AK13" s="10" t="s">
        <v>193</v>
      </c>
      <c r="AL13" s="7">
        <f t="shared" si="19"/>
        <v>3</v>
      </c>
      <c r="AM13" s="7">
        <f t="shared" si="20"/>
        <v>2</v>
      </c>
      <c r="AN13" s="7">
        <f t="shared" si="21"/>
        <v>2</v>
      </c>
      <c r="AO13" s="10">
        <f t="shared" si="22"/>
        <v>7</v>
      </c>
      <c r="AP13" s="10" t="s">
        <v>9</v>
      </c>
      <c r="AQ13" s="10" t="s">
        <v>9</v>
      </c>
      <c r="AR13" s="10" t="s">
        <v>9</v>
      </c>
      <c r="AS13" s="7">
        <f t="shared" si="23"/>
        <v>2</v>
      </c>
      <c r="AT13" s="7">
        <f t="shared" si="24"/>
        <v>1</v>
      </c>
      <c r="AU13" s="7">
        <f t="shared" si="25"/>
        <v>3</v>
      </c>
      <c r="AV13" s="10">
        <f t="shared" si="26"/>
        <v>6</v>
      </c>
      <c r="AW13" s="7">
        <f t="shared" si="27"/>
        <v>0.30000000000000004</v>
      </c>
      <c r="AX13" s="7">
        <f t="shared" si="28"/>
        <v>1.7999999999999998</v>
      </c>
      <c r="AY13" s="7">
        <f t="shared" si="29"/>
        <v>4.4000000000000004</v>
      </c>
      <c r="AZ13" s="7">
        <f t="shared" si="30"/>
        <v>1.4000000000000001</v>
      </c>
      <c r="BA13" s="7">
        <f t="shared" si="31"/>
        <v>0.30000000000000004</v>
      </c>
      <c r="BB13" s="24">
        <f t="shared" si="32"/>
        <v>8.2000000000000011</v>
      </c>
    </row>
    <row r="14" spans="1:54" x14ac:dyDescent="0.3">
      <c r="A14" s="19" t="s">
        <v>161</v>
      </c>
      <c r="B14" s="10" t="s">
        <v>9</v>
      </c>
      <c r="C14" s="10" t="s">
        <v>9</v>
      </c>
      <c r="D14" s="10" t="s">
        <v>9</v>
      </c>
      <c r="E14" s="10">
        <f t="shared" si="3"/>
        <v>1</v>
      </c>
      <c r="F14" s="10">
        <f t="shared" si="3"/>
        <v>1</v>
      </c>
      <c r="G14" s="10">
        <f t="shared" si="3"/>
        <v>1</v>
      </c>
      <c r="H14" s="10">
        <f t="shared" si="4"/>
        <v>3</v>
      </c>
      <c r="I14" s="10" t="s">
        <v>9</v>
      </c>
      <c r="J14" s="10" t="s">
        <v>10</v>
      </c>
      <c r="K14" s="10" t="s">
        <v>9</v>
      </c>
      <c r="L14" s="10" t="s">
        <v>9</v>
      </c>
      <c r="M14" s="10" t="s">
        <v>9</v>
      </c>
      <c r="N14" s="7">
        <f t="shared" si="5"/>
        <v>1</v>
      </c>
      <c r="O14" s="7">
        <f t="shared" si="6"/>
        <v>0</v>
      </c>
      <c r="P14" s="7">
        <f t="shared" si="7"/>
        <v>2</v>
      </c>
      <c r="Q14" s="7">
        <f t="shared" si="8"/>
        <v>2</v>
      </c>
      <c r="R14" s="7">
        <f t="shared" si="9"/>
        <v>2</v>
      </c>
      <c r="S14" s="10">
        <f t="shared" si="10"/>
        <v>7</v>
      </c>
      <c r="T14" s="10" t="s">
        <v>9</v>
      </c>
      <c r="U14" s="10" t="s">
        <v>9</v>
      </c>
      <c r="V14" s="10" t="s">
        <v>10</v>
      </c>
      <c r="W14" s="10" t="s">
        <v>10</v>
      </c>
      <c r="X14" s="10" t="s">
        <v>10</v>
      </c>
      <c r="Y14" s="10" t="s">
        <v>10</v>
      </c>
      <c r="Z14" s="10" t="s">
        <v>9</v>
      </c>
      <c r="AA14" s="7">
        <f t="shared" si="11"/>
        <v>3</v>
      </c>
      <c r="AB14" s="7">
        <f t="shared" si="12"/>
        <v>3</v>
      </c>
      <c r="AC14" s="7">
        <f t="shared" si="13"/>
        <v>0</v>
      </c>
      <c r="AD14" s="7">
        <f t="shared" si="14"/>
        <v>0</v>
      </c>
      <c r="AE14" s="7">
        <f t="shared" si="15"/>
        <v>0</v>
      </c>
      <c r="AF14" s="7">
        <f t="shared" si="16"/>
        <v>0</v>
      </c>
      <c r="AG14" s="7">
        <f t="shared" si="17"/>
        <v>1</v>
      </c>
      <c r="AH14" s="10">
        <f t="shared" si="18"/>
        <v>7</v>
      </c>
      <c r="AI14" s="10" t="s">
        <v>178</v>
      </c>
      <c r="AJ14" s="10" t="s">
        <v>178</v>
      </c>
      <c r="AK14" s="10" t="s">
        <v>178</v>
      </c>
      <c r="AL14" s="7">
        <f t="shared" si="19"/>
        <v>1</v>
      </c>
      <c r="AM14" s="7">
        <f t="shared" si="20"/>
        <v>1</v>
      </c>
      <c r="AN14" s="7">
        <f t="shared" si="21"/>
        <v>1</v>
      </c>
      <c r="AO14" s="10">
        <f t="shared" si="22"/>
        <v>3</v>
      </c>
      <c r="AP14" s="10" t="s">
        <v>9</v>
      </c>
      <c r="AQ14" s="10" t="s">
        <v>9</v>
      </c>
      <c r="AR14" s="10" t="s">
        <v>9</v>
      </c>
      <c r="AS14" s="7">
        <f t="shared" si="23"/>
        <v>2</v>
      </c>
      <c r="AT14" s="7">
        <f t="shared" si="24"/>
        <v>1</v>
      </c>
      <c r="AU14" s="7">
        <f t="shared" si="25"/>
        <v>3</v>
      </c>
      <c r="AV14" s="10">
        <f t="shared" si="26"/>
        <v>6</v>
      </c>
      <c r="AW14" s="7">
        <f t="shared" si="27"/>
        <v>0.30000000000000004</v>
      </c>
      <c r="AX14" s="7">
        <f t="shared" si="28"/>
        <v>2.1</v>
      </c>
      <c r="AY14" s="7">
        <f t="shared" si="29"/>
        <v>2.8000000000000003</v>
      </c>
      <c r="AZ14" s="7">
        <f t="shared" si="30"/>
        <v>0.60000000000000009</v>
      </c>
      <c r="BA14" s="7">
        <f t="shared" si="31"/>
        <v>0.30000000000000004</v>
      </c>
      <c r="BB14" s="22">
        <f t="shared" si="32"/>
        <v>6.1000000000000005</v>
      </c>
    </row>
    <row r="15" spans="1:54" x14ac:dyDescent="0.3">
      <c r="A15" s="19" t="s">
        <v>162</v>
      </c>
      <c r="B15" s="10" t="s">
        <v>9</v>
      </c>
      <c r="C15" s="10" t="s">
        <v>9</v>
      </c>
      <c r="D15" s="10" t="s">
        <v>9</v>
      </c>
      <c r="E15" s="10">
        <f t="shared" si="3"/>
        <v>1</v>
      </c>
      <c r="F15" s="10">
        <f t="shared" si="3"/>
        <v>1</v>
      </c>
      <c r="G15" s="10">
        <f t="shared" si="3"/>
        <v>1</v>
      </c>
      <c r="H15" s="10">
        <f t="shared" si="4"/>
        <v>3</v>
      </c>
      <c r="I15" s="10" t="s">
        <v>9</v>
      </c>
      <c r="J15" s="10" t="s">
        <v>10</v>
      </c>
      <c r="K15" s="10" t="s">
        <v>10</v>
      </c>
      <c r="L15" s="10" t="s">
        <v>9</v>
      </c>
      <c r="M15" s="10" t="s">
        <v>9</v>
      </c>
      <c r="N15" s="7">
        <f t="shared" si="5"/>
        <v>1</v>
      </c>
      <c r="O15" s="7">
        <f t="shared" si="6"/>
        <v>0</v>
      </c>
      <c r="P15" s="7">
        <f t="shared" si="7"/>
        <v>0</v>
      </c>
      <c r="Q15" s="7">
        <f t="shared" si="8"/>
        <v>2</v>
      </c>
      <c r="R15" s="7">
        <f t="shared" si="9"/>
        <v>2</v>
      </c>
      <c r="S15" s="10">
        <f t="shared" si="10"/>
        <v>5</v>
      </c>
      <c r="T15" s="10" t="s">
        <v>9</v>
      </c>
      <c r="U15" s="10" t="s">
        <v>9</v>
      </c>
      <c r="V15" s="10" t="s">
        <v>10</v>
      </c>
      <c r="W15" s="10" t="s">
        <v>9</v>
      </c>
      <c r="X15" s="10" t="s">
        <v>10</v>
      </c>
      <c r="Y15" s="10" t="s">
        <v>10</v>
      </c>
      <c r="Z15" s="10" t="s">
        <v>9</v>
      </c>
      <c r="AA15" s="7">
        <f t="shared" si="11"/>
        <v>3</v>
      </c>
      <c r="AB15" s="7">
        <f t="shared" si="12"/>
        <v>3</v>
      </c>
      <c r="AC15" s="7">
        <f t="shared" si="13"/>
        <v>0</v>
      </c>
      <c r="AD15" s="7">
        <f t="shared" si="14"/>
        <v>2</v>
      </c>
      <c r="AE15" s="7">
        <f t="shared" si="15"/>
        <v>0</v>
      </c>
      <c r="AF15" s="7">
        <f t="shared" si="16"/>
        <v>0</v>
      </c>
      <c r="AG15" s="7">
        <f t="shared" si="17"/>
        <v>1</v>
      </c>
      <c r="AH15" s="10">
        <f t="shared" si="18"/>
        <v>9</v>
      </c>
      <c r="AI15" s="10" t="s">
        <v>178</v>
      </c>
      <c r="AJ15" s="10" t="s">
        <v>178</v>
      </c>
      <c r="AK15" s="10" t="s">
        <v>178</v>
      </c>
      <c r="AL15" s="7">
        <f t="shared" si="19"/>
        <v>1</v>
      </c>
      <c r="AM15" s="7">
        <f t="shared" si="20"/>
        <v>1</v>
      </c>
      <c r="AN15" s="7">
        <f t="shared" si="21"/>
        <v>1</v>
      </c>
      <c r="AO15" s="10">
        <f t="shared" si="22"/>
        <v>3</v>
      </c>
      <c r="AP15" s="10" t="s">
        <v>9</v>
      </c>
      <c r="AQ15" s="10" t="s">
        <v>9</v>
      </c>
      <c r="AR15" s="10" t="s">
        <v>9</v>
      </c>
      <c r="AS15" s="7">
        <f t="shared" si="23"/>
        <v>2</v>
      </c>
      <c r="AT15" s="7">
        <f t="shared" si="24"/>
        <v>1</v>
      </c>
      <c r="AU15" s="7">
        <f t="shared" si="25"/>
        <v>3</v>
      </c>
      <c r="AV15" s="10">
        <f t="shared" si="26"/>
        <v>6</v>
      </c>
      <c r="AW15" s="7">
        <f t="shared" si="27"/>
        <v>0.30000000000000004</v>
      </c>
      <c r="AX15" s="7">
        <f t="shared" si="28"/>
        <v>1.5</v>
      </c>
      <c r="AY15" s="7">
        <f t="shared" si="29"/>
        <v>3.6</v>
      </c>
      <c r="AZ15" s="7">
        <f t="shared" si="30"/>
        <v>0.60000000000000009</v>
      </c>
      <c r="BA15" s="7">
        <f t="shared" si="31"/>
        <v>0.30000000000000004</v>
      </c>
      <c r="BB15" s="22">
        <f t="shared" si="32"/>
        <v>6.3</v>
      </c>
    </row>
    <row r="16" spans="1:54" x14ac:dyDescent="0.3">
      <c r="A16" s="23" t="s">
        <v>163</v>
      </c>
      <c r="B16" s="10" t="s">
        <v>9</v>
      </c>
      <c r="C16" s="10" t="s">
        <v>9</v>
      </c>
      <c r="D16" s="10" t="s">
        <v>9</v>
      </c>
      <c r="E16" s="10">
        <f t="shared" si="3"/>
        <v>1</v>
      </c>
      <c r="F16" s="10">
        <f t="shared" si="3"/>
        <v>1</v>
      </c>
      <c r="G16" s="10">
        <f t="shared" si="3"/>
        <v>1</v>
      </c>
      <c r="H16" s="10">
        <f t="shared" si="4"/>
        <v>3</v>
      </c>
      <c r="I16" s="10" t="s">
        <v>9</v>
      </c>
      <c r="J16" s="10" t="s">
        <v>9</v>
      </c>
      <c r="K16" s="10" t="s">
        <v>10</v>
      </c>
      <c r="L16" s="10" t="s">
        <v>9</v>
      </c>
      <c r="M16" s="10" t="s">
        <v>10</v>
      </c>
      <c r="N16" s="7">
        <f t="shared" si="5"/>
        <v>1</v>
      </c>
      <c r="O16" s="7">
        <f t="shared" si="6"/>
        <v>1</v>
      </c>
      <c r="P16" s="7">
        <f t="shared" si="7"/>
        <v>0</v>
      </c>
      <c r="Q16" s="7">
        <f t="shared" si="8"/>
        <v>2</v>
      </c>
      <c r="R16" s="7">
        <f t="shared" si="9"/>
        <v>0</v>
      </c>
      <c r="S16" s="10">
        <f t="shared" si="10"/>
        <v>4</v>
      </c>
      <c r="T16" s="10" t="s">
        <v>9</v>
      </c>
      <c r="U16" s="10" t="s">
        <v>9</v>
      </c>
      <c r="V16" s="10" t="s">
        <v>10</v>
      </c>
      <c r="W16" s="10" t="s">
        <v>9</v>
      </c>
      <c r="X16" s="10" t="s">
        <v>10</v>
      </c>
      <c r="Y16" s="10" t="s">
        <v>9</v>
      </c>
      <c r="Z16" s="10" t="s">
        <v>9</v>
      </c>
      <c r="AA16" s="7">
        <f t="shared" si="11"/>
        <v>3</v>
      </c>
      <c r="AB16" s="7">
        <f t="shared" si="12"/>
        <v>3</v>
      </c>
      <c r="AC16" s="7">
        <f t="shared" si="13"/>
        <v>0</v>
      </c>
      <c r="AD16" s="7">
        <f t="shared" si="14"/>
        <v>2</v>
      </c>
      <c r="AE16" s="7">
        <f t="shared" si="15"/>
        <v>0</v>
      </c>
      <c r="AF16" s="7">
        <f t="shared" si="16"/>
        <v>1</v>
      </c>
      <c r="AG16" s="7">
        <f t="shared" si="17"/>
        <v>1</v>
      </c>
      <c r="AH16" s="10">
        <f t="shared" si="18"/>
        <v>10</v>
      </c>
      <c r="AI16" s="10" t="s">
        <v>193</v>
      </c>
      <c r="AJ16" s="10" t="s">
        <v>193</v>
      </c>
      <c r="AK16" s="10" t="s">
        <v>193</v>
      </c>
      <c r="AL16" s="7">
        <f t="shared" si="19"/>
        <v>2</v>
      </c>
      <c r="AM16" s="7">
        <f t="shared" si="20"/>
        <v>2</v>
      </c>
      <c r="AN16" s="7">
        <f t="shared" si="21"/>
        <v>2</v>
      </c>
      <c r="AO16" s="10">
        <f t="shared" si="22"/>
        <v>6</v>
      </c>
      <c r="AP16" s="10" t="s">
        <v>9</v>
      </c>
      <c r="AQ16" s="10" t="s">
        <v>9</v>
      </c>
      <c r="AR16" s="10" t="s">
        <v>9</v>
      </c>
      <c r="AS16" s="7">
        <f t="shared" si="23"/>
        <v>2</v>
      </c>
      <c r="AT16" s="7">
        <f t="shared" si="24"/>
        <v>1</v>
      </c>
      <c r="AU16" s="7">
        <f t="shared" si="25"/>
        <v>3</v>
      </c>
      <c r="AV16" s="10">
        <f t="shared" si="26"/>
        <v>6</v>
      </c>
      <c r="AW16" s="7">
        <f t="shared" si="27"/>
        <v>0.30000000000000004</v>
      </c>
      <c r="AX16" s="7">
        <f t="shared" si="28"/>
        <v>1.2</v>
      </c>
      <c r="AY16" s="7">
        <f t="shared" si="29"/>
        <v>4</v>
      </c>
      <c r="AZ16" s="7">
        <f t="shared" si="30"/>
        <v>1.2000000000000002</v>
      </c>
      <c r="BA16" s="7">
        <f t="shared" si="31"/>
        <v>0.30000000000000004</v>
      </c>
      <c r="BB16" s="24">
        <f t="shared" si="32"/>
        <v>7</v>
      </c>
    </row>
    <row r="17" spans="1:54" x14ac:dyDescent="0.3">
      <c r="A17" s="19" t="s">
        <v>164</v>
      </c>
      <c r="B17" s="10" t="s">
        <v>9</v>
      </c>
      <c r="C17" s="10" t="s">
        <v>9</v>
      </c>
      <c r="D17" s="10" t="s">
        <v>9</v>
      </c>
      <c r="E17" s="10">
        <f t="shared" si="3"/>
        <v>1</v>
      </c>
      <c r="F17" s="10">
        <f t="shared" si="3"/>
        <v>1</v>
      </c>
      <c r="G17" s="10">
        <f t="shared" si="3"/>
        <v>1</v>
      </c>
      <c r="H17" s="10">
        <f t="shared" si="4"/>
        <v>3</v>
      </c>
      <c r="I17" s="10" t="s">
        <v>9</v>
      </c>
      <c r="J17" s="10" t="s">
        <v>9</v>
      </c>
      <c r="K17" s="10" t="s">
        <v>9</v>
      </c>
      <c r="L17" s="10" t="s">
        <v>9</v>
      </c>
      <c r="M17" s="10" t="s">
        <v>9</v>
      </c>
      <c r="N17" s="7">
        <f t="shared" si="5"/>
        <v>1</v>
      </c>
      <c r="O17" s="7">
        <f t="shared" si="6"/>
        <v>1</v>
      </c>
      <c r="P17" s="7">
        <f t="shared" si="7"/>
        <v>2</v>
      </c>
      <c r="Q17" s="7">
        <f t="shared" si="8"/>
        <v>2</v>
      </c>
      <c r="R17" s="7">
        <f t="shared" si="9"/>
        <v>2</v>
      </c>
      <c r="S17" s="10">
        <f t="shared" si="10"/>
        <v>8</v>
      </c>
      <c r="T17" s="10" t="s">
        <v>9</v>
      </c>
      <c r="U17" s="10" t="s">
        <v>9</v>
      </c>
      <c r="V17" s="10" t="s">
        <v>10</v>
      </c>
      <c r="W17" s="10" t="s">
        <v>10</v>
      </c>
      <c r="X17" s="10" t="s">
        <v>10</v>
      </c>
      <c r="Y17" s="10" t="s">
        <v>10</v>
      </c>
      <c r="Z17" s="10" t="s">
        <v>9</v>
      </c>
      <c r="AA17" s="7">
        <f t="shared" si="11"/>
        <v>3</v>
      </c>
      <c r="AB17" s="7">
        <f t="shared" si="12"/>
        <v>3</v>
      </c>
      <c r="AC17" s="7">
        <f t="shared" si="13"/>
        <v>0</v>
      </c>
      <c r="AD17" s="7">
        <f t="shared" si="14"/>
        <v>0</v>
      </c>
      <c r="AE17" s="7">
        <f t="shared" si="15"/>
        <v>0</v>
      </c>
      <c r="AF17" s="7">
        <f t="shared" si="16"/>
        <v>0</v>
      </c>
      <c r="AG17" s="7">
        <f t="shared" si="17"/>
        <v>1</v>
      </c>
      <c r="AH17" s="10">
        <f t="shared" si="18"/>
        <v>7</v>
      </c>
      <c r="AI17" s="10" t="s">
        <v>178</v>
      </c>
      <c r="AJ17" s="10" t="s">
        <v>178</v>
      </c>
      <c r="AK17" s="10" t="s">
        <v>178</v>
      </c>
      <c r="AL17" s="7">
        <f t="shared" si="19"/>
        <v>1</v>
      </c>
      <c r="AM17" s="7">
        <f t="shared" si="20"/>
        <v>1</v>
      </c>
      <c r="AN17" s="7">
        <f t="shared" si="21"/>
        <v>1</v>
      </c>
      <c r="AO17" s="10">
        <f t="shared" si="22"/>
        <v>3</v>
      </c>
      <c r="AP17" s="10" t="s">
        <v>9</v>
      </c>
      <c r="AQ17" s="10" t="s">
        <v>9</v>
      </c>
      <c r="AR17" s="10" t="s">
        <v>9</v>
      </c>
      <c r="AS17" s="7">
        <f t="shared" si="23"/>
        <v>2</v>
      </c>
      <c r="AT17" s="7">
        <f t="shared" si="24"/>
        <v>1</v>
      </c>
      <c r="AU17" s="7">
        <f t="shared" si="25"/>
        <v>3</v>
      </c>
      <c r="AV17" s="10">
        <f t="shared" si="26"/>
        <v>6</v>
      </c>
      <c r="AW17" s="7">
        <f t="shared" si="27"/>
        <v>0.30000000000000004</v>
      </c>
      <c r="AX17" s="7">
        <f t="shared" si="28"/>
        <v>2.4</v>
      </c>
      <c r="AY17" s="7">
        <f t="shared" si="29"/>
        <v>2.8000000000000003</v>
      </c>
      <c r="AZ17" s="7">
        <f t="shared" si="30"/>
        <v>0.60000000000000009</v>
      </c>
      <c r="BA17" s="7">
        <f t="shared" si="31"/>
        <v>0.30000000000000004</v>
      </c>
      <c r="BB17" s="22">
        <f t="shared" si="32"/>
        <v>6.3999999999999995</v>
      </c>
    </row>
    <row r="18" spans="1:54" x14ac:dyDescent="0.3">
      <c r="A18" s="23" t="s">
        <v>165</v>
      </c>
      <c r="B18" s="10" t="s">
        <v>9</v>
      </c>
      <c r="C18" s="10" t="s">
        <v>9</v>
      </c>
      <c r="D18" s="10" t="s">
        <v>9</v>
      </c>
      <c r="E18" s="10">
        <f t="shared" si="3"/>
        <v>1</v>
      </c>
      <c r="F18" s="10">
        <f t="shared" si="3"/>
        <v>1</v>
      </c>
      <c r="G18" s="10">
        <f t="shared" si="3"/>
        <v>1</v>
      </c>
      <c r="H18" s="10">
        <f t="shared" si="4"/>
        <v>3</v>
      </c>
      <c r="I18" s="10" t="s">
        <v>9</v>
      </c>
      <c r="J18" s="10" t="s">
        <v>9</v>
      </c>
      <c r="K18" s="10" t="s">
        <v>9</v>
      </c>
      <c r="L18" s="10" t="s">
        <v>9</v>
      </c>
      <c r="M18" s="10" t="s">
        <v>10</v>
      </c>
      <c r="N18" s="7">
        <f t="shared" si="5"/>
        <v>1</v>
      </c>
      <c r="O18" s="7">
        <f t="shared" si="6"/>
        <v>1</v>
      </c>
      <c r="P18" s="7">
        <f t="shared" si="7"/>
        <v>2</v>
      </c>
      <c r="Q18" s="7">
        <f t="shared" si="8"/>
        <v>2</v>
      </c>
      <c r="R18" s="7">
        <f t="shared" si="9"/>
        <v>0</v>
      </c>
      <c r="S18" s="10">
        <f t="shared" si="10"/>
        <v>6</v>
      </c>
      <c r="T18" s="10" t="s">
        <v>9</v>
      </c>
      <c r="U18" s="10" t="s">
        <v>9</v>
      </c>
      <c r="V18" s="10" t="s">
        <v>10</v>
      </c>
      <c r="W18" s="10" t="s">
        <v>9</v>
      </c>
      <c r="X18" s="10" t="s">
        <v>10</v>
      </c>
      <c r="Y18" s="10" t="s">
        <v>10</v>
      </c>
      <c r="Z18" s="10" t="s">
        <v>9</v>
      </c>
      <c r="AA18" s="7">
        <f t="shared" si="11"/>
        <v>3</v>
      </c>
      <c r="AB18" s="7">
        <f t="shared" si="12"/>
        <v>3</v>
      </c>
      <c r="AC18" s="7">
        <f t="shared" si="13"/>
        <v>0</v>
      </c>
      <c r="AD18" s="7">
        <f t="shared" si="14"/>
        <v>2</v>
      </c>
      <c r="AE18" s="7">
        <f t="shared" si="15"/>
        <v>0</v>
      </c>
      <c r="AF18" s="7">
        <f t="shared" si="16"/>
        <v>0</v>
      </c>
      <c r="AG18" s="7">
        <f t="shared" si="17"/>
        <v>1</v>
      </c>
      <c r="AH18" s="10">
        <f t="shared" si="18"/>
        <v>9</v>
      </c>
      <c r="AI18" s="10" t="s">
        <v>129</v>
      </c>
      <c r="AJ18" s="10" t="s">
        <v>129</v>
      </c>
      <c r="AK18" s="10" t="s">
        <v>129</v>
      </c>
      <c r="AL18" s="7">
        <f t="shared" si="19"/>
        <v>3</v>
      </c>
      <c r="AM18" s="7">
        <f t="shared" si="20"/>
        <v>3</v>
      </c>
      <c r="AN18" s="7">
        <f t="shared" si="21"/>
        <v>3</v>
      </c>
      <c r="AO18" s="10">
        <f t="shared" si="22"/>
        <v>9</v>
      </c>
      <c r="AP18" s="10" t="s">
        <v>9</v>
      </c>
      <c r="AQ18" s="10" t="s">
        <v>9</v>
      </c>
      <c r="AR18" s="10" t="s">
        <v>9</v>
      </c>
      <c r="AS18" s="7">
        <f t="shared" si="23"/>
        <v>2</v>
      </c>
      <c r="AT18" s="7">
        <f t="shared" si="24"/>
        <v>1</v>
      </c>
      <c r="AU18" s="7">
        <f t="shared" si="25"/>
        <v>3</v>
      </c>
      <c r="AV18" s="10">
        <f t="shared" si="26"/>
        <v>6</v>
      </c>
      <c r="AW18" s="7">
        <f t="shared" si="27"/>
        <v>0.30000000000000004</v>
      </c>
      <c r="AX18" s="7">
        <f t="shared" si="28"/>
        <v>1.7999999999999998</v>
      </c>
      <c r="AY18" s="7">
        <f t="shared" si="29"/>
        <v>3.6</v>
      </c>
      <c r="AZ18" s="7">
        <f t="shared" si="30"/>
        <v>1.8</v>
      </c>
      <c r="BA18" s="7">
        <f t="shared" si="31"/>
        <v>0.30000000000000004</v>
      </c>
      <c r="BB18" s="24">
        <f t="shared" si="32"/>
        <v>7.7999999999999989</v>
      </c>
    </row>
  </sheetData>
  <autoFilter ref="A3:BB18" xr:uid="{B76B7B44-9C57-4EA9-8A27-A1F9A5F81568}"/>
  <mergeCells count="8">
    <mergeCell ref="I1:AH1"/>
    <mergeCell ref="AI1:AV1"/>
    <mergeCell ref="B1:H1"/>
    <mergeCell ref="B2:D2"/>
    <mergeCell ref="I2:M2"/>
    <mergeCell ref="T2:AH2"/>
    <mergeCell ref="AI2:AO2"/>
    <mergeCell ref="AP2:AV2"/>
  </mergeCells>
  <conditionalFormatting sqref="H4:H18">
    <cfRule type="cellIs" dxfId="1" priority="2" operator="equal">
      <formula>3</formula>
    </cfRule>
  </conditionalFormatting>
  <conditionalFormatting sqref="S4:S18">
    <cfRule type="cellIs" dxfId="0" priority="1" operator="greaterThan">
      <formula>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4F77A-3EE3-4179-B1F4-4BDFCFEC4E99}">
  <dimension ref="A1:F14"/>
  <sheetViews>
    <sheetView zoomScaleNormal="100" workbookViewId="0">
      <selection activeCell="D14" sqref="D14"/>
    </sheetView>
  </sheetViews>
  <sheetFormatPr baseColWidth="10" defaultRowHeight="14.4" x14ac:dyDescent="0.3"/>
  <cols>
    <col min="1" max="1" width="10.33203125" customWidth="1"/>
    <col min="2" max="4" width="27.6640625" customWidth="1"/>
    <col min="5" max="5" width="39" customWidth="1"/>
    <col min="6" max="6" width="11.109375" bestFit="1" customWidth="1"/>
  </cols>
  <sheetData>
    <row r="1" spans="1:6" x14ac:dyDescent="0.3">
      <c r="A1" s="1" t="s">
        <v>13</v>
      </c>
      <c r="B1" s="1" t="s">
        <v>87</v>
      </c>
      <c r="C1" s="1" t="s">
        <v>88</v>
      </c>
      <c r="D1" s="1"/>
      <c r="E1" s="1" t="s">
        <v>1</v>
      </c>
      <c r="F1" s="1" t="s">
        <v>194</v>
      </c>
    </row>
    <row r="2" spans="1:6" ht="12.6" customHeight="1" x14ac:dyDescent="0.3">
      <c r="A2" s="7">
        <v>1</v>
      </c>
      <c r="B2" s="29" t="s">
        <v>93</v>
      </c>
      <c r="C2" s="29" t="s">
        <v>90</v>
      </c>
      <c r="D2" s="29" t="s">
        <v>214</v>
      </c>
      <c r="E2" s="25" t="s">
        <v>98</v>
      </c>
      <c r="F2" s="7" t="s">
        <v>195</v>
      </c>
    </row>
    <row r="3" spans="1:6" x14ac:dyDescent="0.3">
      <c r="A3" s="7">
        <v>2</v>
      </c>
      <c r="B3" s="29" t="s">
        <v>94</v>
      </c>
      <c r="C3" s="29" t="s">
        <v>89</v>
      </c>
      <c r="D3" s="29" t="s">
        <v>214</v>
      </c>
      <c r="E3" s="25" t="s">
        <v>99</v>
      </c>
      <c r="F3" s="7" t="s">
        <v>195</v>
      </c>
    </row>
    <row r="4" spans="1:6" x14ac:dyDescent="0.3">
      <c r="A4" s="7">
        <v>3</v>
      </c>
      <c r="B4" s="7" t="s">
        <v>95</v>
      </c>
      <c r="C4" s="7" t="s">
        <v>91</v>
      </c>
      <c r="D4" s="7"/>
      <c r="E4" s="25" t="s">
        <v>100</v>
      </c>
      <c r="F4" s="7" t="s">
        <v>196</v>
      </c>
    </row>
    <row r="5" spans="1:6" x14ac:dyDescent="0.3">
      <c r="A5" s="7">
        <v>4</v>
      </c>
      <c r="B5" s="28" t="s">
        <v>96</v>
      </c>
      <c r="C5" s="28" t="s">
        <v>91</v>
      </c>
      <c r="D5" s="28" t="s">
        <v>213</v>
      </c>
      <c r="E5" s="25" t="s">
        <v>103</v>
      </c>
      <c r="F5" s="7" t="s">
        <v>196</v>
      </c>
    </row>
    <row r="6" spans="1:6" x14ac:dyDescent="0.3">
      <c r="A6" s="7">
        <v>5</v>
      </c>
      <c r="B6" s="28" t="s">
        <v>97</v>
      </c>
      <c r="C6" s="28" t="s">
        <v>92</v>
      </c>
      <c r="D6" s="28" t="s">
        <v>213</v>
      </c>
      <c r="E6" s="25" t="s">
        <v>102</v>
      </c>
      <c r="F6" s="7" t="s">
        <v>195</v>
      </c>
    </row>
    <row r="7" spans="1:6" x14ac:dyDescent="0.3">
      <c r="A7" s="7">
        <v>6</v>
      </c>
      <c r="B7" s="7" t="s">
        <v>211</v>
      </c>
      <c r="C7" s="7" t="s">
        <v>91</v>
      </c>
      <c r="D7" s="7" t="s">
        <v>212</v>
      </c>
      <c r="E7" s="25" t="s">
        <v>101</v>
      </c>
      <c r="F7" s="7" t="s">
        <v>196</v>
      </c>
    </row>
    <row r="8" spans="1:6" x14ac:dyDescent="0.3">
      <c r="A8" s="7"/>
      <c r="B8" s="7" t="s">
        <v>210</v>
      </c>
      <c r="C8" s="7" t="s">
        <v>91</v>
      </c>
      <c r="D8" s="7" t="s">
        <v>212</v>
      </c>
      <c r="E8" s="25"/>
      <c r="F8" s="7"/>
    </row>
    <row r="9" spans="1:6" x14ac:dyDescent="0.3">
      <c r="A9" s="19">
        <v>7</v>
      </c>
      <c r="B9" s="29" t="s">
        <v>203</v>
      </c>
      <c r="C9" s="29" t="s">
        <v>89</v>
      </c>
      <c r="D9" s="29" t="s">
        <v>214</v>
      </c>
      <c r="E9" s="25" t="s">
        <v>208</v>
      </c>
      <c r="F9" s="7" t="s">
        <v>196</v>
      </c>
    </row>
    <row r="12" spans="1:6" x14ac:dyDescent="0.3">
      <c r="C12" t="s">
        <v>215</v>
      </c>
    </row>
    <row r="13" spans="1:6" x14ac:dyDescent="0.3">
      <c r="C13" t="s">
        <v>216</v>
      </c>
      <c r="D13" t="s">
        <v>219</v>
      </c>
    </row>
    <row r="14" spans="1:6" x14ac:dyDescent="0.3">
      <c r="C14" t="s">
        <v>217</v>
      </c>
      <c r="D14" t="s">
        <v>218</v>
      </c>
    </row>
  </sheetData>
  <autoFilter ref="A1:F2" xr:uid="{FB645DF5-57CE-4705-8939-4E613CAA0E01}"/>
  <hyperlinks>
    <hyperlink ref="E2" r:id="rId1" xr:uid="{DF972C7C-3197-47BA-9B4F-2A419B214E94}"/>
    <hyperlink ref="E3" r:id="rId2" xr:uid="{F509CAEC-E19D-4446-8D00-FD3C220DAAF8}"/>
    <hyperlink ref="E4" r:id="rId3" xr:uid="{E48795DF-0A70-45D8-A780-BBA62CD90BF5}"/>
    <hyperlink ref="E7" r:id="rId4" xr:uid="{AC6C9D87-2A45-4277-9E09-B375A7B6241D}"/>
    <hyperlink ref="E6" r:id="rId5" location="product_1" xr:uid="{67243339-9290-469F-8F6D-AC4AF0811FF4}"/>
    <hyperlink ref="E5" r:id="rId6" xr:uid="{271073D1-281A-41E4-86ED-4B58E6A8545B}"/>
    <hyperlink ref="E9" r:id="rId7" xr:uid="{6AC88A2C-351A-4540-89D3-056A5A6BAAF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EBC04-12AD-4BF6-8F95-C2C1165B429B}">
  <dimension ref="A1:L17"/>
  <sheetViews>
    <sheetView workbookViewId="0">
      <selection activeCell="D2" sqref="D2:D17"/>
    </sheetView>
  </sheetViews>
  <sheetFormatPr baseColWidth="10" defaultRowHeight="14.4" x14ac:dyDescent="0.3"/>
  <cols>
    <col min="1" max="1" width="5.109375" bestFit="1" customWidth="1"/>
    <col min="2" max="2" width="10" customWidth="1"/>
    <col min="3" max="3" width="19.77734375" bestFit="1" customWidth="1"/>
    <col min="4" max="4" width="80.44140625" bestFit="1" customWidth="1"/>
    <col min="5" max="5" width="19.44140625" bestFit="1" customWidth="1"/>
    <col min="6" max="6" width="20.6640625" bestFit="1" customWidth="1"/>
    <col min="7" max="7" width="17.6640625" bestFit="1" customWidth="1"/>
    <col min="8" max="8" width="13" bestFit="1" customWidth="1"/>
    <col min="10" max="10" width="13" bestFit="1" customWidth="1"/>
    <col min="12" max="12" width="16.5546875" bestFit="1" customWidth="1"/>
  </cols>
  <sheetData>
    <row r="1" spans="1:12" ht="28.8" x14ac:dyDescent="0.3">
      <c r="A1" t="s">
        <v>59</v>
      </c>
      <c r="B1" t="s">
        <v>60</v>
      </c>
      <c r="C1" t="s">
        <v>64</v>
      </c>
      <c r="D1" t="s">
        <v>61</v>
      </c>
      <c r="E1" s="2" t="s">
        <v>63</v>
      </c>
      <c r="F1" t="s">
        <v>65</v>
      </c>
      <c r="G1" s="2" t="s">
        <v>62</v>
      </c>
      <c r="H1" s="2" t="s">
        <v>70</v>
      </c>
      <c r="I1" t="s">
        <v>66</v>
      </c>
      <c r="J1" s="2" t="s">
        <v>71</v>
      </c>
      <c r="K1" t="s">
        <v>68</v>
      </c>
      <c r="L1" t="s">
        <v>69</v>
      </c>
    </row>
    <row r="2" spans="1:12" x14ac:dyDescent="0.3">
      <c r="A2" s="39" t="s">
        <v>114</v>
      </c>
      <c r="D2" t="s">
        <v>81</v>
      </c>
    </row>
    <row r="3" spans="1:12" x14ac:dyDescent="0.3">
      <c r="A3" s="39"/>
      <c r="D3" t="s">
        <v>82</v>
      </c>
    </row>
    <row r="4" spans="1:12" x14ac:dyDescent="0.3">
      <c r="A4" s="39"/>
      <c r="D4" t="s">
        <v>83</v>
      </c>
    </row>
    <row r="5" spans="1:12" x14ac:dyDescent="0.3">
      <c r="A5" s="39" t="s">
        <v>115</v>
      </c>
      <c r="D5" t="s">
        <v>84</v>
      </c>
    </row>
    <row r="6" spans="1:12" x14ac:dyDescent="0.3">
      <c r="A6" s="39"/>
      <c r="D6" t="s">
        <v>85</v>
      </c>
    </row>
    <row r="7" spans="1:12" x14ac:dyDescent="0.3">
      <c r="A7" s="39"/>
      <c r="D7" t="s">
        <v>197</v>
      </c>
    </row>
    <row r="8" spans="1:12" x14ac:dyDescent="0.3">
      <c r="A8" s="39" t="s">
        <v>116</v>
      </c>
      <c r="D8" t="s">
        <v>198</v>
      </c>
    </row>
    <row r="9" spans="1:12" x14ac:dyDescent="0.3">
      <c r="A9" s="39"/>
      <c r="D9" t="s">
        <v>199</v>
      </c>
    </row>
    <row r="10" spans="1:12" x14ac:dyDescent="0.3">
      <c r="A10" s="39"/>
      <c r="D10" t="s">
        <v>201</v>
      </c>
    </row>
    <row r="11" spans="1:12" x14ac:dyDescent="0.3">
      <c r="D11" t="s">
        <v>200</v>
      </c>
    </row>
    <row r="12" spans="1:12" x14ac:dyDescent="0.3">
      <c r="D12" t="s">
        <v>202</v>
      </c>
    </row>
    <row r="13" spans="1:12" x14ac:dyDescent="0.3">
      <c r="D13" t="s">
        <v>204</v>
      </c>
    </row>
    <row r="14" spans="1:12" x14ac:dyDescent="0.3">
      <c r="D14" t="s">
        <v>205</v>
      </c>
    </row>
    <row r="15" spans="1:12" x14ac:dyDescent="0.3">
      <c r="D15" t="s">
        <v>206</v>
      </c>
    </row>
    <row r="16" spans="1:12" x14ac:dyDescent="0.3">
      <c r="D16" t="s">
        <v>207</v>
      </c>
    </row>
    <row r="17" spans="4:4" x14ac:dyDescent="0.3">
      <c r="D17" t="s">
        <v>209</v>
      </c>
    </row>
  </sheetData>
  <mergeCells count="3">
    <mergeCell ref="A2:A4"/>
    <mergeCell ref="A5:A7"/>
    <mergeCell ref="A8:A1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46A1C0863D07AE49BD888FB5EEBD53B9" ma:contentTypeVersion="5" ma:contentTypeDescription="Crear nuevo documento." ma:contentTypeScope="" ma:versionID="c195dbef57cc5c9758cd475a5c54f2f9">
  <xsd:schema xmlns:xsd="http://www.w3.org/2001/XMLSchema" xmlns:xs="http://www.w3.org/2001/XMLSchema" xmlns:p="http://schemas.microsoft.com/office/2006/metadata/properties" xmlns:ns3="299ec8ac-ba96-4f92-84a0-4746abdf8d9d" xmlns:ns4="d14b0d8d-49d3-488a-833f-d423e5de05a2" targetNamespace="http://schemas.microsoft.com/office/2006/metadata/properties" ma:root="true" ma:fieldsID="2661d8017ff77d65e1b777542fcc0fb0" ns3:_="" ns4:_="">
    <xsd:import namespace="299ec8ac-ba96-4f92-84a0-4746abdf8d9d"/>
    <xsd:import namespace="d14b0d8d-49d3-488a-833f-d423e5de05a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9ec8ac-ba96-4f92-84a0-4746abdf8d9d"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SharingHintHash" ma:index="10" nillable="true" ma:displayName="Hash de la sugerencia para comparti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14b0d8d-49d3-488a-833f-d423e5de05a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0F1340-0C2E-4C28-BD65-C5027CD7E177}">
  <ds:schemaRefs>
    <ds:schemaRef ds:uri="http://purl.org/dc/terms/"/>
    <ds:schemaRef ds:uri="http://schemas.microsoft.com/office/2006/metadata/properties"/>
    <ds:schemaRef ds:uri="http://schemas.microsoft.com/office/2006/documentManagement/types"/>
    <ds:schemaRef ds:uri="299ec8ac-ba96-4f92-84a0-4746abdf8d9d"/>
    <ds:schemaRef ds:uri="http://purl.org/dc/elements/1.1/"/>
    <ds:schemaRef ds:uri="d14b0d8d-49d3-488a-833f-d423e5de05a2"/>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CBD4A8D3-B3CD-4243-907B-6DF88FDCFB9F}">
  <ds:schemaRefs>
    <ds:schemaRef ds:uri="http://schemas.microsoft.com/sharepoint/v3/contenttype/forms"/>
  </ds:schemaRefs>
</ds:datastoreItem>
</file>

<file path=customXml/itemProps3.xml><?xml version="1.0" encoding="utf-8"?>
<ds:datastoreItem xmlns:ds="http://schemas.openxmlformats.org/officeDocument/2006/customXml" ds:itemID="{1CE74FBB-D542-4960-BB18-AE2F6F50FA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9ec8ac-ba96-4f92-84a0-4746abdf8d9d"/>
    <ds:schemaRef ds:uri="d14b0d8d-49d3-488a-833f-d423e5de05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Bancos</vt:lpstr>
      <vt:lpstr>CriteriosBasesDatos</vt:lpstr>
      <vt:lpstr>EvaluaciónBancos</vt:lpstr>
      <vt:lpstr>Herramientas</vt:lpstr>
      <vt:lpstr>CriteriosHerramientas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raxon</dc:creator>
  <cp:lastModifiedBy>famil</cp:lastModifiedBy>
  <dcterms:created xsi:type="dcterms:W3CDTF">2020-04-15T01:48:53Z</dcterms:created>
  <dcterms:modified xsi:type="dcterms:W3CDTF">2020-05-14T19:03:40Z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0x01010046A1C0863D07AE49BD888FB5EEBD53B9</vt:lpwstr>
  </property>
</Properties>
</file>